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filterPrivacy="1" defaultThemeVersion="124226"/>
  <xr:revisionPtr revIDLastSave="0" documentId="13_ncr:1_{322CB153-136E-5641-8CFC-F707CD753559}" xr6:coauthVersionLast="47" xr6:coauthVersionMax="47" xr10:uidLastSave="{00000000-0000-0000-0000-000000000000}"/>
  <bookViews>
    <workbookView xWindow="0" yWindow="500" windowWidth="28800" windowHeight="16280" tabRatio="921" activeTab="7" xr2:uid="{00000000-000D-0000-FFFF-FFFF00000000}"/>
  </bookViews>
  <sheets>
    <sheet name="MSV" sheetId="2" state="hidden" r:id="rId1"/>
    <sheet name="16,15,14" sheetId="3" state="hidden" r:id="rId2"/>
    <sheet name="17" sheetId="4" state="hidden" r:id="rId3"/>
    <sheet name="DEGAS AREA" sheetId="5" state="hidden" r:id="rId4"/>
    <sheet name="260 TO 0" sheetId="7" state="hidden" r:id="rId5"/>
    <sheet name="TANK LORRY PARKING" sheetId="8" state="hidden" r:id="rId6"/>
    <sheet name="FG LVL" sheetId="40" state="hidden" r:id="rId7"/>
    <sheet name="Simpson (Main)" sheetId="107" r:id="rId8"/>
    <sheet name="Initial" sheetId="101" r:id="rId9"/>
    <sheet name="Final" sheetId="103" r:id="rId10"/>
    <sheet name="Diff" sheetId="106" r:id="rId11"/>
    <sheet name="FGL" sheetId="13" state="hidden" r:id="rId12"/>
    <sheet name="Sheet1" sheetId="10" state="hidden" r:id="rId13"/>
    <sheet name="DEPTH" sheetId="16" state="hidden" r:id="rId14"/>
  </sheets>
  <externalReferences>
    <externalReference r:id="rId15"/>
    <externalReference r:id="rId16"/>
  </externalReferences>
  <definedNames>
    <definedName name="____A65800" localSheetId="9">#REF!</definedName>
    <definedName name="____A65800" localSheetId="8">#REF!</definedName>
    <definedName name="____A65800">#REF!</definedName>
    <definedName name="____A66000" localSheetId="9">#REF!</definedName>
    <definedName name="____A66000" localSheetId="8">#REF!</definedName>
    <definedName name="____A66000">#REF!</definedName>
    <definedName name="____A99999" localSheetId="9">#REF!</definedName>
    <definedName name="____A99999" localSheetId="8">#REF!</definedName>
    <definedName name="____A99999">#REF!</definedName>
    <definedName name="____bo3" localSheetId="9">#REF!</definedName>
    <definedName name="____bo3" localSheetId="8">#REF!</definedName>
    <definedName name="____bo3">#REF!</definedName>
    <definedName name="____qs12" localSheetId="9">#REF!</definedName>
    <definedName name="____qs12" localSheetId="8">#REF!</definedName>
    <definedName name="____qs12">#REF!</definedName>
    <definedName name="____ra3" localSheetId="9">#REF!</definedName>
    <definedName name="____ra3" localSheetId="8">#REF!</definedName>
    <definedName name="____ra3">#REF!</definedName>
    <definedName name="____raj1" localSheetId="9">#REF!</definedName>
    <definedName name="____raj1" localSheetId="8">#REF!</definedName>
    <definedName name="____raj1">#REF!</definedName>
    <definedName name="___A65800" localSheetId="9">#REF!</definedName>
    <definedName name="___A65800" localSheetId="8">#REF!</definedName>
    <definedName name="___A65800">#REF!</definedName>
    <definedName name="___A66000" localSheetId="9">#REF!</definedName>
    <definedName name="___A66000" localSheetId="8">#REF!</definedName>
    <definedName name="___A66000">#REF!</definedName>
    <definedName name="___A99999" localSheetId="9">#REF!</definedName>
    <definedName name="___A99999" localSheetId="8">#REF!</definedName>
    <definedName name="___A99999">#REF!</definedName>
    <definedName name="___bo3" localSheetId="9">#REF!</definedName>
    <definedName name="___bo3" localSheetId="8">#REF!</definedName>
    <definedName name="___bo3">#REF!</definedName>
    <definedName name="___qs12" localSheetId="9">#REF!</definedName>
    <definedName name="___qs12" localSheetId="8">#REF!</definedName>
    <definedName name="___qs12">#REF!</definedName>
    <definedName name="___ra3" localSheetId="9">#REF!</definedName>
    <definedName name="___ra3" localSheetId="8">#REF!</definedName>
    <definedName name="___ra3">#REF!</definedName>
    <definedName name="___raj1" localSheetId="9">#REF!</definedName>
    <definedName name="___raj1" localSheetId="8">#REF!</definedName>
    <definedName name="___raj1">#REF!</definedName>
    <definedName name="__A65800" localSheetId="9">#REF!</definedName>
    <definedName name="__A65800" localSheetId="8">#REF!</definedName>
    <definedName name="__A65800">#REF!</definedName>
    <definedName name="__A66000" localSheetId="9">#REF!</definedName>
    <definedName name="__A66000" localSheetId="8">#REF!</definedName>
    <definedName name="__A66000">#REF!</definedName>
    <definedName name="__A99999" localSheetId="9">#REF!</definedName>
    <definedName name="__A99999" localSheetId="8">#REF!</definedName>
    <definedName name="__A99999">#REF!</definedName>
    <definedName name="__bo3" localSheetId="9">#REF!</definedName>
    <definedName name="__bo3" localSheetId="8">#REF!</definedName>
    <definedName name="__bo3">#REF!</definedName>
    <definedName name="__qs12" localSheetId="9">#REF!</definedName>
    <definedName name="__qs12" localSheetId="8">#REF!</definedName>
    <definedName name="__qs12">#REF!</definedName>
    <definedName name="__ra3" localSheetId="9">#REF!</definedName>
    <definedName name="__ra3" localSheetId="8">#REF!</definedName>
    <definedName name="__ra3">#REF!</definedName>
    <definedName name="__raj1" localSheetId="9">#REF!</definedName>
    <definedName name="__raj1" localSheetId="8">#REF!</definedName>
    <definedName name="__raj1">#REF!</definedName>
    <definedName name="_A65800" localSheetId="9">#REF!</definedName>
    <definedName name="_A65800" localSheetId="8">#REF!</definedName>
    <definedName name="_A65800">#REF!</definedName>
    <definedName name="_A66000" localSheetId="9">#REF!</definedName>
    <definedName name="_A66000" localSheetId="8">#REF!</definedName>
    <definedName name="_A66000">#REF!</definedName>
    <definedName name="_A99999" localSheetId="9">#REF!</definedName>
    <definedName name="_A99999" localSheetId="8">#REF!</definedName>
    <definedName name="_A99999">#REF!</definedName>
    <definedName name="_bo3" localSheetId="9">#REF!</definedName>
    <definedName name="_bo3" localSheetId="8">#REF!</definedName>
    <definedName name="_bo3">#REF!</definedName>
    <definedName name="_xlnm._FilterDatabase" localSheetId="13" hidden="1">DEPTH!$A$2:$CR$120</definedName>
    <definedName name="_qs12" localSheetId="9">#REF!</definedName>
    <definedName name="_qs12" localSheetId="8">#REF!</definedName>
    <definedName name="_qs12">#REF!</definedName>
    <definedName name="_ra3" localSheetId="9">#REF!</definedName>
    <definedName name="_ra3" localSheetId="8">#REF!</definedName>
    <definedName name="_ra3">#REF!</definedName>
    <definedName name="_raj1" localSheetId="9">#REF!</definedName>
    <definedName name="_raj1" localSheetId="8">#REF!</definedName>
    <definedName name="_raj1">#REF!</definedName>
    <definedName name="a" localSheetId="9">#REF!</definedName>
    <definedName name="a" localSheetId="8">#REF!</definedName>
    <definedName name="a">#REF!</definedName>
    <definedName name="Ab" localSheetId="9">#REF!</definedName>
    <definedName name="Ab" localSheetId="8">#REF!</definedName>
    <definedName name="Ab">#REF!</definedName>
    <definedName name="array" localSheetId="9">#REF!</definedName>
    <definedName name="array" localSheetId="8">#REF!</definedName>
    <definedName name="array">#REF!</definedName>
    <definedName name="as" localSheetId="9">#REF!</definedName>
    <definedName name="as" localSheetId="8">#REF!</definedName>
    <definedName name="as">#REF!</definedName>
    <definedName name="Bill" localSheetId="9">#REF!</definedName>
    <definedName name="Bill" localSheetId="8">#REF!</definedName>
    <definedName name="Bill">#REF!</definedName>
    <definedName name="bn" localSheetId="9">#REF!</definedName>
    <definedName name="bn" localSheetId="8">#REF!</definedName>
    <definedName name="bn">#REF!</definedName>
    <definedName name="boqdata" localSheetId="9">#REF!</definedName>
    <definedName name="boqdata" localSheetId="8">#REF!</definedName>
    <definedName name="boqdata">#REF!</definedName>
    <definedName name="bt" localSheetId="9">#REF!</definedName>
    <definedName name="bt" localSheetId="8">#REF!</definedName>
    <definedName name="bt">#REF!</definedName>
    <definedName name="bvvd" localSheetId="9">#REF!</definedName>
    <definedName name="bvvd" localSheetId="8">#REF!</definedName>
    <definedName name="bvvd">#REF!</definedName>
    <definedName name="category" localSheetId="9">#REF!</definedName>
    <definedName name="category" localSheetId="8">#REF!</definedName>
    <definedName name="category">#REF!</definedName>
    <definedName name="cc" localSheetId="9">#REF!</definedName>
    <definedName name="cc" localSheetId="8">#REF!</definedName>
    <definedName name="cc">#REF!</definedName>
    <definedName name="cgdgd" localSheetId="9">#REF!</definedName>
    <definedName name="cgdgd" localSheetId="8">#REF!</definedName>
    <definedName name="cgdgd">#REF!</definedName>
    <definedName name="civilworks" localSheetId="9">#REF!</definedName>
    <definedName name="civilworks" localSheetId="8">#REF!</definedName>
    <definedName name="civilworks">#REF!</definedName>
    <definedName name="cr" localSheetId="9">#REF!</definedName>
    <definedName name="cr" localSheetId="8">#REF!</definedName>
    <definedName name="cr">#REF!</definedName>
    <definedName name="cs" localSheetId="9">#REF!</definedName>
    <definedName name="cs" localSheetId="8">#REF!</definedName>
    <definedName name="cs">#REF!</definedName>
    <definedName name="cv" localSheetId="9">#REF!</definedName>
    <definedName name="cv" localSheetId="8">#REF!</definedName>
    <definedName name="cv">#REF!</definedName>
    <definedName name="cx" localSheetId="9">#REF!</definedName>
    <definedName name="cx" localSheetId="8">#REF!</definedName>
    <definedName name="cx">#REF!</definedName>
    <definedName name="cxxhgxvc" localSheetId="9">#REF!</definedName>
    <definedName name="cxxhgxvc" localSheetId="8">#REF!</definedName>
    <definedName name="cxxhgxvc">#REF!</definedName>
    <definedName name="_xlnm.Database" localSheetId="9">#REF!</definedName>
    <definedName name="_xlnm.Database" localSheetId="8">#REF!</definedName>
    <definedName name="_xlnm.Database">#REF!</definedName>
    <definedName name="dcsyhg" localSheetId="9">#REF!</definedName>
    <definedName name="dcsyhg" localSheetId="8">#REF!</definedName>
    <definedName name="dcsyhg">#REF!</definedName>
    <definedName name="df" localSheetId="9">#REF!</definedName>
    <definedName name="df" localSheetId="8">#REF!</definedName>
    <definedName name="df">#REF!</definedName>
    <definedName name="ew" localSheetId="9">#REF!</definedName>
    <definedName name="ew" localSheetId="8">#REF!</definedName>
    <definedName name="ew">#REF!</definedName>
    <definedName name="Excel_BuiltIn_Print_Area_15" localSheetId="9">#REF!</definedName>
    <definedName name="Excel_BuiltIn_Print_Area_15" localSheetId="8">#REF!</definedName>
    <definedName name="Excel_BuiltIn_Print_Area_15">#REF!</definedName>
    <definedName name="f" localSheetId="9">'[1]RES-PLANNING'!#REF!</definedName>
    <definedName name="f" localSheetId="8">'[1]RES-PLANNING'!#REF!</definedName>
    <definedName name="f">'[1]RES-PLANNING'!#REF!</definedName>
    <definedName name="fdsyhgfd" localSheetId="9">#REF!</definedName>
    <definedName name="fdsyhgfd" localSheetId="8">#REF!</definedName>
    <definedName name="fdsyhgfd">#REF!</definedName>
    <definedName name="final_report" localSheetId="9">#REF!</definedName>
    <definedName name="final_report" localSheetId="8">#REF!</definedName>
    <definedName name="final_report">#REF!</definedName>
    <definedName name="final_report1" localSheetId="9">#REF!</definedName>
    <definedName name="final_report1" localSheetId="8">#REF!</definedName>
    <definedName name="final_report1">#REF!</definedName>
    <definedName name="gh" localSheetId="9">#REF!</definedName>
    <definedName name="gh" localSheetId="8">#REF!</definedName>
    <definedName name="gh">#REF!</definedName>
    <definedName name="group" localSheetId="9">#REF!</definedName>
    <definedName name="group" localSheetId="8">#REF!</definedName>
    <definedName name="group">#REF!</definedName>
    <definedName name="hj" localSheetId="9">#REF!</definedName>
    <definedName name="hj" localSheetId="8">#REF!</definedName>
    <definedName name="hj">#REF!</definedName>
    <definedName name="hjhgj" localSheetId="9">#REF!</definedName>
    <definedName name="hjhgj" localSheetId="8">#REF!</definedName>
    <definedName name="hjhgj">#REF!</definedName>
    <definedName name="INFRASTRUCTURE_ENTRY" localSheetId="9">#REF!</definedName>
    <definedName name="INFRASTRUCTURE_ENTRY" localSheetId="8">#REF!</definedName>
    <definedName name="INFRASTRUCTURE_ENTRY">#REF!</definedName>
    <definedName name="invoice" localSheetId="9">'[1]RES-PLANNING'!#REF!</definedName>
    <definedName name="invoice" localSheetId="8">'[1]RES-PLANNING'!#REF!</definedName>
    <definedName name="invoice">'[1]RES-PLANNING'!#REF!</definedName>
    <definedName name="jhg">#REF!</definedName>
    <definedName name="ki" localSheetId="9">#REF!</definedName>
    <definedName name="ki" localSheetId="8">#REF!</definedName>
    <definedName name="ki">#REF!</definedName>
    <definedName name="kis" localSheetId="9">#REF!</definedName>
    <definedName name="kis" localSheetId="8">#REF!</definedName>
    <definedName name="kis">#REF!</definedName>
    <definedName name="ku" localSheetId="9">#REF!</definedName>
    <definedName name="ku" localSheetId="8">#REF!</definedName>
    <definedName name="ku">#REF!</definedName>
    <definedName name="LOCAL_STAFF" localSheetId="9">'[1]RES-PLANNING'!#REF!</definedName>
    <definedName name="LOCAL_STAFF" localSheetId="8">'[1]RES-PLANNING'!#REF!</definedName>
    <definedName name="LOCAL_STAFF">'[1]RES-PLANNING'!#REF!</definedName>
    <definedName name="LOCAL_STAFF_ENTRY" localSheetId="9">#REF!</definedName>
    <definedName name="LOCAL_STAFF_ENTRY" localSheetId="8">#REF!</definedName>
    <definedName name="LOCAL_STAFF_ENTRY">#REF!</definedName>
    <definedName name="MACHINE_EQUIPMENT" localSheetId="9">'[1]RES-PLANNING'!#REF!</definedName>
    <definedName name="MACHINE_EQUIPMENT" localSheetId="8">'[1]RES-PLANNING'!#REF!</definedName>
    <definedName name="MACHINE_EQUIPMENT">'[1]RES-PLANNING'!#REF!</definedName>
    <definedName name="MACHINE_EQUIPMENT_ENTRY" localSheetId="9">#REF!</definedName>
    <definedName name="MACHINE_EQUIPMENT_ENTRY" localSheetId="8">#REF!</definedName>
    <definedName name="MACHINE_EQUIPMENT_ENTRY">#REF!</definedName>
    <definedName name="manpower_details" localSheetId="9">#REF!</definedName>
    <definedName name="manpower_details" localSheetId="8">#REF!</definedName>
    <definedName name="manpower_details">#REF!</definedName>
    <definedName name="Material_rate_entry" localSheetId="9">#REF!</definedName>
    <definedName name="Material_rate_entry" localSheetId="8">#REF!</definedName>
    <definedName name="Material_rate_entry">#REF!</definedName>
    <definedName name="MAY03PH2" localSheetId="9">#REF!</definedName>
    <definedName name="MAY03PH2" localSheetId="8">#REF!</definedName>
    <definedName name="MAY03PH2">#REF!</definedName>
    <definedName name="mk" localSheetId="9">#REF!</definedName>
    <definedName name="mk" localSheetId="8">#REF!</definedName>
    <definedName name="mk">#REF!</definedName>
    <definedName name="mn" localSheetId="9">#REF!</definedName>
    <definedName name="mn" localSheetId="8">#REF!</definedName>
    <definedName name="mn">#REF!</definedName>
    <definedName name="month" localSheetId="9">#REF!</definedName>
    <definedName name="month" localSheetId="8">#REF!</definedName>
    <definedName name="month">#REF!</definedName>
    <definedName name="MONTH_CONDITION" localSheetId="9">#REF!</definedName>
    <definedName name="MONTH_CONDITION" localSheetId="8">#REF!</definedName>
    <definedName name="MONTH_CONDITION">#REF!</definedName>
    <definedName name="MONTH_DETAILS" localSheetId="9">#REF!</definedName>
    <definedName name="MONTH_DETAILS" localSheetId="8">#REF!</definedName>
    <definedName name="MONTH_DETAILS">#REF!</definedName>
    <definedName name="ms" localSheetId="9">#REF!</definedName>
    <definedName name="ms" localSheetId="8">#REF!</definedName>
    <definedName name="ms">#REF!</definedName>
    <definedName name="nachi" localSheetId="9">#REF!</definedName>
    <definedName name="nachi" localSheetId="8">#REF!</definedName>
    <definedName name="nachi">#REF!</definedName>
    <definedName name="name" localSheetId="9">#REF!</definedName>
    <definedName name="name" localSheetId="8">#REF!</definedName>
    <definedName name="name">#REF!</definedName>
    <definedName name="nb" localSheetId="9">#REF!</definedName>
    <definedName name="nb" localSheetId="8">#REF!</definedName>
    <definedName name="nb">#REF!</definedName>
    <definedName name="new" localSheetId="9">#REF!</definedName>
    <definedName name="new" localSheetId="8">#REF!</definedName>
    <definedName name="new">#REF!</definedName>
    <definedName name="nm" localSheetId="9">#REF!</definedName>
    <definedName name="nm" localSheetId="8">#REF!</definedName>
    <definedName name="nm">#REF!</definedName>
    <definedName name="ns" localSheetId="9">#REF!</definedName>
    <definedName name="ns" localSheetId="8">#REF!</definedName>
    <definedName name="ns">#REF!</definedName>
    <definedName name="op" localSheetId="9">#REF!</definedName>
    <definedName name="op" localSheetId="8">#REF!</definedName>
    <definedName name="op">#REF!</definedName>
    <definedName name="os" localSheetId="9">#REF!</definedName>
    <definedName name="os" localSheetId="8">#REF!</definedName>
    <definedName name="os">#REF!</definedName>
    <definedName name="OVER_HEADS_ENTRY" localSheetId="9">#REF!</definedName>
    <definedName name="OVER_HEADS_ENTRY" localSheetId="8">#REF!</definedName>
    <definedName name="OVER_HEADS_ENTRY">#REF!</definedName>
    <definedName name="OVERHEADS" localSheetId="9">'[1]RES-PLANNING'!#REF!</definedName>
    <definedName name="OVERHEADS" localSheetId="8">'[1]RES-PLANNING'!#REF!</definedName>
    <definedName name="OVERHEADS">'[1]RES-PLANNING'!#REF!</definedName>
    <definedName name="PAD" localSheetId="9">#REF!</definedName>
    <definedName name="PAD" localSheetId="8">#REF!</definedName>
    <definedName name="PAD">#REF!</definedName>
    <definedName name="pq" localSheetId="9">#REF!</definedName>
    <definedName name="pq" localSheetId="8">#REF!</definedName>
    <definedName name="pq">#REF!</definedName>
    <definedName name="_xlnm.Print_Area" localSheetId="9">Final!$A$1:$CT$78</definedName>
    <definedName name="_xlnm.Print_Area" localSheetId="8">Initial!$A$1:$CT$78</definedName>
    <definedName name="_xlnm.Print_Titles" localSheetId="12">Sheet1!$1:$2</definedName>
    <definedName name="ps" localSheetId="9">#REF!</definedName>
    <definedName name="ps" localSheetId="8">#REF!</definedName>
    <definedName name="ps">#REF!</definedName>
    <definedName name="qs" localSheetId="9">#REF!</definedName>
    <definedName name="qs" localSheetId="8">#REF!</definedName>
    <definedName name="qs">#REF!</definedName>
    <definedName name="quarterly_report" localSheetId="9">#REF!</definedName>
    <definedName name="quarterly_report" localSheetId="8">#REF!</definedName>
    <definedName name="quarterly_report">#REF!</definedName>
    <definedName name="raj" localSheetId="9">#REF!</definedName>
    <definedName name="raj" localSheetId="8">#REF!</definedName>
    <definedName name="raj">#REF!</definedName>
    <definedName name="rajk" localSheetId="9">#REF!</definedName>
    <definedName name="rajk" localSheetId="8">#REF!</definedName>
    <definedName name="rajk">#REF!</definedName>
    <definedName name="re" localSheetId="9">#REF!</definedName>
    <definedName name="re" localSheetId="8">#REF!</definedName>
    <definedName name="re">#REF!</definedName>
    <definedName name="_xlnm.Recorder" localSheetId="9">#REF!</definedName>
    <definedName name="_xlnm.Recorder" localSheetId="8">#REF!</definedName>
    <definedName name="_xlnm.Recorder">#REF!</definedName>
    <definedName name="REGULAR_STAFF" localSheetId="9">'[1]RES-PLANNING'!#REF!</definedName>
    <definedName name="REGULAR_STAFF" localSheetId="8">'[1]RES-PLANNING'!#REF!</definedName>
    <definedName name="REGULAR_STAFF">'[1]RES-PLANNING'!#REF!</definedName>
    <definedName name="REGULAR_STAFF_ENTRY" localSheetId="9">#REF!</definedName>
    <definedName name="REGULAR_STAFF_ENTRY" localSheetId="8">#REF!</definedName>
    <definedName name="REGULAR_STAFF_ENTRY">#REF!</definedName>
    <definedName name="SAD" localSheetId="9">#REF!</definedName>
    <definedName name="SAD" localSheetId="8">#REF!</definedName>
    <definedName name="SAD">#REF!</definedName>
    <definedName name="sd" localSheetId="9">#REF!</definedName>
    <definedName name="sd" localSheetId="8">#REF!</definedName>
    <definedName name="sd">#REF!</definedName>
    <definedName name="SEPCONC" localSheetId="9">#REF!</definedName>
    <definedName name="SEPCONC" localSheetId="8">#REF!</definedName>
    <definedName name="SEPCONC">#REF!</definedName>
    <definedName name="sepconce" localSheetId="9">#REF!</definedName>
    <definedName name="sepconce" localSheetId="8">#REF!</definedName>
    <definedName name="sepconce">#REF!</definedName>
    <definedName name="services" localSheetId="9">'[2]sept-plan'!#REF!</definedName>
    <definedName name="services" localSheetId="8">'[2]sept-plan'!#REF!</definedName>
    <definedName name="services">'[2]sept-plan'!#REF!</definedName>
    <definedName name="sheet" localSheetId="9">#REF!</definedName>
    <definedName name="sheet" localSheetId="8">#REF!</definedName>
    <definedName name="sheet">#REF!</definedName>
    <definedName name="shut" localSheetId="9">#REF!</definedName>
    <definedName name="shut" localSheetId="8">#REF!</definedName>
    <definedName name="shut">#REF!</definedName>
    <definedName name="shut_reqt" localSheetId="9">#REF!</definedName>
    <definedName name="shut_reqt" localSheetId="8">#REF!</definedName>
    <definedName name="shut_reqt">#REF!</definedName>
    <definedName name="shutter" localSheetId="9">#REF!</definedName>
    <definedName name="shutter" localSheetId="8">#REF!</definedName>
    <definedName name="shutter">#REF!</definedName>
    <definedName name="SUNIL" localSheetId="9">#REF!</definedName>
    <definedName name="SUNIL" localSheetId="8">#REF!</definedName>
    <definedName name="SUNIL">#REF!</definedName>
    <definedName name="SUNIL1" localSheetId="9">#REF!</definedName>
    <definedName name="SUNIL1" localSheetId="8">#REF!</definedName>
    <definedName name="SUNIL1">#REF!</definedName>
    <definedName name="SUNIL3" localSheetId="9">#REF!</definedName>
    <definedName name="SUNIL3" localSheetId="8">#REF!</definedName>
    <definedName name="SUNIL3">#REF!</definedName>
    <definedName name="sx" localSheetId="9">#REF!</definedName>
    <definedName name="sx" localSheetId="8">#REF!</definedName>
    <definedName name="sx">#REF!</definedName>
    <definedName name="te" localSheetId="9">#REF!</definedName>
    <definedName name="te" localSheetId="8">#REF!</definedName>
    <definedName name="te">#REF!</definedName>
    <definedName name="tgyudte" localSheetId="9">#REF!</definedName>
    <definedName name="tgyudte" localSheetId="8">#REF!</definedName>
    <definedName name="tgyudte">#REF!</definedName>
    <definedName name="ts" localSheetId="9">#REF!</definedName>
    <definedName name="ts" localSheetId="8">#REF!</definedName>
    <definedName name="ts">#REF!</definedName>
    <definedName name="tu" localSheetId="9">#REF!</definedName>
    <definedName name="tu" localSheetId="8">#REF!</definedName>
    <definedName name="tu">#REF!</definedName>
    <definedName name="ty" localSheetId="9">#REF!</definedName>
    <definedName name="ty" localSheetId="8">#REF!</definedName>
    <definedName name="ty">#REF!</definedName>
    <definedName name="ut" localSheetId="9">#REF!</definedName>
    <definedName name="ut" localSheetId="8">#REF!</definedName>
    <definedName name="ut">#REF!</definedName>
    <definedName name="wq" localSheetId="9">#REF!</definedName>
    <definedName name="wq" localSheetId="8">#REF!</definedName>
    <definedName name="wq">#REF!</definedName>
    <definedName name="xc" localSheetId="9">#REF!</definedName>
    <definedName name="xc" localSheetId="8">#REF!</definedName>
    <definedName name="xc">#REF!</definedName>
    <definedName name="xr" localSheetId="9">#REF!</definedName>
    <definedName name="xr" localSheetId="8">#REF!</definedName>
    <definedName name="xr">#REF!</definedName>
    <definedName name="xs" localSheetId="9">#REF!</definedName>
    <definedName name="xs" localSheetId="8">#REF!</definedName>
    <definedName name="xs">#REF!</definedName>
    <definedName name="ya" localSheetId="9">#REF!</definedName>
    <definedName name="ya" localSheetId="8">#REF!</definedName>
    <definedName name="ya">#REF!</definedName>
    <definedName name="zs" localSheetId="9">#REF!</definedName>
    <definedName name="zs" localSheetId="8">#REF!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07" l="1"/>
  <c r="Y3" i="107"/>
  <c r="AC3" i="107"/>
  <c r="BA3" i="107"/>
  <c r="BE3" i="107"/>
  <c r="BI3" i="107"/>
  <c r="CG3" i="107"/>
  <c r="CK3" i="107"/>
  <c r="CO3" i="107"/>
  <c r="C3" i="106"/>
  <c r="C3" i="107" s="1"/>
  <c r="D3" i="106"/>
  <c r="D3" i="107" s="1"/>
  <c r="E3" i="106"/>
  <c r="E3" i="107" s="1"/>
  <c r="F3" i="106"/>
  <c r="F3" i="107" s="1"/>
  <c r="G3" i="106"/>
  <c r="G3" i="107" s="1"/>
  <c r="H3" i="106"/>
  <c r="H3" i="107" s="1"/>
  <c r="I3" i="106"/>
  <c r="I3" i="107" s="1"/>
  <c r="J3" i="106"/>
  <c r="J3" i="107" s="1"/>
  <c r="K3" i="106"/>
  <c r="K3" i="107" s="1"/>
  <c r="L3" i="106"/>
  <c r="L3" i="107" s="1"/>
  <c r="M3" i="106"/>
  <c r="M3" i="107" s="1"/>
  <c r="N3" i="106"/>
  <c r="N3" i="107" s="1"/>
  <c r="O3" i="106"/>
  <c r="O3" i="107" s="1"/>
  <c r="P3" i="106"/>
  <c r="P3" i="107" s="1"/>
  <c r="Q3" i="106"/>
  <c r="Q3" i="107" s="1"/>
  <c r="R3" i="106"/>
  <c r="R3" i="107" s="1"/>
  <c r="S3" i="106"/>
  <c r="S3" i="107" s="1"/>
  <c r="T3" i="106"/>
  <c r="T3" i="107" s="1"/>
  <c r="U3" i="106"/>
  <c r="V3" i="106"/>
  <c r="V3" i="107" s="1"/>
  <c r="W3" i="106"/>
  <c r="W3" i="107" s="1"/>
  <c r="X3" i="106"/>
  <c r="X3" i="107" s="1"/>
  <c r="Y3" i="106"/>
  <c r="Z3" i="106"/>
  <c r="Z3" i="107" s="1"/>
  <c r="AA3" i="106"/>
  <c r="AA3" i="107" s="1"/>
  <c r="AB3" i="106"/>
  <c r="AB3" i="107" s="1"/>
  <c r="AC3" i="106"/>
  <c r="AD3" i="106"/>
  <c r="AD3" i="107" s="1"/>
  <c r="AE3" i="106"/>
  <c r="AE3" i="107" s="1"/>
  <c r="AF3" i="106"/>
  <c r="AF3" i="107" s="1"/>
  <c r="AG3" i="106"/>
  <c r="AG3" i="107" s="1"/>
  <c r="AH3" i="106"/>
  <c r="AH3" i="107" s="1"/>
  <c r="AI3" i="106"/>
  <c r="AI3" i="107" s="1"/>
  <c r="AJ3" i="106"/>
  <c r="AJ3" i="107" s="1"/>
  <c r="AK3" i="106"/>
  <c r="AK3" i="107" s="1"/>
  <c r="AL3" i="106"/>
  <c r="AL3" i="107" s="1"/>
  <c r="AM3" i="106"/>
  <c r="AM3" i="107" s="1"/>
  <c r="AN3" i="106"/>
  <c r="AN3" i="107" s="1"/>
  <c r="AO3" i="106"/>
  <c r="AO3" i="107" s="1"/>
  <c r="AP3" i="106"/>
  <c r="AP3" i="107" s="1"/>
  <c r="AQ3" i="106"/>
  <c r="AQ3" i="107" s="1"/>
  <c r="AR3" i="106"/>
  <c r="AR3" i="107" s="1"/>
  <c r="AS3" i="106"/>
  <c r="AS3" i="107" s="1"/>
  <c r="AT3" i="106"/>
  <c r="AT3" i="107" s="1"/>
  <c r="AU3" i="106"/>
  <c r="AU3" i="107" s="1"/>
  <c r="AV3" i="106"/>
  <c r="AV3" i="107" s="1"/>
  <c r="AW3" i="106"/>
  <c r="AW3" i="107" s="1"/>
  <c r="AX3" i="106"/>
  <c r="AX3" i="107" s="1"/>
  <c r="AY3" i="106"/>
  <c r="AY3" i="107" s="1"/>
  <c r="AZ3" i="106"/>
  <c r="AZ3" i="107" s="1"/>
  <c r="BA3" i="106"/>
  <c r="BB3" i="106"/>
  <c r="BB3" i="107" s="1"/>
  <c r="BC3" i="106"/>
  <c r="BC3" i="107" s="1"/>
  <c r="BD3" i="106"/>
  <c r="BD3" i="107" s="1"/>
  <c r="BE3" i="106"/>
  <c r="BF3" i="106"/>
  <c r="BF3" i="107" s="1"/>
  <c r="BG3" i="106"/>
  <c r="BG3" i="107" s="1"/>
  <c r="BH3" i="106"/>
  <c r="BH3" i="107" s="1"/>
  <c r="BI3" i="106"/>
  <c r="BJ3" i="106"/>
  <c r="BJ3" i="107" s="1"/>
  <c r="BK3" i="106"/>
  <c r="BK3" i="107" s="1"/>
  <c r="BL3" i="106"/>
  <c r="BL3" i="107" s="1"/>
  <c r="BM3" i="106"/>
  <c r="BM3" i="107" s="1"/>
  <c r="BN3" i="106"/>
  <c r="BN3" i="107" s="1"/>
  <c r="BO3" i="106"/>
  <c r="BO3" i="107" s="1"/>
  <c r="BP3" i="106"/>
  <c r="BP3" i="107" s="1"/>
  <c r="BQ3" i="106"/>
  <c r="BQ3" i="107" s="1"/>
  <c r="BR3" i="106"/>
  <c r="BR3" i="107" s="1"/>
  <c r="BS3" i="106"/>
  <c r="BS3" i="107" s="1"/>
  <c r="BT3" i="106"/>
  <c r="BT3" i="107" s="1"/>
  <c r="BU3" i="106"/>
  <c r="BU3" i="107" s="1"/>
  <c r="BV3" i="106"/>
  <c r="BV3" i="107" s="1"/>
  <c r="BW3" i="106"/>
  <c r="BW3" i="107" s="1"/>
  <c r="BX3" i="106"/>
  <c r="BX3" i="107" s="1"/>
  <c r="BY3" i="106"/>
  <c r="BY3" i="107" s="1"/>
  <c r="BZ3" i="106"/>
  <c r="BZ3" i="107" s="1"/>
  <c r="CA3" i="106"/>
  <c r="CA3" i="107" s="1"/>
  <c r="CB3" i="106"/>
  <c r="CB3" i="107" s="1"/>
  <c r="CC3" i="106"/>
  <c r="CC3" i="107" s="1"/>
  <c r="CD3" i="106"/>
  <c r="CD3" i="107" s="1"/>
  <c r="CE3" i="106"/>
  <c r="CE3" i="107" s="1"/>
  <c r="CF3" i="106"/>
  <c r="CF3" i="107" s="1"/>
  <c r="CG3" i="106"/>
  <c r="CH3" i="106"/>
  <c r="CH3" i="107" s="1"/>
  <c r="CI3" i="106"/>
  <c r="CI3" i="107" s="1"/>
  <c r="CJ3" i="106"/>
  <c r="CJ3" i="107" s="1"/>
  <c r="CK3" i="106"/>
  <c r="CL3" i="106"/>
  <c r="CL3" i="107" s="1"/>
  <c r="CM3" i="106"/>
  <c r="CM3" i="107" s="1"/>
  <c r="CN3" i="106"/>
  <c r="CN3" i="107" s="1"/>
  <c r="CO3" i="106"/>
  <c r="CP3" i="106"/>
  <c r="CP3" i="107" s="1"/>
  <c r="CQ3" i="106"/>
  <c r="CQ3" i="107" s="1"/>
  <c r="CR3" i="106"/>
  <c r="CR3" i="107" s="1"/>
  <c r="CS3" i="106"/>
  <c r="CS3" i="107" s="1"/>
  <c r="CT3" i="106"/>
  <c r="CT3" i="107" s="1"/>
  <c r="C4" i="106"/>
  <c r="C4" i="107" s="1"/>
  <c r="D4" i="106"/>
  <c r="D4" i="107" s="1"/>
  <c r="E4" i="106"/>
  <c r="E4" i="107" s="1"/>
  <c r="F4" i="106"/>
  <c r="F4" i="107" s="1"/>
  <c r="G4" i="106"/>
  <c r="G4" i="107" s="1"/>
  <c r="H4" i="106"/>
  <c r="H4" i="107" s="1"/>
  <c r="I4" i="106"/>
  <c r="I4" i="107" s="1"/>
  <c r="J4" i="106"/>
  <c r="J4" i="107" s="1"/>
  <c r="K4" i="106"/>
  <c r="K4" i="107" s="1"/>
  <c r="L4" i="106"/>
  <c r="L4" i="107" s="1"/>
  <c r="M4" i="106"/>
  <c r="M4" i="107" s="1"/>
  <c r="N4" i="106"/>
  <c r="N4" i="107" s="1"/>
  <c r="O4" i="106"/>
  <c r="O4" i="107" s="1"/>
  <c r="P4" i="106"/>
  <c r="P4" i="107" s="1"/>
  <c r="Q4" i="106"/>
  <c r="Q4" i="107" s="1"/>
  <c r="R4" i="106"/>
  <c r="R4" i="107" s="1"/>
  <c r="S4" i="106"/>
  <c r="S4" i="107" s="1"/>
  <c r="T4" i="106"/>
  <c r="T4" i="107" s="1"/>
  <c r="U4" i="106"/>
  <c r="U4" i="107" s="1"/>
  <c r="V4" i="106"/>
  <c r="V4" i="107" s="1"/>
  <c r="W4" i="106"/>
  <c r="W4" i="107" s="1"/>
  <c r="X4" i="106"/>
  <c r="X4" i="107" s="1"/>
  <c r="Y4" i="106"/>
  <c r="Y4" i="107" s="1"/>
  <c r="Z4" i="106"/>
  <c r="Z4" i="107" s="1"/>
  <c r="AA4" i="106"/>
  <c r="AA4" i="107" s="1"/>
  <c r="AB4" i="106"/>
  <c r="AB4" i="107" s="1"/>
  <c r="AC4" i="106"/>
  <c r="AC4" i="107" s="1"/>
  <c r="AD4" i="106"/>
  <c r="AD4" i="107" s="1"/>
  <c r="AE4" i="106"/>
  <c r="AE4" i="107" s="1"/>
  <c r="AF4" i="106"/>
  <c r="AF4" i="107" s="1"/>
  <c r="AG4" i="106"/>
  <c r="AG4" i="107" s="1"/>
  <c r="AH4" i="106"/>
  <c r="AH4" i="107" s="1"/>
  <c r="AI4" i="106"/>
  <c r="AI4" i="107" s="1"/>
  <c r="AJ4" i="106"/>
  <c r="AJ4" i="107" s="1"/>
  <c r="AK4" i="106"/>
  <c r="AK4" i="107" s="1"/>
  <c r="AL4" i="106"/>
  <c r="AL4" i="107" s="1"/>
  <c r="AM4" i="106"/>
  <c r="AM4" i="107" s="1"/>
  <c r="AN4" i="106"/>
  <c r="AN4" i="107" s="1"/>
  <c r="AO4" i="106"/>
  <c r="AO4" i="107" s="1"/>
  <c r="AP4" i="106"/>
  <c r="AP4" i="107" s="1"/>
  <c r="AQ4" i="106"/>
  <c r="AQ4" i="107" s="1"/>
  <c r="AR4" i="106"/>
  <c r="AR4" i="107" s="1"/>
  <c r="AS4" i="106"/>
  <c r="AS4" i="107" s="1"/>
  <c r="AT4" i="106"/>
  <c r="AT4" i="107" s="1"/>
  <c r="AU4" i="106"/>
  <c r="AU4" i="107" s="1"/>
  <c r="AV4" i="106"/>
  <c r="AV4" i="107" s="1"/>
  <c r="AW4" i="106"/>
  <c r="AW4" i="107" s="1"/>
  <c r="AX4" i="106"/>
  <c r="AX4" i="107" s="1"/>
  <c r="AY4" i="106"/>
  <c r="AY4" i="107" s="1"/>
  <c r="AZ4" i="106"/>
  <c r="AZ4" i="107" s="1"/>
  <c r="BA4" i="106"/>
  <c r="BA4" i="107" s="1"/>
  <c r="BB4" i="106"/>
  <c r="BB4" i="107" s="1"/>
  <c r="BC4" i="106"/>
  <c r="BC4" i="107" s="1"/>
  <c r="BD4" i="106"/>
  <c r="BD4" i="107" s="1"/>
  <c r="BE4" i="106"/>
  <c r="BE4" i="107" s="1"/>
  <c r="BF4" i="106"/>
  <c r="BF4" i="107" s="1"/>
  <c r="BG4" i="106"/>
  <c r="BG4" i="107" s="1"/>
  <c r="BH4" i="106"/>
  <c r="BH4" i="107" s="1"/>
  <c r="BI4" i="106"/>
  <c r="BI4" i="107" s="1"/>
  <c r="BJ4" i="106"/>
  <c r="BJ4" i="107" s="1"/>
  <c r="BK4" i="106"/>
  <c r="BK4" i="107" s="1"/>
  <c r="BL4" i="106"/>
  <c r="BL4" i="107" s="1"/>
  <c r="BM4" i="106"/>
  <c r="BM4" i="107" s="1"/>
  <c r="BN4" i="106"/>
  <c r="BN4" i="107" s="1"/>
  <c r="BO4" i="106"/>
  <c r="BO4" i="107" s="1"/>
  <c r="BP4" i="106"/>
  <c r="BP4" i="107" s="1"/>
  <c r="BQ4" i="106"/>
  <c r="BQ4" i="107" s="1"/>
  <c r="BR4" i="106"/>
  <c r="BR4" i="107" s="1"/>
  <c r="BS4" i="106"/>
  <c r="BS4" i="107" s="1"/>
  <c r="BT4" i="106"/>
  <c r="BT4" i="107" s="1"/>
  <c r="BU4" i="106"/>
  <c r="BU4" i="107" s="1"/>
  <c r="BV4" i="106"/>
  <c r="BV4" i="107" s="1"/>
  <c r="BW4" i="106"/>
  <c r="BW4" i="107" s="1"/>
  <c r="BX4" i="106"/>
  <c r="BX4" i="107" s="1"/>
  <c r="BY4" i="106"/>
  <c r="BY4" i="107" s="1"/>
  <c r="BZ4" i="106"/>
  <c r="BZ4" i="107" s="1"/>
  <c r="CA4" i="106"/>
  <c r="CA4" i="107" s="1"/>
  <c r="CB4" i="106"/>
  <c r="CB4" i="107" s="1"/>
  <c r="CC4" i="106"/>
  <c r="CC4" i="107" s="1"/>
  <c r="CD4" i="106"/>
  <c r="CD4" i="107" s="1"/>
  <c r="CE4" i="106"/>
  <c r="CE4" i="107" s="1"/>
  <c r="CF4" i="106"/>
  <c r="CF4" i="107" s="1"/>
  <c r="CG4" i="106"/>
  <c r="CG4" i="107" s="1"/>
  <c r="CH4" i="106"/>
  <c r="CH4" i="107" s="1"/>
  <c r="CI4" i="106"/>
  <c r="CI4" i="107" s="1"/>
  <c r="CJ4" i="106"/>
  <c r="CJ4" i="107" s="1"/>
  <c r="CK4" i="106"/>
  <c r="CK4" i="107" s="1"/>
  <c r="CL4" i="106"/>
  <c r="CL4" i="107" s="1"/>
  <c r="CM4" i="106"/>
  <c r="CM4" i="107" s="1"/>
  <c r="CN4" i="106"/>
  <c r="CN4" i="107" s="1"/>
  <c r="CO4" i="106"/>
  <c r="CO4" i="107" s="1"/>
  <c r="CP4" i="106"/>
  <c r="CP4" i="107" s="1"/>
  <c r="CQ4" i="106"/>
  <c r="CQ4" i="107" s="1"/>
  <c r="CR4" i="106"/>
  <c r="CR4" i="107" s="1"/>
  <c r="CS4" i="106"/>
  <c r="CS4" i="107" s="1"/>
  <c r="CT4" i="106"/>
  <c r="CT4" i="107" s="1"/>
  <c r="C5" i="106"/>
  <c r="C5" i="107" s="1"/>
  <c r="D5" i="106"/>
  <c r="D5" i="107" s="1"/>
  <c r="E5" i="106"/>
  <c r="E5" i="107" s="1"/>
  <c r="F5" i="106"/>
  <c r="F5" i="107" s="1"/>
  <c r="G5" i="106"/>
  <c r="G5" i="107" s="1"/>
  <c r="H5" i="106"/>
  <c r="H5" i="107" s="1"/>
  <c r="I5" i="106"/>
  <c r="I5" i="107" s="1"/>
  <c r="J5" i="106"/>
  <c r="J5" i="107" s="1"/>
  <c r="K5" i="106"/>
  <c r="K5" i="107" s="1"/>
  <c r="L5" i="106"/>
  <c r="L5" i="107" s="1"/>
  <c r="M5" i="106"/>
  <c r="M5" i="107" s="1"/>
  <c r="N5" i="106"/>
  <c r="N5" i="107" s="1"/>
  <c r="O5" i="106"/>
  <c r="O5" i="107" s="1"/>
  <c r="P5" i="106"/>
  <c r="P5" i="107" s="1"/>
  <c r="Q5" i="106"/>
  <c r="Q5" i="107" s="1"/>
  <c r="R5" i="106"/>
  <c r="R5" i="107" s="1"/>
  <c r="S5" i="106"/>
  <c r="S5" i="107" s="1"/>
  <c r="T5" i="106"/>
  <c r="T5" i="107" s="1"/>
  <c r="U5" i="106"/>
  <c r="U5" i="107" s="1"/>
  <c r="V5" i="106"/>
  <c r="V5" i="107" s="1"/>
  <c r="W5" i="106"/>
  <c r="W5" i="107" s="1"/>
  <c r="X5" i="106"/>
  <c r="X5" i="107" s="1"/>
  <c r="Y5" i="106"/>
  <c r="Y5" i="107" s="1"/>
  <c r="Z5" i="106"/>
  <c r="Z5" i="107" s="1"/>
  <c r="AA5" i="106"/>
  <c r="AA5" i="107" s="1"/>
  <c r="AB5" i="106"/>
  <c r="AB5" i="107" s="1"/>
  <c r="AC5" i="106"/>
  <c r="AC5" i="107" s="1"/>
  <c r="AD5" i="106"/>
  <c r="AD5" i="107" s="1"/>
  <c r="AE5" i="106"/>
  <c r="AE5" i="107" s="1"/>
  <c r="AF5" i="106"/>
  <c r="AF5" i="107" s="1"/>
  <c r="AG5" i="106"/>
  <c r="AG5" i="107" s="1"/>
  <c r="AH5" i="106"/>
  <c r="AH5" i="107" s="1"/>
  <c r="AI5" i="106"/>
  <c r="AI5" i="107" s="1"/>
  <c r="AJ5" i="106"/>
  <c r="AJ5" i="107" s="1"/>
  <c r="AK5" i="106"/>
  <c r="AK5" i="107" s="1"/>
  <c r="AL5" i="106"/>
  <c r="AL5" i="107" s="1"/>
  <c r="AM5" i="106"/>
  <c r="AM5" i="107" s="1"/>
  <c r="AN5" i="106"/>
  <c r="AN5" i="107" s="1"/>
  <c r="AO5" i="106"/>
  <c r="AO5" i="107" s="1"/>
  <c r="AP5" i="106"/>
  <c r="AP5" i="107" s="1"/>
  <c r="AQ5" i="106"/>
  <c r="AQ5" i="107" s="1"/>
  <c r="AR5" i="106"/>
  <c r="AR5" i="107" s="1"/>
  <c r="AS5" i="106"/>
  <c r="AS5" i="107" s="1"/>
  <c r="AT5" i="106"/>
  <c r="AT5" i="107" s="1"/>
  <c r="AU5" i="106"/>
  <c r="AU5" i="107" s="1"/>
  <c r="AV5" i="106"/>
  <c r="AV5" i="107" s="1"/>
  <c r="AW5" i="106"/>
  <c r="AW5" i="107" s="1"/>
  <c r="AX5" i="106"/>
  <c r="AX5" i="107" s="1"/>
  <c r="AY5" i="106"/>
  <c r="AY5" i="107" s="1"/>
  <c r="AZ5" i="106"/>
  <c r="AZ5" i="107" s="1"/>
  <c r="BA5" i="106"/>
  <c r="BA5" i="107" s="1"/>
  <c r="BB5" i="106"/>
  <c r="BB5" i="107" s="1"/>
  <c r="BC5" i="106"/>
  <c r="BC5" i="107" s="1"/>
  <c r="BD5" i="106"/>
  <c r="BD5" i="107" s="1"/>
  <c r="BE5" i="106"/>
  <c r="BE5" i="107" s="1"/>
  <c r="BF5" i="106"/>
  <c r="BF5" i="107" s="1"/>
  <c r="BG5" i="106"/>
  <c r="BG5" i="107" s="1"/>
  <c r="BH5" i="106"/>
  <c r="BH5" i="107" s="1"/>
  <c r="BI5" i="106"/>
  <c r="BI5" i="107" s="1"/>
  <c r="BJ5" i="106"/>
  <c r="BJ5" i="107" s="1"/>
  <c r="BK5" i="106"/>
  <c r="BK5" i="107" s="1"/>
  <c r="BL5" i="106"/>
  <c r="BL5" i="107" s="1"/>
  <c r="BM5" i="106"/>
  <c r="BM5" i="107" s="1"/>
  <c r="BN5" i="106"/>
  <c r="BN5" i="107" s="1"/>
  <c r="BO5" i="106"/>
  <c r="BO5" i="107" s="1"/>
  <c r="BP5" i="106"/>
  <c r="BP5" i="107" s="1"/>
  <c r="BQ5" i="106"/>
  <c r="BQ5" i="107" s="1"/>
  <c r="BR5" i="106"/>
  <c r="BR5" i="107" s="1"/>
  <c r="BS5" i="106"/>
  <c r="BS5" i="107" s="1"/>
  <c r="BT5" i="106"/>
  <c r="BT5" i="107" s="1"/>
  <c r="BU5" i="106"/>
  <c r="BU5" i="107" s="1"/>
  <c r="BV5" i="106"/>
  <c r="BV5" i="107" s="1"/>
  <c r="BW5" i="106"/>
  <c r="BW5" i="107" s="1"/>
  <c r="BX5" i="106"/>
  <c r="BX5" i="107" s="1"/>
  <c r="BY5" i="106"/>
  <c r="BY5" i="107" s="1"/>
  <c r="BZ5" i="106"/>
  <c r="BZ5" i="107" s="1"/>
  <c r="CA5" i="106"/>
  <c r="CA5" i="107" s="1"/>
  <c r="CB5" i="106"/>
  <c r="CB5" i="107" s="1"/>
  <c r="CC5" i="106"/>
  <c r="CC5" i="107" s="1"/>
  <c r="CD5" i="106"/>
  <c r="CD5" i="107" s="1"/>
  <c r="CE5" i="106"/>
  <c r="CE5" i="107" s="1"/>
  <c r="CF5" i="106"/>
  <c r="CF5" i="107" s="1"/>
  <c r="CG5" i="106"/>
  <c r="CG5" i="107" s="1"/>
  <c r="CH5" i="106"/>
  <c r="CH5" i="107" s="1"/>
  <c r="CI5" i="106"/>
  <c r="CI5" i="107" s="1"/>
  <c r="CJ5" i="106"/>
  <c r="CJ5" i="107" s="1"/>
  <c r="CK5" i="106"/>
  <c r="CK5" i="107" s="1"/>
  <c r="CL5" i="106"/>
  <c r="CL5" i="107" s="1"/>
  <c r="CM5" i="106"/>
  <c r="CM5" i="107" s="1"/>
  <c r="CN5" i="106"/>
  <c r="CN5" i="107" s="1"/>
  <c r="CO5" i="106"/>
  <c r="CO5" i="107" s="1"/>
  <c r="CP5" i="106"/>
  <c r="CP5" i="107" s="1"/>
  <c r="CQ5" i="106"/>
  <c r="CQ5" i="107" s="1"/>
  <c r="CR5" i="106"/>
  <c r="CR5" i="107" s="1"/>
  <c r="CS5" i="106"/>
  <c r="CS5" i="107" s="1"/>
  <c r="CT5" i="106"/>
  <c r="CT5" i="107" s="1"/>
  <c r="C6" i="106"/>
  <c r="C6" i="107" s="1"/>
  <c r="D6" i="106"/>
  <c r="D6" i="107" s="1"/>
  <c r="E6" i="106"/>
  <c r="E6" i="107" s="1"/>
  <c r="F6" i="106"/>
  <c r="F6" i="107" s="1"/>
  <c r="G6" i="106"/>
  <c r="G6" i="107" s="1"/>
  <c r="H6" i="106"/>
  <c r="H6" i="107" s="1"/>
  <c r="I6" i="106"/>
  <c r="I6" i="107" s="1"/>
  <c r="J6" i="106"/>
  <c r="J6" i="107" s="1"/>
  <c r="K6" i="106"/>
  <c r="K6" i="107" s="1"/>
  <c r="L6" i="106"/>
  <c r="L6" i="107" s="1"/>
  <c r="M6" i="106"/>
  <c r="M6" i="107" s="1"/>
  <c r="N6" i="106"/>
  <c r="N6" i="107" s="1"/>
  <c r="O6" i="106"/>
  <c r="O6" i="107" s="1"/>
  <c r="P6" i="106"/>
  <c r="P6" i="107" s="1"/>
  <c r="Q6" i="106"/>
  <c r="Q6" i="107" s="1"/>
  <c r="R6" i="106"/>
  <c r="R6" i="107" s="1"/>
  <c r="S6" i="106"/>
  <c r="S6" i="107" s="1"/>
  <c r="T6" i="106"/>
  <c r="T6" i="107" s="1"/>
  <c r="U6" i="106"/>
  <c r="U6" i="107" s="1"/>
  <c r="V6" i="106"/>
  <c r="V6" i="107" s="1"/>
  <c r="W6" i="106"/>
  <c r="W6" i="107" s="1"/>
  <c r="X6" i="106"/>
  <c r="X6" i="107" s="1"/>
  <c r="Y6" i="106"/>
  <c r="Y6" i="107" s="1"/>
  <c r="Z6" i="106"/>
  <c r="Z6" i="107" s="1"/>
  <c r="AA6" i="106"/>
  <c r="AA6" i="107" s="1"/>
  <c r="AB6" i="106"/>
  <c r="AB6" i="107" s="1"/>
  <c r="AC6" i="106"/>
  <c r="AC6" i="107" s="1"/>
  <c r="AD6" i="106"/>
  <c r="AD6" i="107" s="1"/>
  <c r="AE6" i="106"/>
  <c r="AE6" i="107" s="1"/>
  <c r="AF6" i="106"/>
  <c r="AF6" i="107" s="1"/>
  <c r="AG6" i="106"/>
  <c r="AG6" i="107" s="1"/>
  <c r="AH6" i="106"/>
  <c r="AH6" i="107" s="1"/>
  <c r="AI6" i="106"/>
  <c r="AI6" i="107" s="1"/>
  <c r="AJ6" i="106"/>
  <c r="AJ6" i="107" s="1"/>
  <c r="AK6" i="106"/>
  <c r="AK6" i="107" s="1"/>
  <c r="AL6" i="106"/>
  <c r="AL6" i="107" s="1"/>
  <c r="AM6" i="106"/>
  <c r="AM6" i="107" s="1"/>
  <c r="AN6" i="106"/>
  <c r="AN6" i="107" s="1"/>
  <c r="AO6" i="106"/>
  <c r="AO6" i="107" s="1"/>
  <c r="AP6" i="106"/>
  <c r="AP6" i="107" s="1"/>
  <c r="AQ6" i="106"/>
  <c r="AQ6" i="107" s="1"/>
  <c r="AR6" i="106"/>
  <c r="AR6" i="107" s="1"/>
  <c r="AS6" i="106"/>
  <c r="AS6" i="107" s="1"/>
  <c r="AT6" i="106"/>
  <c r="AT6" i="107" s="1"/>
  <c r="AU6" i="106"/>
  <c r="AU6" i="107" s="1"/>
  <c r="AV6" i="106"/>
  <c r="AV6" i="107" s="1"/>
  <c r="AW6" i="106"/>
  <c r="AW6" i="107" s="1"/>
  <c r="AX6" i="106"/>
  <c r="AX6" i="107" s="1"/>
  <c r="AY6" i="106"/>
  <c r="AY6" i="107" s="1"/>
  <c r="AZ6" i="106"/>
  <c r="AZ6" i="107" s="1"/>
  <c r="BA6" i="106"/>
  <c r="BA6" i="107" s="1"/>
  <c r="BB6" i="106"/>
  <c r="BB6" i="107" s="1"/>
  <c r="BC6" i="106"/>
  <c r="BC6" i="107" s="1"/>
  <c r="BD6" i="106"/>
  <c r="BD6" i="107" s="1"/>
  <c r="BE6" i="106"/>
  <c r="BE6" i="107" s="1"/>
  <c r="BF6" i="106"/>
  <c r="BF6" i="107" s="1"/>
  <c r="BG6" i="106"/>
  <c r="BG6" i="107" s="1"/>
  <c r="BH6" i="106"/>
  <c r="BH6" i="107" s="1"/>
  <c r="BI6" i="106"/>
  <c r="BI6" i="107" s="1"/>
  <c r="BJ6" i="106"/>
  <c r="BJ6" i="107" s="1"/>
  <c r="BK6" i="106"/>
  <c r="BK6" i="107" s="1"/>
  <c r="BL6" i="106"/>
  <c r="BL6" i="107" s="1"/>
  <c r="BM6" i="106"/>
  <c r="BM6" i="107" s="1"/>
  <c r="BN6" i="106"/>
  <c r="BN6" i="107" s="1"/>
  <c r="BO6" i="106"/>
  <c r="BO6" i="107" s="1"/>
  <c r="BP6" i="106"/>
  <c r="BP6" i="107" s="1"/>
  <c r="BQ6" i="106"/>
  <c r="BQ6" i="107" s="1"/>
  <c r="BR6" i="106"/>
  <c r="BR6" i="107" s="1"/>
  <c r="BS6" i="106"/>
  <c r="BS6" i="107" s="1"/>
  <c r="BT6" i="106"/>
  <c r="BT6" i="107" s="1"/>
  <c r="BU6" i="106"/>
  <c r="BU6" i="107" s="1"/>
  <c r="BV6" i="106"/>
  <c r="BV6" i="107" s="1"/>
  <c r="BW6" i="106"/>
  <c r="BW6" i="107" s="1"/>
  <c r="BX6" i="106"/>
  <c r="BX6" i="107" s="1"/>
  <c r="BY6" i="106"/>
  <c r="BY6" i="107" s="1"/>
  <c r="BZ6" i="106"/>
  <c r="BZ6" i="107" s="1"/>
  <c r="CA6" i="106"/>
  <c r="CA6" i="107" s="1"/>
  <c r="CB6" i="106"/>
  <c r="CB6" i="107" s="1"/>
  <c r="CC6" i="106"/>
  <c r="CC6" i="107" s="1"/>
  <c r="CD6" i="106"/>
  <c r="CD6" i="107" s="1"/>
  <c r="CE6" i="106"/>
  <c r="CE6" i="107" s="1"/>
  <c r="CF6" i="106"/>
  <c r="CF6" i="107" s="1"/>
  <c r="CG6" i="106"/>
  <c r="CG6" i="107" s="1"/>
  <c r="CH6" i="106"/>
  <c r="CH6" i="107" s="1"/>
  <c r="CI6" i="106"/>
  <c r="CI6" i="107" s="1"/>
  <c r="CJ6" i="106"/>
  <c r="CJ6" i="107" s="1"/>
  <c r="CK6" i="106"/>
  <c r="CK6" i="107" s="1"/>
  <c r="CL6" i="106"/>
  <c r="CL6" i="107" s="1"/>
  <c r="CM6" i="106"/>
  <c r="CM6" i="107" s="1"/>
  <c r="CN6" i="106"/>
  <c r="CN6" i="107" s="1"/>
  <c r="CO6" i="106"/>
  <c r="CO6" i="107" s="1"/>
  <c r="CP6" i="106"/>
  <c r="CP6" i="107" s="1"/>
  <c r="CQ6" i="106"/>
  <c r="CQ6" i="107" s="1"/>
  <c r="CR6" i="106"/>
  <c r="CR6" i="107" s="1"/>
  <c r="CS6" i="106"/>
  <c r="CS6" i="107" s="1"/>
  <c r="CT6" i="106"/>
  <c r="CT6" i="107" s="1"/>
  <c r="C7" i="106"/>
  <c r="C7" i="107" s="1"/>
  <c r="D7" i="106"/>
  <c r="D7" i="107" s="1"/>
  <c r="E7" i="106"/>
  <c r="E7" i="107" s="1"/>
  <c r="F7" i="106"/>
  <c r="F7" i="107" s="1"/>
  <c r="G7" i="106"/>
  <c r="G7" i="107" s="1"/>
  <c r="H7" i="106"/>
  <c r="H7" i="107" s="1"/>
  <c r="I7" i="106"/>
  <c r="I7" i="107" s="1"/>
  <c r="J7" i="106"/>
  <c r="J7" i="107" s="1"/>
  <c r="K7" i="106"/>
  <c r="K7" i="107" s="1"/>
  <c r="L7" i="106"/>
  <c r="L7" i="107" s="1"/>
  <c r="M7" i="106"/>
  <c r="M7" i="107" s="1"/>
  <c r="N7" i="106"/>
  <c r="N7" i="107" s="1"/>
  <c r="O7" i="106"/>
  <c r="O7" i="107" s="1"/>
  <c r="P7" i="106"/>
  <c r="P7" i="107" s="1"/>
  <c r="Q7" i="106"/>
  <c r="Q7" i="107" s="1"/>
  <c r="R7" i="106"/>
  <c r="R7" i="107" s="1"/>
  <c r="S7" i="106"/>
  <c r="S7" i="107" s="1"/>
  <c r="T7" i="106"/>
  <c r="T7" i="107" s="1"/>
  <c r="U7" i="106"/>
  <c r="U7" i="107" s="1"/>
  <c r="V7" i="106"/>
  <c r="V7" i="107" s="1"/>
  <c r="W7" i="106"/>
  <c r="W7" i="107" s="1"/>
  <c r="X7" i="106"/>
  <c r="X7" i="107" s="1"/>
  <c r="Y7" i="106"/>
  <c r="Y7" i="107" s="1"/>
  <c r="Z7" i="106"/>
  <c r="Z7" i="107" s="1"/>
  <c r="AA7" i="106"/>
  <c r="AA7" i="107" s="1"/>
  <c r="AB7" i="106"/>
  <c r="AB7" i="107" s="1"/>
  <c r="AC7" i="106"/>
  <c r="AC7" i="107" s="1"/>
  <c r="AD7" i="106"/>
  <c r="AD7" i="107" s="1"/>
  <c r="AE7" i="106"/>
  <c r="AE7" i="107" s="1"/>
  <c r="AF7" i="106"/>
  <c r="AF7" i="107" s="1"/>
  <c r="AG7" i="106"/>
  <c r="AG7" i="107" s="1"/>
  <c r="AH7" i="106"/>
  <c r="AH7" i="107" s="1"/>
  <c r="AI7" i="106"/>
  <c r="AI7" i="107" s="1"/>
  <c r="AJ7" i="106"/>
  <c r="AJ7" i="107" s="1"/>
  <c r="AK7" i="106"/>
  <c r="AK7" i="107" s="1"/>
  <c r="AL7" i="106"/>
  <c r="AL7" i="107" s="1"/>
  <c r="AM7" i="106"/>
  <c r="AM7" i="107" s="1"/>
  <c r="AN7" i="106"/>
  <c r="AN7" i="107" s="1"/>
  <c r="AO7" i="106"/>
  <c r="AO7" i="107" s="1"/>
  <c r="AP7" i="106"/>
  <c r="AP7" i="107" s="1"/>
  <c r="AQ7" i="106"/>
  <c r="AQ7" i="107" s="1"/>
  <c r="AR7" i="106"/>
  <c r="AR7" i="107" s="1"/>
  <c r="AS7" i="106"/>
  <c r="AS7" i="107" s="1"/>
  <c r="AT7" i="106"/>
  <c r="AT7" i="107" s="1"/>
  <c r="AU7" i="106"/>
  <c r="AU7" i="107" s="1"/>
  <c r="AV7" i="106"/>
  <c r="AV7" i="107" s="1"/>
  <c r="AW7" i="106"/>
  <c r="AW7" i="107" s="1"/>
  <c r="AX7" i="106"/>
  <c r="AX7" i="107" s="1"/>
  <c r="AY7" i="106"/>
  <c r="AY7" i="107" s="1"/>
  <c r="AZ7" i="106"/>
  <c r="AZ7" i="107" s="1"/>
  <c r="BA7" i="106"/>
  <c r="BA7" i="107" s="1"/>
  <c r="BB7" i="106"/>
  <c r="BB7" i="107" s="1"/>
  <c r="BC7" i="106"/>
  <c r="BC7" i="107" s="1"/>
  <c r="BD7" i="106"/>
  <c r="BD7" i="107" s="1"/>
  <c r="BE7" i="106"/>
  <c r="BE7" i="107" s="1"/>
  <c r="BF7" i="106"/>
  <c r="BF7" i="107" s="1"/>
  <c r="BG7" i="106"/>
  <c r="BG7" i="107" s="1"/>
  <c r="BH7" i="106"/>
  <c r="BH7" i="107" s="1"/>
  <c r="BI7" i="106"/>
  <c r="BI7" i="107" s="1"/>
  <c r="BJ7" i="106"/>
  <c r="BJ7" i="107" s="1"/>
  <c r="BK7" i="106"/>
  <c r="BK7" i="107" s="1"/>
  <c r="BL7" i="106"/>
  <c r="BL7" i="107" s="1"/>
  <c r="BM7" i="106"/>
  <c r="BM7" i="107" s="1"/>
  <c r="BN7" i="106"/>
  <c r="BN7" i="107" s="1"/>
  <c r="BO7" i="106"/>
  <c r="BO7" i="107" s="1"/>
  <c r="BP7" i="106"/>
  <c r="BP7" i="107" s="1"/>
  <c r="BQ7" i="106"/>
  <c r="BQ7" i="107" s="1"/>
  <c r="BR7" i="106"/>
  <c r="BR7" i="107" s="1"/>
  <c r="BS7" i="106"/>
  <c r="BS7" i="107" s="1"/>
  <c r="BT7" i="106"/>
  <c r="BT7" i="107" s="1"/>
  <c r="BU7" i="106"/>
  <c r="BU7" i="107" s="1"/>
  <c r="BV7" i="106"/>
  <c r="BV7" i="107" s="1"/>
  <c r="BW7" i="106"/>
  <c r="BW7" i="107" s="1"/>
  <c r="BX7" i="106"/>
  <c r="BX7" i="107" s="1"/>
  <c r="BY7" i="106"/>
  <c r="BY7" i="107" s="1"/>
  <c r="BZ7" i="106"/>
  <c r="BZ7" i="107" s="1"/>
  <c r="CA7" i="106"/>
  <c r="CA7" i="107" s="1"/>
  <c r="CB7" i="106"/>
  <c r="CB7" i="107" s="1"/>
  <c r="CC7" i="106"/>
  <c r="CC7" i="107" s="1"/>
  <c r="CD7" i="106"/>
  <c r="CD7" i="107" s="1"/>
  <c r="CE7" i="106"/>
  <c r="CE7" i="107" s="1"/>
  <c r="CF7" i="106"/>
  <c r="CF7" i="107" s="1"/>
  <c r="CG7" i="106"/>
  <c r="CG7" i="107" s="1"/>
  <c r="CH7" i="106"/>
  <c r="CH7" i="107" s="1"/>
  <c r="CI7" i="106"/>
  <c r="CI7" i="107" s="1"/>
  <c r="CJ7" i="106"/>
  <c r="CJ7" i="107" s="1"/>
  <c r="CK7" i="106"/>
  <c r="CK7" i="107" s="1"/>
  <c r="CL7" i="106"/>
  <c r="CL7" i="107" s="1"/>
  <c r="CM7" i="106"/>
  <c r="CM7" i="107" s="1"/>
  <c r="CN7" i="106"/>
  <c r="CN7" i="107" s="1"/>
  <c r="CO7" i="106"/>
  <c r="CO7" i="107" s="1"/>
  <c r="CP7" i="106"/>
  <c r="CP7" i="107" s="1"/>
  <c r="CQ7" i="106"/>
  <c r="CQ7" i="107" s="1"/>
  <c r="CR7" i="106"/>
  <c r="CR7" i="107" s="1"/>
  <c r="CS7" i="106"/>
  <c r="CS7" i="107" s="1"/>
  <c r="CT7" i="106"/>
  <c r="CT7" i="107" s="1"/>
  <c r="C8" i="106"/>
  <c r="C8" i="107" s="1"/>
  <c r="D8" i="106"/>
  <c r="D8" i="107" s="1"/>
  <c r="E8" i="106"/>
  <c r="E8" i="107" s="1"/>
  <c r="F8" i="106"/>
  <c r="F8" i="107" s="1"/>
  <c r="G8" i="106"/>
  <c r="G8" i="107" s="1"/>
  <c r="H8" i="106"/>
  <c r="H8" i="107" s="1"/>
  <c r="I8" i="106"/>
  <c r="I8" i="107" s="1"/>
  <c r="J8" i="106"/>
  <c r="J8" i="107" s="1"/>
  <c r="K8" i="106"/>
  <c r="K8" i="107" s="1"/>
  <c r="L8" i="106"/>
  <c r="L8" i="107" s="1"/>
  <c r="M8" i="106"/>
  <c r="M8" i="107" s="1"/>
  <c r="N8" i="106"/>
  <c r="N8" i="107" s="1"/>
  <c r="O8" i="106"/>
  <c r="O8" i="107" s="1"/>
  <c r="P8" i="106"/>
  <c r="P8" i="107" s="1"/>
  <c r="Q8" i="106"/>
  <c r="Q8" i="107" s="1"/>
  <c r="R8" i="106"/>
  <c r="R8" i="107" s="1"/>
  <c r="S8" i="106"/>
  <c r="S8" i="107" s="1"/>
  <c r="T8" i="106"/>
  <c r="T8" i="107" s="1"/>
  <c r="U8" i="106"/>
  <c r="U8" i="107" s="1"/>
  <c r="V8" i="106"/>
  <c r="V8" i="107" s="1"/>
  <c r="W8" i="106"/>
  <c r="W8" i="107" s="1"/>
  <c r="X8" i="106"/>
  <c r="X8" i="107" s="1"/>
  <c r="Y8" i="106"/>
  <c r="Y8" i="107" s="1"/>
  <c r="Z8" i="106"/>
  <c r="Z8" i="107" s="1"/>
  <c r="AA8" i="106"/>
  <c r="AA8" i="107" s="1"/>
  <c r="AB8" i="106"/>
  <c r="AB8" i="107" s="1"/>
  <c r="AC8" i="106"/>
  <c r="AC8" i="107" s="1"/>
  <c r="AD8" i="106"/>
  <c r="AD8" i="107" s="1"/>
  <c r="AE8" i="106"/>
  <c r="AE8" i="107" s="1"/>
  <c r="AF8" i="106"/>
  <c r="AF8" i="107" s="1"/>
  <c r="AG8" i="106"/>
  <c r="AG8" i="107" s="1"/>
  <c r="AH8" i="106"/>
  <c r="AH8" i="107" s="1"/>
  <c r="AI8" i="106"/>
  <c r="AI8" i="107" s="1"/>
  <c r="AJ8" i="106"/>
  <c r="AJ8" i="107" s="1"/>
  <c r="AK8" i="106"/>
  <c r="AK8" i="107" s="1"/>
  <c r="AL8" i="106"/>
  <c r="AL8" i="107" s="1"/>
  <c r="AM8" i="106"/>
  <c r="AM8" i="107" s="1"/>
  <c r="AN8" i="106"/>
  <c r="AN8" i="107" s="1"/>
  <c r="AO8" i="106"/>
  <c r="AO8" i="107" s="1"/>
  <c r="AP8" i="106"/>
  <c r="AP8" i="107" s="1"/>
  <c r="AQ8" i="106"/>
  <c r="AQ8" i="107" s="1"/>
  <c r="AR8" i="106"/>
  <c r="AR8" i="107" s="1"/>
  <c r="AS8" i="106"/>
  <c r="AS8" i="107" s="1"/>
  <c r="AT8" i="106"/>
  <c r="AT8" i="107" s="1"/>
  <c r="AU8" i="106"/>
  <c r="AU8" i="107" s="1"/>
  <c r="AV8" i="106"/>
  <c r="AV8" i="107" s="1"/>
  <c r="AW8" i="106"/>
  <c r="AW8" i="107" s="1"/>
  <c r="AX8" i="106"/>
  <c r="AX8" i="107" s="1"/>
  <c r="AY8" i="106"/>
  <c r="AY8" i="107" s="1"/>
  <c r="AZ8" i="106"/>
  <c r="AZ8" i="107" s="1"/>
  <c r="BA8" i="106"/>
  <c r="BA8" i="107" s="1"/>
  <c r="BB8" i="106"/>
  <c r="BB8" i="107" s="1"/>
  <c r="BC8" i="106"/>
  <c r="BC8" i="107" s="1"/>
  <c r="BD8" i="106"/>
  <c r="BD8" i="107" s="1"/>
  <c r="BE8" i="106"/>
  <c r="BE8" i="107" s="1"/>
  <c r="BF8" i="106"/>
  <c r="BF8" i="107" s="1"/>
  <c r="BG8" i="106"/>
  <c r="BG8" i="107" s="1"/>
  <c r="BH8" i="106"/>
  <c r="BH8" i="107" s="1"/>
  <c r="BI8" i="106"/>
  <c r="BI8" i="107" s="1"/>
  <c r="BJ8" i="106"/>
  <c r="BJ8" i="107" s="1"/>
  <c r="BK8" i="106"/>
  <c r="BK8" i="107" s="1"/>
  <c r="BL8" i="106"/>
  <c r="BL8" i="107" s="1"/>
  <c r="BM8" i="106"/>
  <c r="BM8" i="107" s="1"/>
  <c r="BN8" i="106"/>
  <c r="BN8" i="107" s="1"/>
  <c r="BO8" i="106"/>
  <c r="BO8" i="107" s="1"/>
  <c r="BP8" i="106"/>
  <c r="BP8" i="107" s="1"/>
  <c r="BQ8" i="106"/>
  <c r="BQ8" i="107" s="1"/>
  <c r="BR8" i="106"/>
  <c r="BR8" i="107" s="1"/>
  <c r="BS8" i="106"/>
  <c r="BS8" i="107" s="1"/>
  <c r="BT8" i="106"/>
  <c r="BT8" i="107" s="1"/>
  <c r="BU8" i="106"/>
  <c r="BU8" i="107" s="1"/>
  <c r="BV8" i="106"/>
  <c r="BV8" i="107" s="1"/>
  <c r="BW8" i="106"/>
  <c r="BW8" i="107" s="1"/>
  <c r="BX8" i="106"/>
  <c r="BX8" i="107" s="1"/>
  <c r="BY8" i="106"/>
  <c r="BY8" i="107" s="1"/>
  <c r="BZ8" i="106"/>
  <c r="BZ8" i="107" s="1"/>
  <c r="CA8" i="106"/>
  <c r="CA8" i="107" s="1"/>
  <c r="CB8" i="106"/>
  <c r="CB8" i="107" s="1"/>
  <c r="CC8" i="106"/>
  <c r="CC8" i="107" s="1"/>
  <c r="CD8" i="106"/>
  <c r="CD8" i="107" s="1"/>
  <c r="CE8" i="106"/>
  <c r="CE8" i="107" s="1"/>
  <c r="CF8" i="106"/>
  <c r="CF8" i="107" s="1"/>
  <c r="CG8" i="106"/>
  <c r="CG8" i="107" s="1"/>
  <c r="CH8" i="106"/>
  <c r="CH8" i="107" s="1"/>
  <c r="CI8" i="106"/>
  <c r="CI8" i="107" s="1"/>
  <c r="CJ8" i="106"/>
  <c r="CJ8" i="107" s="1"/>
  <c r="CK8" i="106"/>
  <c r="CK8" i="107" s="1"/>
  <c r="CL8" i="106"/>
  <c r="CL8" i="107" s="1"/>
  <c r="CM8" i="106"/>
  <c r="CM8" i="107" s="1"/>
  <c r="CN8" i="106"/>
  <c r="CN8" i="107" s="1"/>
  <c r="CO8" i="106"/>
  <c r="CO8" i="107" s="1"/>
  <c r="CP8" i="106"/>
  <c r="CP8" i="107" s="1"/>
  <c r="CQ8" i="106"/>
  <c r="CQ8" i="107" s="1"/>
  <c r="CR8" i="106"/>
  <c r="CR8" i="107" s="1"/>
  <c r="CS8" i="106"/>
  <c r="CS8" i="107" s="1"/>
  <c r="CT8" i="106"/>
  <c r="CT8" i="107" s="1"/>
  <c r="C9" i="106"/>
  <c r="C9" i="107" s="1"/>
  <c r="D9" i="106"/>
  <c r="D9" i="107" s="1"/>
  <c r="E9" i="106"/>
  <c r="E9" i="107" s="1"/>
  <c r="F9" i="106"/>
  <c r="F9" i="107" s="1"/>
  <c r="G9" i="106"/>
  <c r="G9" i="107" s="1"/>
  <c r="H9" i="106"/>
  <c r="H9" i="107" s="1"/>
  <c r="I9" i="106"/>
  <c r="I9" i="107" s="1"/>
  <c r="J9" i="106"/>
  <c r="J9" i="107" s="1"/>
  <c r="K9" i="106"/>
  <c r="K9" i="107" s="1"/>
  <c r="L9" i="106"/>
  <c r="L9" i="107" s="1"/>
  <c r="M9" i="106"/>
  <c r="M9" i="107" s="1"/>
  <c r="N9" i="106"/>
  <c r="N9" i="107" s="1"/>
  <c r="O9" i="106"/>
  <c r="O9" i="107" s="1"/>
  <c r="P9" i="106"/>
  <c r="P9" i="107" s="1"/>
  <c r="Q9" i="106"/>
  <c r="Q9" i="107" s="1"/>
  <c r="R9" i="106"/>
  <c r="R9" i="107" s="1"/>
  <c r="S9" i="106"/>
  <c r="S9" i="107" s="1"/>
  <c r="T9" i="106"/>
  <c r="T9" i="107" s="1"/>
  <c r="U9" i="106"/>
  <c r="U9" i="107" s="1"/>
  <c r="V9" i="106"/>
  <c r="V9" i="107" s="1"/>
  <c r="W9" i="106"/>
  <c r="W9" i="107" s="1"/>
  <c r="X9" i="106"/>
  <c r="X9" i="107" s="1"/>
  <c r="Y9" i="106"/>
  <c r="Y9" i="107" s="1"/>
  <c r="Z9" i="106"/>
  <c r="Z9" i="107" s="1"/>
  <c r="AA9" i="106"/>
  <c r="AA9" i="107" s="1"/>
  <c r="AB9" i="106"/>
  <c r="AB9" i="107" s="1"/>
  <c r="AC9" i="106"/>
  <c r="AC9" i="107" s="1"/>
  <c r="AD9" i="106"/>
  <c r="AD9" i="107" s="1"/>
  <c r="AE9" i="106"/>
  <c r="AE9" i="107" s="1"/>
  <c r="AF9" i="106"/>
  <c r="AF9" i="107" s="1"/>
  <c r="AG9" i="106"/>
  <c r="AG9" i="107" s="1"/>
  <c r="AH9" i="106"/>
  <c r="AH9" i="107" s="1"/>
  <c r="AI9" i="106"/>
  <c r="AI9" i="107" s="1"/>
  <c r="AJ9" i="106"/>
  <c r="AJ9" i="107" s="1"/>
  <c r="AK9" i="106"/>
  <c r="AK9" i="107" s="1"/>
  <c r="AL9" i="106"/>
  <c r="AL9" i="107" s="1"/>
  <c r="AM9" i="106"/>
  <c r="AM9" i="107" s="1"/>
  <c r="AN9" i="106"/>
  <c r="AN9" i="107" s="1"/>
  <c r="AO9" i="106"/>
  <c r="AO9" i="107" s="1"/>
  <c r="AP9" i="106"/>
  <c r="AP9" i="107" s="1"/>
  <c r="AQ9" i="106"/>
  <c r="AQ9" i="107" s="1"/>
  <c r="AR9" i="106"/>
  <c r="AR9" i="107" s="1"/>
  <c r="AS9" i="106"/>
  <c r="AS9" i="107" s="1"/>
  <c r="AT9" i="106"/>
  <c r="AT9" i="107" s="1"/>
  <c r="AU9" i="106"/>
  <c r="AU9" i="107" s="1"/>
  <c r="AV9" i="106"/>
  <c r="AV9" i="107" s="1"/>
  <c r="AW9" i="106"/>
  <c r="AW9" i="107" s="1"/>
  <c r="AX9" i="106"/>
  <c r="AX9" i="107" s="1"/>
  <c r="AY9" i="106"/>
  <c r="AY9" i="107" s="1"/>
  <c r="AZ9" i="106"/>
  <c r="AZ9" i="107" s="1"/>
  <c r="BA9" i="106"/>
  <c r="BA9" i="107" s="1"/>
  <c r="BB9" i="106"/>
  <c r="BB9" i="107" s="1"/>
  <c r="BC9" i="106"/>
  <c r="BC9" i="107" s="1"/>
  <c r="BD9" i="106"/>
  <c r="BD9" i="107" s="1"/>
  <c r="BE9" i="106"/>
  <c r="BE9" i="107" s="1"/>
  <c r="BF9" i="106"/>
  <c r="BF9" i="107" s="1"/>
  <c r="BG9" i="106"/>
  <c r="BG9" i="107" s="1"/>
  <c r="BH9" i="106"/>
  <c r="BH9" i="107" s="1"/>
  <c r="BI9" i="106"/>
  <c r="BI9" i="107" s="1"/>
  <c r="BJ9" i="106"/>
  <c r="BJ9" i="107" s="1"/>
  <c r="BK9" i="106"/>
  <c r="BK9" i="107" s="1"/>
  <c r="BL9" i="106"/>
  <c r="BL9" i="107" s="1"/>
  <c r="BM9" i="106"/>
  <c r="BM9" i="107" s="1"/>
  <c r="BN9" i="106"/>
  <c r="BN9" i="107" s="1"/>
  <c r="BO9" i="106"/>
  <c r="BO9" i="107" s="1"/>
  <c r="BP9" i="106"/>
  <c r="BP9" i="107" s="1"/>
  <c r="BQ9" i="106"/>
  <c r="BQ9" i="107" s="1"/>
  <c r="BR9" i="106"/>
  <c r="BR9" i="107" s="1"/>
  <c r="BS9" i="106"/>
  <c r="BS9" i="107" s="1"/>
  <c r="BT9" i="106"/>
  <c r="BT9" i="107" s="1"/>
  <c r="BU9" i="106"/>
  <c r="BU9" i="107" s="1"/>
  <c r="BV9" i="106"/>
  <c r="BV9" i="107" s="1"/>
  <c r="BW9" i="106"/>
  <c r="BW9" i="107" s="1"/>
  <c r="BX9" i="106"/>
  <c r="BX9" i="107" s="1"/>
  <c r="BY9" i="106"/>
  <c r="BY9" i="107" s="1"/>
  <c r="BZ9" i="106"/>
  <c r="BZ9" i="107" s="1"/>
  <c r="CA9" i="106"/>
  <c r="CA9" i="107" s="1"/>
  <c r="CB9" i="106"/>
  <c r="CB9" i="107" s="1"/>
  <c r="CC9" i="106"/>
  <c r="CC9" i="107" s="1"/>
  <c r="CD9" i="106"/>
  <c r="CD9" i="107" s="1"/>
  <c r="CE9" i="106"/>
  <c r="CE9" i="107" s="1"/>
  <c r="CF9" i="106"/>
  <c r="CF9" i="107" s="1"/>
  <c r="CG9" i="106"/>
  <c r="CG9" i="107" s="1"/>
  <c r="CH9" i="106"/>
  <c r="CH9" i="107" s="1"/>
  <c r="CI9" i="106"/>
  <c r="CI9" i="107" s="1"/>
  <c r="CJ9" i="106"/>
  <c r="CJ9" i="107" s="1"/>
  <c r="CK9" i="106"/>
  <c r="CK9" i="107" s="1"/>
  <c r="CL9" i="106"/>
  <c r="CL9" i="107" s="1"/>
  <c r="CM9" i="106"/>
  <c r="CM9" i="107" s="1"/>
  <c r="CN9" i="106"/>
  <c r="CN9" i="107" s="1"/>
  <c r="CO9" i="106"/>
  <c r="CO9" i="107" s="1"/>
  <c r="CP9" i="106"/>
  <c r="CP9" i="107" s="1"/>
  <c r="CQ9" i="106"/>
  <c r="CQ9" i="107" s="1"/>
  <c r="CR9" i="106"/>
  <c r="CR9" i="107" s="1"/>
  <c r="CS9" i="106"/>
  <c r="CS9" i="107" s="1"/>
  <c r="CT9" i="106"/>
  <c r="CT9" i="107" s="1"/>
  <c r="C10" i="106"/>
  <c r="C10" i="107" s="1"/>
  <c r="D10" i="106"/>
  <c r="D10" i="107" s="1"/>
  <c r="E10" i="106"/>
  <c r="E10" i="107" s="1"/>
  <c r="F10" i="106"/>
  <c r="F10" i="107" s="1"/>
  <c r="G10" i="106"/>
  <c r="G10" i="107" s="1"/>
  <c r="H10" i="106"/>
  <c r="H10" i="107" s="1"/>
  <c r="I10" i="106"/>
  <c r="I10" i="107" s="1"/>
  <c r="J10" i="106"/>
  <c r="J10" i="107" s="1"/>
  <c r="K10" i="106"/>
  <c r="K10" i="107" s="1"/>
  <c r="L10" i="106"/>
  <c r="L10" i="107" s="1"/>
  <c r="M10" i="106"/>
  <c r="M10" i="107" s="1"/>
  <c r="N10" i="106"/>
  <c r="N10" i="107" s="1"/>
  <c r="O10" i="106"/>
  <c r="O10" i="107" s="1"/>
  <c r="P10" i="106"/>
  <c r="P10" i="107" s="1"/>
  <c r="Q10" i="106"/>
  <c r="Q10" i="107" s="1"/>
  <c r="R10" i="106"/>
  <c r="R10" i="107" s="1"/>
  <c r="S10" i="106"/>
  <c r="S10" i="107" s="1"/>
  <c r="T10" i="106"/>
  <c r="T10" i="107" s="1"/>
  <c r="U10" i="106"/>
  <c r="U10" i="107" s="1"/>
  <c r="V10" i="106"/>
  <c r="V10" i="107" s="1"/>
  <c r="W10" i="106"/>
  <c r="W10" i="107" s="1"/>
  <c r="X10" i="106"/>
  <c r="X10" i="107" s="1"/>
  <c r="Y10" i="106"/>
  <c r="Y10" i="107" s="1"/>
  <c r="Z10" i="106"/>
  <c r="Z10" i="107" s="1"/>
  <c r="AA10" i="106"/>
  <c r="AA10" i="107" s="1"/>
  <c r="AB10" i="106"/>
  <c r="AB10" i="107" s="1"/>
  <c r="AC10" i="106"/>
  <c r="AC10" i="107" s="1"/>
  <c r="AD10" i="106"/>
  <c r="AD10" i="107" s="1"/>
  <c r="AE10" i="106"/>
  <c r="AE10" i="107" s="1"/>
  <c r="AF10" i="106"/>
  <c r="AF10" i="107" s="1"/>
  <c r="AG10" i="106"/>
  <c r="AG10" i="107" s="1"/>
  <c r="AH10" i="106"/>
  <c r="AH10" i="107" s="1"/>
  <c r="AI10" i="106"/>
  <c r="AI10" i="107" s="1"/>
  <c r="AJ10" i="106"/>
  <c r="AJ10" i="107" s="1"/>
  <c r="AK10" i="106"/>
  <c r="AK10" i="107" s="1"/>
  <c r="AL10" i="106"/>
  <c r="AL10" i="107" s="1"/>
  <c r="AM10" i="106"/>
  <c r="AM10" i="107" s="1"/>
  <c r="AN10" i="106"/>
  <c r="AN10" i="107" s="1"/>
  <c r="AO10" i="106"/>
  <c r="AO10" i="107" s="1"/>
  <c r="AP10" i="106"/>
  <c r="AP10" i="107" s="1"/>
  <c r="AQ10" i="106"/>
  <c r="AQ10" i="107" s="1"/>
  <c r="AR10" i="106"/>
  <c r="AR10" i="107" s="1"/>
  <c r="AS10" i="106"/>
  <c r="AS10" i="107" s="1"/>
  <c r="AT10" i="106"/>
  <c r="AT10" i="107" s="1"/>
  <c r="AU10" i="106"/>
  <c r="AU10" i="107" s="1"/>
  <c r="AV10" i="106"/>
  <c r="AV10" i="107" s="1"/>
  <c r="AW10" i="106"/>
  <c r="AW10" i="107" s="1"/>
  <c r="AX10" i="106"/>
  <c r="AX10" i="107" s="1"/>
  <c r="AY10" i="106"/>
  <c r="AY10" i="107" s="1"/>
  <c r="AZ10" i="106"/>
  <c r="AZ10" i="107" s="1"/>
  <c r="BA10" i="106"/>
  <c r="BA10" i="107" s="1"/>
  <c r="BB10" i="106"/>
  <c r="BB10" i="107" s="1"/>
  <c r="BC10" i="106"/>
  <c r="BC10" i="107" s="1"/>
  <c r="BD10" i="106"/>
  <c r="BD10" i="107" s="1"/>
  <c r="BE10" i="106"/>
  <c r="BE10" i="107" s="1"/>
  <c r="BF10" i="106"/>
  <c r="BF10" i="107" s="1"/>
  <c r="BG10" i="106"/>
  <c r="BG10" i="107" s="1"/>
  <c r="BH10" i="106"/>
  <c r="BH10" i="107" s="1"/>
  <c r="BI10" i="106"/>
  <c r="BI10" i="107" s="1"/>
  <c r="BJ10" i="106"/>
  <c r="BJ10" i="107" s="1"/>
  <c r="BK10" i="106"/>
  <c r="BK10" i="107" s="1"/>
  <c r="BL10" i="106"/>
  <c r="BL10" i="107" s="1"/>
  <c r="BM10" i="106"/>
  <c r="BM10" i="107" s="1"/>
  <c r="BN10" i="106"/>
  <c r="BN10" i="107" s="1"/>
  <c r="BO10" i="106"/>
  <c r="BO10" i="107" s="1"/>
  <c r="BP10" i="106"/>
  <c r="BP10" i="107" s="1"/>
  <c r="BQ10" i="106"/>
  <c r="BQ10" i="107" s="1"/>
  <c r="BR10" i="106"/>
  <c r="BR10" i="107" s="1"/>
  <c r="BS10" i="106"/>
  <c r="BS10" i="107" s="1"/>
  <c r="BT10" i="106"/>
  <c r="BT10" i="107" s="1"/>
  <c r="BU10" i="106"/>
  <c r="BU10" i="107" s="1"/>
  <c r="BV10" i="106"/>
  <c r="BV10" i="107" s="1"/>
  <c r="BW10" i="106"/>
  <c r="BW10" i="107" s="1"/>
  <c r="BX10" i="106"/>
  <c r="BX10" i="107" s="1"/>
  <c r="BY10" i="106"/>
  <c r="BY10" i="107" s="1"/>
  <c r="BZ10" i="106"/>
  <c r="BZ10" i="107" s="1"/>
  <c r="CA10" i="106"/>
  <c r="CA10" i="107" s="1"/>
  <c r="CB10" i="106"/>
  <c r="CB10" i="107" s="1"/>
  <c r="CC10" i="106"/>
  <c r="CC10" i="107" s="1"/>
  <c r="CD10" i="106"/>
  <c r="CD10" i="107" s="1"/>
  <c r="CE10" i="106"/>
  <c r="CE10" i="107" s="1"/>
  <c r="CF10" i="106"/>
  <c r="CF10" i="107" s="1"/>
  <c r="CG10" i="106"/>
  <c r="CG10" i="107" s="1"/>
  <c r="CH10" i="106"/>
  <c r="CH10" i="107" s="1"/>
  <c r="CI10" i="106"/>
  <c r="CI10" i="107" s="1"/>
  <c r="CJ10" i="106"/>
  <c r="CJ10" i="107" s="1"/>
  <c r="CK10" i="106"/>
  <c r="CK10" i="107" s="1"/>
  <c r="CL10" i="106"/>
  <c r="CL10" i="107" s="1"/>
  <c r="CM10" i="106"/>
  <c r="CM10" i="107" s="1"/>
  <c r="CN10" i="106"/>
  <c r="CN10" i="107" s="1"/>
  <c r="CO10" i="106"/>
  <c r="CO10" i="107" s="1"/>
  <c r="CP10" i="106"/>
  <c r="CP10" i="107" s="1"/>
  <c r="CQ10" i="106"/>
  <c r="CQ10" i="107" s="1"/>
  <c r="CR10" i="106"/>
  <c r="CR10" i="107" s="1"/>
  <c r="CS10" i="106"/>
  <c r="CS10" i="107" s="1"/>
  <c r="CT10" i="106"/>
  <c r="CT10" i="107" s="1"/>
  <c r="C11" i="106"/>
  <c r="C11" i="107" s="1"/>
  <c r="D11" i="106"/>
  <c r="D11" i="107" s="1"/>
  <c r="E11" i="106"/>
  <c r="E11" i="107" s="1"/>
  <c r="F11" i="106"/>
  <c r="F11" i="107" s="1"/>
  <c r="G11" i="106"/>
  <c r="G11" i="107" s="1"/>
  <c r="H11" i="106"/>
  <c r="H11" i="107" s="1"/>
  <c r="I11" i="106"/>
  <c r="I11" i="107" s="1"/>
  <c r="J11" i="106"/>
  <c r="J11" i="107" s="1"/>
  <c r="K11" i="106"/>
  <c r="K11" i="107" s="1"/>
  <c r="L11" i="106"/>
  <c r="L11" i="107" s="1"/>
  <c r="M11" i="106"/>
  <c r="M11" i="107" s="1"/>
  <c r="N11" i="106"/>
  <c r="N11" i="107" s="1"/>
  <c r="O11" i="106"/>
  <c r="O11" i="107" s="1"/>
  <c r="P11" i="106"/>
  <c r="P11" i="107" s="1"/>
  <c r="Q11" i="106"/>
  <c r="Q11" i="107" s="1"/>
  <c r="R11" i="106"/>
  <c r="R11" i="107" s="1"/>
  <c r="S11" i="106"/>
  <c r="S11" i="107" s="1"/>
  <c r="T11" i="106"/>
  <c r="T11" i="107" s="1"/>
  <c r="U11" i="106"/>
  <c r="U11" i="107" s="1"/>
  <c r="V11" i="106"/>
  <c r="V11" i="107" s="1"/>
  <c r="W11" i="106"/>
  <c r="W11" i="107" s="1"/>
  <c r="X11" i="106"/>
  <c r="X11" i="107" s="1"/>
  <c r="Y11" i="106"/>
  <c r="Y11" i="107" s="1"/>
  <c r="Z11" i="106"/>
  <c r="Z11" i="107" s="1"/>
  <c r="AA11" i="106"/>
  <c r="AA11" i="107" s="1"/>
  <c r="AB11" i="106"/>
  <c r="AB11" i="107" s="1"/>
  <c r="AC11" i="106"/>
  <c r="AC11" i="107" s="1"/>
  <c r="AD11" i="106"/>
  <c r="AD11" i="107" s="1"/>
  <c r="AE11" i="106"/>
  <c r="AE11" i="107" s="1"/>
  <c r="AF11" i="106"/>
  <c r="AF11" i="107" s="1"/>
  <c r="AG11" i="106"/>
  <c r="AG11" i="107" s="1"/>
  <c r="AH11" i="106"/>
  <c r="AH11" i="107" s="1"/>
  <c r="AI11" i="106"/>
  <c r="AI11" i="107" s="1"/>
  <c r="AJ11" i="106"/>
  <c r="AJ11" i="107" s="1"/>
  <c r="AK11" i="106"/>
  <c r="AK11" i="107" s="1"/>
  <c r="AL11" i="106"/>
  <c r="AL11" i="107" s="1"/>
  <c r="AM11" i="106"/>
  <c r="AM11" i="107" s="1"/>
  <c r="AN11" i="106"/>
  <c r="AN11" i="107" s="1"/>
  <c r="AO11" i="106"/>
  <c r="AO11" i="107" s="1"/>
  <c r="AP11" i="106"/>
  <c r="AP11" i="107" s="1"/>
  <c r="AQ11" i="106"/>
  <c r="AQ11" i="107" s="1"/>
  <c r="AR11" i="106"/>
  <c r="AR11" i="107" s="1"/>
  <c r="AS11" i="106"/>
  <c r="AS11" i="107" s="1"/>
  <c r="AT11" i="106"/>
  <c r="AT11" i="107" s="1"/>
  <c r="AU11" i="106"/>
  <c r="AU11" i="107" s="1"/>
  <c r="AV11" i="106"/>
  <c r="AV11" i="107" s="1"/>
  <c r="AW11" i="106"/>
  <c r="AW11" i="107" s="1"/>
  <c r="AX11" i="106"/>
  <c r="AX11" i="107" s="1"/>
  <c r="AY11" i="106"/>
  <c r="AY11" i="107" s="1"/>
  <c r="AZ11" i="106"/>
  <c r="AZ11" i="107" s="1"/>
  <c r="BA11" i="106"/>
  <c r="BA11" i="107" s="1"/>
  <c r="BB11" i="106"/>
  <c r="BB11" i="107" s="1"/>
  <c r="BC11" i="106"/>
  <c r="BC11" i="107" s="1"/>
  <c r="BD11" i="106"/>
  <c r="BD11" i="107" s="1"/>
  <c r="BE11" i="106"/>
  <c r="BE11" i="107" s="1"/>
  <c r="BF11" i="106"/>
  <c r="BF11" i="107" s="1"/>
  <c r="BG11" i="106"/>
  <c r="BG11" i="107" s="1"/>
  <c r="BH11" i="106"/>
  <c r="BH11" i="107" s="1"/>
  <c r="BI11" i="106"/>
  <c r="BI11" i="107" s="1"/>
  <c r="BJ11" i="106"/>
  <c r="BJ11" i="107" s="1"/>
  <c r="BK11" i="106"/>
  <c r="BK11" i="107" s="1"/>
  <c r="BL11" i="106"/>
  <c r="BL11" i="107" s="1"/>
  <c r="BM11" i="106"/>
  <c r="BM11" i="107" s="1"/>
  <c r="BN11" i="106"/>
  <c r="BN11" i="107" s="1"/>
  <c r="BO11" i="106"/>
  <c r="BO11" i="107" s="1"/>
  <c r="BP11" i="106"/>
  <c r="BP11" i="107" s="1"/>
  <c r="BQ11" i="106"/>
  <c r="BQ11" i="107" s="1"/>
  <c r="BR11" i="106"/>
  <c r="BR11" i="107" s="1"/>
  <c r="BS11" i="106"/>
  <c r="BS11" i="107" s="1"/>
  <c r="BT11" i="106"/>
  <c r="BT11" i="107" s="1"/>
  <c r="BU11" i="106"/>
  <c r="BU11" i="107" s="1"/>
  <c r="BV11" i="106"/>
  <c r="BV11" i="107" s="1"/>
  <c r="BW11" i="106"/>
  <c r="BW11" i="107" s="1"/>
  <c r="BX11" i="106"/>
  <c r="BX11" i="107" s="1"/>
  <c r="BY11" i="106"/>
  <c r="BY11" i="107" s="1"/>
  <c r="BZ11" i="106"/>
  <c r="BZ11" i="107" s="1"/>
  <c r="CA11" i="106"/>
  <c r="CA11" i="107" s="1"/>
  <c r="CB11" i="106"/>
  <c r="CB11" i="107" s="1"/>
  <c r="CC11" i="106"/>
  <c r="CC11" i="107" s="1"/>
  <c r="CD11" i="106"/>
  <c r="CD11" i="107" s="1"/>
  <c r="CE11" i="106"/>
  <c r="CE11" i="107" s="1"/>
  <c r="CF11" i="106"/>
  <c r="CF11" i="107" s="1"/>
  <c r="CG11" i="106"/>
  <c r="CG11" i="107" s="1"/>
  <c r="CH11" i="106"/>
  <c r="CH11" i="107" s="1"/>
  <c r="CI11" i="106"/>
  <c r="CI11" i="107" s="1"/>
  <c r="CJ11" i="106"/>
  <c r="CJ11" i="107" s="1"/>
  <c r="CK11" i="106"/>
  <c r="CK11" i="107" s="1"/>
  <c r="CL11" i="106"/>
  <c r="CL11" i="107" s="1"/>
  <c r="CM11" i="106"/>
  <c r="CM11" i="107" s="1"/>
  <c r="CN11" i="106"/>
  <c r="CN11" i="107" s="1"/>
  <c r="CO11" i="106"/>
  <c r="CO11" i="107" s="1"/>
  <c r="CP11" i="106"/>
  <c r="CP11" i="107" s="1"/>
  <c r="CQ11" i="106"/>
  <c r="CQ11" i="107" s="1"/>
  <c r="CR11" i="106"/>
  <c r="CR11" i="107" s="1"/>
  <c r="CS11" i="106"/>
  <c r="CS11" i="107" s="1"/>
  <c r="CT11" i="106"/>
  <c r="CT11" i="107" s="1"/>
  <c r="C12" i="106"/>
  <c r="C12" i="107" s="1"/>
  <c r="D12" i="106"/>
  <c r="D12" i="107" s="1"/>
  <c r="E12" i="106"/>
  <c r="E12" i="107" s="1"/>
  <c r="F12" i="106"/>
  <c r="F12" i="107" s="1"/>
  <c r="G12" i="106"/>
  <c r="G12" i="107" s="1"/>
  <c r="H12" i="106"/>
  <c r="H12" i="107" s="1"/>
  <c r="I12" i="106"/>
  <c r="I12" i="107" s="1"/>
  <c r="J12" i="106"/>
  <c r="J12" i="107" s="1"/>
  <c r="K12" i="106"/>
  <c r="K12" i="107" s="1"/>
  <c r="L12" i="106"/>
  <c r="L12" i="107" s="1"/>
  <c r="M12" i="106"/>
  <c r="M12" i="107" s="1"/>
  <c r="N12" i="106"/>
  <c r="N12" i="107" s="1"/>
  <c r="O12" i="106"/>
  <c r="O12" i="107" s="1"/>
  <c r="P12" i="106"/>
  <c r="P12" i="107" s="1"/>
  <c r="Q12" i="106"/>
  <c r="Q12" i="107" s="1"/>
  <c r="R12" i="106"/>
  <c r="R12" i="107" s="1"/>
  <c r="S12" i="106"/>
  <c r="S12" i="107" s="1"/>
  <c r="T12" i="106"/>
  <c r="T12" i="107" s="1"/>
  <c r="U12" i="106"/>
  <c r="U12" i="107" s="1"/>
  <c r="V12" i="106"/>
  <c r="V12" i="107" s="1"/>
  <c r="W12" i="106"/>
  <c r="W12" i="107" s="1"/>
  <c r="X12" i="106"/>
  <c r="X12" i="107" s="1"/>
  <c r="Y12" i="106"/>
  <c r="Y12" i="107" s="1"/>
  <c r="Z12" i="106"/>
  <c r="Z12" i="107" s="1"/>
  <c r="AA12" i="106"/>
  <c r="AA12" i="107" s="1"/>
  <c r="AB12" i="106"/>
  <c r="AB12" i="107" s="1"/>
  <c r="AC12" i="106"/>
  <c r="AC12" i="107" s="1"/>
  <c r="AD12" i="106"/>
  <c r="AD12" i="107" s="1"/>
  <c r="AE12" i="106"/>
  <c r="AE12" i="107" s="1"/>
  <c r="AF12" i="106"/>
  <c r="AF12" i="107" s="1"/>
  <c r="AG12" i="106"/>
  <c r="AG12" i="107" s="1"/>
  <c r="AH12" i="106"/>
  <c r="AH12" i="107" s="1"/>
  <c r="AI12" i="106"/>
  <c r="AI12" i="107" s="1"/>
  <c r="AJ12" i="106"/>
  <c r="AJ12" i="107" s="1"/>
  <c r="AK12" i="106"/>
  <c r="AK12" i="107" s="1"/>
  <c r="AL12" i="106"/>
  <c r="AL12" i="107" s="1"/>
  <c r="AM12" i="106"/>
  <c r="AM12" i="107" s="1"/>
  <c r="AN12" i="106"/>
  <c r="AN12" i="107" s="1"/>
  <c r="AO12" i="106"/>
  <c r="AO12" i="107" s="1"/>
  <c r="AP12" i="106"/>
  <c r="AP12" i="107" s="1"/>
  <c r="AQ12" i="106"/>
  <c r="AQ12" i="107" s="1"/>
  <c r="AR12" i="106"/>
  <c r="AR12" i="107" s="1"/>
  <c r="AS12" i="106"/>
  <c r="AS12" i="107" s="1"/>
  <c r="AT12" i="106"/>
  <c r="AT12" i="107" s="1"/>
  <c r="AU12" i="106"/>
  <c r="AU12" i="107" s="1"/>
  <c r="AV12" i="106"/>
  <c r="AV12" i="107" s="1"/>
  <c r="AW12" i="106"/>
  <c r="AW12" i="107" s="1"/>
  <c r="AX12" i="106"/>
  <c r="AX12" i="107" s="1"/>
  <c r="AY12" i="106"/>
  <c r="AY12" i="107" s="1"/>
  <c r="AZ12" i="106"/>
  <c r="AZ12" i="107" s="1"/>
  <c r="BA12" i="106"/>
  <c r="BA12" i="107" s="1"/>
  <c r="BB12" i="106"/>
  <c r="BB12" i="107" s="1"/>
  <c r="BC12" i="106"/>
  <c r="BC12" i="107" s="1"/>
  <c r="BD12" i="106"/>
  <c r="BD12" i="107" s="1"/>
  <c r="BE12" i="106"/>
  <c r="BE12" i="107" s="1"/>
  <c r="BF12" i="106"/>
  <c r="BF12" i="107" s="1"/>
  <c r="BG12" i="106"/>
  <c r="BG12" i="107" s="1"/>
  <c r="BH12" i="106"/>
  <c r="BH12" i="107" s="1"/>
  <c r="BI12" i="106"/>
  <c r="BI12" i="107" s="1"/>
  <c r="BJ12" i="106"/>
  <c r="BJ12" i="107" s="1"/>
  <c r="BK12" i="106"/>
  <c r="BK12" i="107" s="1"/>
  <c r="BL12" i="106"/>
  <c r="BL12" i="107" s="1"/>
  <c r="BM12" i="106"/>
  <c r="BM12" i="107" s="1"/>
  <c r="BN12" i="106"/>
  <c r="BN12" i="107" s="1"/>
  <c r="BO12" i="106"/>
  <c r="BO12" i="107" s="1"/>
  <c r="BP12" i="106"/>
  <c r="BP12" i="107" s="1"/>
  <c r="BQ12" i="106"/>
  <c r="BQ12" i="107" s="1"/>
  <c r="BR12" i="106"/>
  <c r="BR12" i="107" s="1"/>
  <c r="BS12" i="106"/>
  <c r="BS12" i="107" s="1"/>
  <c r="BT12" i="106"/>
  <c r="BT12" i="107" s="1"/>
  <c r="BU12" i="106"/>
  <c r="BU12" i="107" s="1"/>
  <c r="BV12" i="106"/>
  <c r="BV12" i="107" s="1"/>
  <c r="BW12" i="106"/>
  <c r="BW12" i="107" s="1"/>
  <c r="BX12" i="106"/>
  <c r="BX12" i="107" s="1"/>
  <c r="BY12" i="106"/>
  <c r="BY12" i="107" s="1"/>
  <c r="BZ12" i="106"/>
  <c r="BZ12" i="107" s="1"/>
  <c r="CA12" i="106"/>
  <c r="CA12" i="107" s="1"/>
  <c r="CB12" i="106"/>
  <c r="CB12" i="107" s="1"/>
  <c r="CC12" i="106"/>
  <c r="CC12" i="107" s="1"/>
  <c r="CD12" i="106"/>
  <c r="CD12" i="107" s="1"/>
  <c r="CE12" i="106"/>
  <c r="CE12" i="107" s="1"/>
  <c r="CF12" i="106"/>
  <c r="CF12" i="107" s="1"/>
  <c r="CG12" i="106"/>
  <c r="CG12" i="107" s="1"/>
  <c r="CH12" i="106"/>
  <c r="CH12" i="107" s="1"/>
  <c r="CI12" i="106"/>
  <c r="CI12" i="107" s="1"/>
  <c r="CJ12" i="106"/>
  <c r="CJ12" i="107" s="1"/>
  <c r="CK12" i="106"/>
  <c r="CK12" i="107" s="1"/>
  <c r="CL12" i="106"/>
  <c r="CL12" i="107" s="1"/>
  <c r="CM12" i="106"/>
  <c r="CM12" i="107" s="1"/>
  <c r="CN12" i="106"/>
  <c r="CN12" i="107" s="1"/>
  <c r="CO12" i="106"/>
  <c r="CO12" i="107" s="1"/>
  <c r="CP12" i="106"/>
  <c r="CP12" i="107" s="1"/>
  <c r="CQ12" i="106"/>
  <c r="CQ12" i="107" s="1"/>
  <c r="CR12" i="106"/>
  <c r="CR12" i="107" s="1"/>
  <c r="CS12" i="106"/>
  <c r="CS12" i="107" s="1"/>
  <c r="CT12" i="106"/>
  <c r="CT12" i="107" s="1"/>
  <c r="C13" i="106"/>
  <c r="C13" i="107" s="1"/>
  <c r="D13" i="106"/>
  <c r="D13" i="107" s="1"/>
  <c r="E13" i="106"/>
  <c r="E13" i="107" s="1"/>
  <c r="F13" i="106"/>
  <c r="F13" i="107" s="1"/>
  <c r="G13" i="106"/>
  <c r="G13" i="107" s="1"/>
  <c r="H13" i="106"/>
  <c r="H13" i="107" s="1"/>
  <c r="I13" i="106"/>
  <c r="I13" i="107" s="1"/>
  <c r="J13" i="106"/>
  <c r="J13" i="107" s="1"/>
  <c r="K13" i="106"/>
  <c r="K13" i="107" s="1"/>
  <c r="L13" i="106"/>
  <c r="L13" i="107" s="1"/>
  <c r="M13" i="106"/>
  <c r="M13" i="107" s="1"/>
  <c r="N13" i="106"/>
  <c r="N13" i="107" s="1"/>
  <c r="O13" i="106"/>
  <c r="O13" i="107" s="1"/>
  <c r="P13" i="106"/>
  <c r="P13" i="107" s="1"/>
  <c r="Q13" i="106"/>
  <c r="Q13" i="107" s="1"/>
  <c r="R13" i="106"/>
  <c r="R13" i="107" s="1"/>
  <c r="S13" i="106"/>
  <c r="S13" i="107" s="1"/>
  <c r="T13" i="106"/>
  <c r="T13" i="107" s="1"/>
  <c r="U13" i="106"/>
  <c r="U13" i="107" s="1"/>
  <c r="V13" i="106"/>
  <c r="V13" i="107" s="1"/>
  <c r="W13" i="106"/>
  <c r="W13" i="107" s="1"/>
  <c r="X13" i="106"/>
  <c r="X13" i="107" s="1"/>
  <c r="Y13" i="106"/>
  <c r="Y13" i="107" s="1"/>
  <c r="Z13" i="106"/>
  <c r="Z13" i="107" s="1"/>
  <c r="AA13" i="106"/>
  <c r="AA13" i="107" s="1"/>
  <c r="AB13" i="106"/>
  <c r="AB13" i="107" s="1"/>
  <c r="AC13" i="106"/>
  <c r="AC13" i="107" s="1"/>
  <c r="AD13" i="106"/>
  <c r="AD13" i="107" s="1"/>
  <c r="AE13" i="106"/>
  <c r="AE13" i="107" s="1"/>
  <c r="AF13" i="106"/>
  <c r="AF13" i="107" s="1"/>
  <c r="AG13" i="106"/>
  <c r="AG13" i="107" s="1"/>
  <c r="AH13" i="106"/>
  <c r="AH13" i="107" s="1"/>
  <c r="AI13" i="106"/>
  <c r="AI13" i="107" s="1"/>
  <c r="AJ13" i="106"/>
  <c r="AJ13" i="107" s="1"/>
  <c r="AK13" i="106"/>
  <c r="AK13" i="107" s="1"/>
  <c r="AL13" i="106"/>
  <c r="AL13" i="107" s="1"/>
  <c r="AM13" i="106"/>
  <c r="AM13" i="107" s="1"/>
  <c r="AN13" i="106"/>
  <c r="AN13" i="107" s="1"/>
  <c r="AO13" i="106"/>
  <c r="AO13" i="107" s="1"/>
  <c r="AP13" i="106"/>
  <c r="AP13" i="107" s="1"/>
  <c r="AQ13" i="106"/>
  <c r="AQ13" i="107" s="1"/>
  <c r="AR13" i="106"/>
  <c r="AR13" i="107" s="1"/>
  <c r="AS13" i="106"/>
  <c r="AS13" i="107" s="1"/>
  <c r="AT13" i="106"/>
  <c r="AT13" i="107" s="1"/>
  <c r="AU13" i="106"/>
  <c r="AU13" i="107" s="1"/>
  <c r="AV13" i="106"/>
  <c r="AV13" i="107" s="1"/>
  <c r="AW13" i="106"/>
  <c r="AW13" i="107" s="1"/>
  <c r="AX13" i="106"/>
  <c r="AX13" i="107" s="1"/>
  <c r="AY13" i="106"/>
  <c r="AY13" i="107" s="1"/>
  <c r="AZ13" i="106"/>
  <c r="AZ13" i="107" s="1"/>
  <c r="BA13" i="106"/>
  <c r="BA13" i="107" s="1"/>
  <c r="BB13" i="106"/>
  <c r="BB13" i="107" s="1"/>
  <c r="BC13" i="106"/>
  <c r="BC13" i="107" s="1"/>
  <c r="BD13" i="106"/>
  <c r="BD13" i="107" s="1"/>
  <c r="BE13" i="106"/>
  <c r="BE13" i="107" s="1"/>
  <c r="BF13" i="106"/>
  <c r="BF13" i="107" s="1"/>
  <c r="BG13" i="106"/>
  <c r="BG13" i="107" s="1"/>
  <c r="BH13" i="106"/>
  <c r="BH13" i="107" s="1"/>
  <c r="BI13" i="106"/>
  <c r="BI13" i="107" s="1"/>
  <c r="BJ13" i="106"/>
  <c r="BJ13" i="107" s="1"/>
  <c r="BK13" i="106"/>
  <c r="BK13" i="107" s="1"/>
  <c r="BL13" i="106"/>
  <c r="BL13" i="107" s="1"/>
  <c r="BM13" i="106"/>
  <c r="BM13" i="107" s="1"/>
  <c r="BN13" i="106"/>
  <c r="BN13" i="107" s="1"/>
  <c r="BO13" i="106"/>
  <c r="BO13" i="107" s="1"/>
  <c r="BP13" i="106"/>
  <c r="BP13" i="107" s="1"/>
  <c r="BQ13" i="106"/>
  <c r="BQ13" i="107" s="1"/>
  <c r="BR13" i="106"/>
  <c r="BR13" i="107" s="1"/>
  <c r="BS13" i="106"/>
  <c r="BS13" i="107" s="1"/>
  <c r="BT13" i="106"/>
  <c r="BT13" i="107" s="1"/>
  <c r="BU13" i="106"/>
  <c r="BU13" i="107" s="1"/>
  <c r="BV13" i="106"/>
  <c r="BV13" i="107" s="1"/>
  <c r="BW13" i="106"/>
  <c r="BW13" i="107" s="1"/>
  <c r="BX13" i="106"/>
  <c r="BX13" i="107" s="1"/>
  <c r="BY13" i="106"/>
  <c r="BY13" i="107" s="1"/>
  <c r="BZ13" i="106"/>
  <c r="BZ13" i="107" s="1"/>
  <c r="CA13" i="106"/>
  <c r="CA13" i="107" s="1"/>
  <c r="CB13" i="106"/>
  <c r="CB13" i="107" s="1"/>
  <c r="CC13" i="106"/>
  <c r="CC13" i="107" s="1"/>
  <c r="CD13" i="106"/>
  <c r="CD13" i="107" s="1"/>
  <c r="CE13" i="106"/>
  <c r="CE13" i="107" s="1"/>
  <c r="CF13" i="106"/>
  <c r="CF13" i="107" s="1"/>
  <c r="CG13" i="106"/>
  <c r="CG13" i="107" s="1"/>
  <c r="CH13" i="106"/>
  <c r="CH13" i="107" s="1"/>
  <c r="CI13" i="106"/>
  <c r="CI13" i="107" s="1"/>
  <c r="CJ13" i="106"/>
  <c r="CJ13" i="107" s="1"/>
  <c r="CK13" i="106"/>
  <c r="CK13" i="107" s="1"/>
  <c r="CL13" i="106"/>
  <c r="CL13" i="107" s="1"/>
  <c r="CM13" i="106"/>
  <c r="CM13" i="107" s="1"/>
  <c r="CN13" i="106"/>
  <c r="CN13" i="107" s="1"/>
  <c r="CO13" i="106"/>
  <c r="CO13" i="107" s="1"/>
  <c r="CP13" i="106"/>
  <c r="CP13" i="107" s="1"/>
  <c r="CQ13" i="106"/>
  <c r="CQ13" i="107" s="1"/>
  <c r="CR13" i="106"/>
  <c r="CR13" i="107" s="1"/>
  <c r="CS13" i="106"/>
  <c r="CS13" i="107" s="1"/>
  <c r="CT13" i="106"/>
  <c r="CT13" i="107" s="1"/>
  <c r="C14" i="106"/>
  <c r="C14" i="107" s="1"/>
  <c r="D14" i="106"/>
  <c r="D14" i="107" s="1"/>
  <c r="E14" i="106"/>
  <c r="E14" i="107" s="1"/>
  <c r="F14" i="106"/>
  <c r="F14" i="107" s="1"/>
  <c r="G14" i="106"/>
  <c r="G14" i="107" s="1"/>
  <c r="H14" i="106"/>
  <c r="H14" i="107" s="1"/>
  <c r="I14" i="106"/>
  <c r="I14" i="107" s="1"/>
  <c r="J14" i="106"/>
  <c r="J14" i="107" s="1"/>
  <c r="K14" i="106"/>
  <c r="K14" i="107" s="1"/>
  <c r="L14" i="106"/>
  <c r="L14" i="107" s="1"/>
  <c r="M14" i="106"/>
  <c r="M14" i="107" s="1"/>
  <c r="N14" i="106"/>
  <c r="N14" i="107" s="1"/>
  <c r="O14" i="106"/>
  <c r="O14" i="107" s="1"/>
  <c r="P14" i="106"/>
  <c r="P14" i="107" s="1"/>
  <c r="Q14" i="106"/>
  <c r="Q14" i="107" s="1"/>
  <c r="R14" i="106"/>
  <c r="R14" i="107" s="1"/>
  <c r="S14" i="106"/>
  <c r="S14" i="107" s="1"/>
  <c r="T14" i="106"/>
  <c r="T14" i="107" s="1"/>
  <c r="U14" i="106"/>
  <c r="U14" i="107" s="1"/>
  <c r="V14" i="106"/>
  <c r="V14" i="107" s="1"/>
  <c r="W14" i="106"/>
  <c r="W14" i="107" s="1"/>
  <c r="X14" i="106"/>
  <c r="X14" i="107" s="1"/>
  <c r="Y14" i="106"/>
  <c r="Y14" i="107" s="1"/>
  <c r="Z14" i="106"/>
  <c r="Z14" i="107" s="1"/>
  <c r="AA14" i="106"/>
  <c r="AA14" i="107" s="1"/>
  <c r="AB14" i="106"/>
  <c r="AB14" i="107" s="1"/>
  <c r="AC14" i="106"/>
  <c r="AC14" i="107" s="1"/>
  <c r="AD14" i="106"/>
  <c r="AD14" i="107" s="1"/>
  <c r="AE14" i="106"/>
  <c r="AE14" i="107" s="1"/>
  <c r="AF14" i="106"/>
  <c r="AF14" i="107" s="1"/>
  <c r="AG14" i="106"/>
  <c r="AG14" i="107" s="1"/>
  <c r="AH14" i="106"/>
  <c r="AH14" i="107" s="1"/>
  <c r="AI14" i="106"/>
  <c r="AI14" i="107" s="1"/>
  <c r="AJ14" i="106"/>
  <c r="AJ14" i="107" s="1"/>
  <c r="AK14" i="106"/>
  <c r="AK14" i="107" s="1"/>
  <c r="AL14" i="106"/>
  <c r="AL14" i="107" s="1"/>
  <c r="AM14" i="106"/>
  <c r="AM14" i="107" s="1"/>
  <c r="AN14" i="106"/>
  <c r="AN14" i="107" s="1"/>
  <c r="AO14" i="106"/>
  <c r="AO14" i="107" s="1"/>
  <c r="AP14" i="106"/>
  <c r="AP14" i="107" s="1"/>
  <c r="AQ14" i="106"/>
  <c r="AQ14" i="107" s="1"/>
  <c r="AR14" i="106"/>
  <c r="AR14" i="107" s="1"/>
  <c r="AS14" i="106"/>
  <c r="AS14" i="107" s="1"/>
  <c r="AT14" i="106"/>
  <c r="AT14" i="107" s="1"/>
  <c r="AU14" i="106"/>
  <c r="AU14" i="107" s="1"/>
  <c r="AV14" i="106"/>
  <c r="AV14" i="107" s="1"/>
  <c r="AW14" i="106"/>
  <c r="AW14" i="107" s="1"/>
  <c r="AX14" i="106"/>
  <c r="AX14" i="107" s="1"/>
  <c r="AY14" i="106"/>
  <c r="AY14" i="107" s="1"/>
  <c r="AZ14" i="106"/>
  <c r="AZ14" i="107" s="1"/>
  <c r="BA14" i="106"/>
  <c r="BA14" i="107" s="1"/>
  <c r="BB14" i="106"/>
  <c r="BB14" i="107" s="1"/>
  <c r="BC14" i="106"/>
  <c r="BC14" i="107" s="1"/>
  <c r="BD14" i="106"/>
  <c r="BD14" i="107" s="1"/>
  <c r="BE14" i="106"/>
  <c r="BE14" i="107" s="1"/>
  <c r="BF14" i="106"/>
  <c r="BF14" i="107" s="1"/>
  <c r="BG14" i="106"/>
  <c r="BG14" i="107" s="1"/>
  <c r="BH14" i="106"/>
  <c r="BH14" i="107" s="1"/>
  <c r="BI14" i="106"/>
  <c r="BI14" i="107" s="1"/>
  <c r="BJ14" i="106"/>
  <c r="BJ14" i="107" s="1"/>
  <c r="BK14" i="106"/>
  <c r="BK14" i="107" s="1"/>
  <c r="BL14" i="106"/>
  <c r="BL14" i="107" s="1"/>
  <c r="BM14" i="106"/>
  <c r="BM14" i="107" s="1"/>
  <c r="BN14" i="106"/>
  <c r="BN14" i="107" s="1"/>
  <c r="BO14" i="106"/>
  <c r="BO14" i="107" s="1"/>
  <c r="BP14" i="106"/>
  <c r="BP14" i="107" s="1"/>
  <c r="BQ14" i="106"/>
  <c r="BQ14" i="107" s="1"/>
  <c r="BR14" i="106"/>
  <c r="BR14" i="107" s="1"/>
  <c r="BS14" i="106"/>
  <c r="BS14" i="107" s="1"/>
  <c r="BT14" i="106"/>
  <c r="BT14" i="107" s="1"/>
  <c r="BU14" i="106"/>
  <c r="BU14" i="107" s="1"/>
  <c r="BV14" i="106"/>
  <c r="BV14" i="107" s="1"/>
  <c r="BW14" i="106"/>
  <c r="BW14" i="107" s="1"/>
  <c r="BX14" i="106"/>
  <c r="BX14" i="107" s="1"/>
  <c r="BY14" i="106"/>
  <c r="BY14" i="107" s="1"/>
  <c r="BZ14" i="106"/>
  <c r="BZ14" i="107" s="1"/>
  <c r="CA14" i="106"/>
  <c r="CA14" i="107" s="1"/>
  <c r="CB14" i="106"/>
  <c r="CB14" i="107" s="1"/>
  <c r="CC14" i="106"/>
  <c r="CC14" i="107" s="1"/>
  <c r="CD14" i="106"/>
  <c r="CD14" i="107" s="1"/>
  <c r="CE14" i="106"/>
  <c r="CE14" i="107" s="1"/>
  <c r="CF14" i="106"/>
  <c r="CF14" i="107" s="1"/>
  <c r="CG14" i="106"/>
  <c r="CG14" i="107" s="1"/>
  <c r="CH14" i="106"/>
  <c r="CH14" i="107" s="1"/>
  <c r="CI14" i="106"/>
  <c r="CI14" i="107" s="1"/>
  <c r="CJ14" i="106"/>
  <c r="CJ14" i="107" s="1"/>
  <c r="CK14" i="106"/>
  <c r="CK14" i="107" s="1"/>
  <c r="CL14" i="106"/>
  <c r="CL14" i="107" s="1"/>
  <c r="CM14" i="106"/>
  <c r="CM14" i="107" s="1"/>
  <c r="CN14" i="106"/>
  <c r="CN14" i="107" s="1"/>
  <c r="CO14" i="106"/>
  <c r="CO14" i="107" s="1"/>
  <c r="CP14" i="106"/>
  <c r="CP14" i="107" s="1"/>
  <c r="CQ14" i="106"/>
  <c r="CQ14" i="107" s="1"/>
  <c r="CR14" i="106"/>
  <c r="CR14" i="107" s="1"/>
  <c r="CS14" i="106"/>
  <c r="CS14" i="107" s="1"/>
  <c r="CT14" i="106"/>
  <c r="CT14" i="107" s="1"/>
  <c r="C15" i="106"/>
  <c r="C15" i="107" s="1"/>
  <c r="D15" i="106"/>
  <c r="D15" i="107" s="1"/>
  <c r="E15" i="106"/>
  <c r="E15" i="107" s="1"/>
  <c r="F15" i="106"/>
  <c r="F15" i="107" s="1"/>
  <c r="G15" i="106"/>
  <c r="G15" i="107" s="1"/>
  <c r="H15" i="106"/>
  <c r="H15" i="107" s="1"/>
  <c r="I15" i="106"/>
  <c r="I15" i="107" s="1"/>
  <c r="J15" i="106"/>
  <c r="J15" i="107" s="1"/>
  <c r="K15" i="106"/>
  <c r="K15" i="107" s="1"/>
  <c r="L15" i="106"/>
  <c r="L15" i="107" s="1"/>
  <c r="M15" i="106"/>
  <c r="M15" i="107" s="1"/>
  <c r="N15" i="106"/>
  <c r="N15" i="107" s="1"/>
  <c r="O15" i="106"/>
  <c r="O15" i="107" s="1"/>
  <c r="P15" i="106"/>
  <c r="P15" i="107" s="1"/>
  <c r="Q15" i="106"/>
  <c r="Q15" i="107" s="1"/>
  <c r="R15" i="106"/>
  <c r="R15" i="107" s="1"/>
  <c r="S15" i="106"/>
  <c r="S15" i="107" s="1"/>
  <c r="T15" i="106"/>
  <c r="T15" i="107" s="1"/>
  <c r="U15" i="106"/>
  <c r="U15" i="107" s="1"/>
  <c r="V15" i="106"/>
  <c r="V15" i="107" s="1"/>
  <c r="W15" i="106"/>
  <c r="W15" i="107" s="1"/>
  <c r="X15" i="106"/>
  <c r="X15" i="107" s="1"/>
  <c r="Y15" i="106"/>
  <c r="Y15" i="107" s="1"/>
  <c r="Z15" i="106"/>
  <c r="Z15" i="107" s="1"/>
  <c r="AA15" i="106"/>
  <c r="AA15" i="107" s="1"/>
  <c r="AB15" i="106"/>
  <c r="AB15" i="107" s="1"/>
  <c r="AC15" i="106"/>
  <c r="AC15" i="107" s="1"/>
  <c r="AD15" i="106"/>
  <c r="AD15" i="107" s="1"/>
  <c r="AE15" i="106"/>
  <c r="AE15" i="107" s="1"/>
  <c r="AF15" i="106"/>
  <c r="AF15" i="107" s="1"/>
  <c r="AG15" i="106"/>
  <c r="AG15" i="107" s="1"/>
  <c r="AH15" i="106"/>
  <c r="AH15" i="107" s="1"/>
  <c r="AI15" i="106"/>
  <c r="AI15" i="107" s="1"/>
  <c r="AJ15" i="106"/>
  <c r="AJ15" i="107" s="1"/>
  <c r="AK15" i="106"/>
  <c r="AK15" i="107" s="1"/>
  <c r="AL15" i="106"/>
  <c r="AL15" i="107" s="1"/>
  <c r="AM15" i="106"/>
  <c r="AM15" i="107" s="1"/>
  <c r="AN15" i="106"/>
  <c r="AN15" i="107" s="1"/>
  <c r="AO15" i="106"/>
  <c r="AO15" i="107" s="1"/>
  <c r="AP15" i="106"/>
  <c r="AP15" i="107" s="1"/>
  <c r="AQ15" i="106"/>
  <c r="AQ15" i="107" s="1"/>
  <c r="AR15" i="106"/>
  <c r="AR15" i="107" s="1"/>
  <c r="AS15" i="106"/>
  <c r="AS15" i="107" s="1"/>
  <c r="AT15" i="106"/>
  <c r="AT15" i="107" s="1"/>
  <c r="AU15" i="106"/>
  <c r="AU15" i="107" s="1"/>
  <c r="AV15" i="106"/>
  <c r="AV15" i="107" s="1"/>
  <c r="AW15" i="106"/>
  <c r="AW15" i="107" s="1"/>
  <c r="AX15" i="106"/>
  <c r="AX15" i="107" s="1"/>
  <c r="AY15" i="106"/>
  <c r="AY15" i="107" s="1"/>
  <c r="AZ15" i="106"/>
  <c r="AZ15" i="107" s="1"/>
  <c r="BA15" i="106"/>
  <c r="BA15" i="107" s="1"/>
  <c r="BB15" i="106"/>
  <c r="BB15" i="107" s="1"/>
  <c r="BC15" i="106"/>
  <c r="BC15" i="107" s="1"/>
  <c r="BD15" i="106"/>
  <c r="BD15" i="107" s="1"/>
  <c r="BE15" i="106"/>
  <c r="BE15" i="107" s="1"/>
  <c r="BF15" i="106"/>
  <c r="BF15" i="107" s="1"/>
  <c r="BG15" i="106"/>
  <c r="BG15" i="107" s="1"/>
  <c r="BH15" i="106"/>
  <c r="BH15" i="107" s="1"/>
  <c r="BI15" i="106"/>
  <c r="BI15" i="107" s="1"/>
  <c r="BJ15" i="106"/>
  <c r="BJ15" i="107" s="1"/>
  <c r="BK15" i="106"/>
  <c r="BK15" i="107" s="1"/>
  <c r="BL15" i="106"/>
  <c r="BL15" i="107" s="1"/>
  <c r="BM15" i="106"/>
  <c r="BM15" i="107" s="1"/>
  <c r="BN15" i="106"/>
  <c r="BN15" i="107" s="1"/>
  <c r="BO15" i="106"/>
  <c r="BO15" i="107" s="1"/>
  <c r="BP15" i="106"/>
  <c r="BP15" i="107" s="1"/>
  <c r="BQ15" i="106"/>
  <c r="BQ15" i="107" s="1"/>
  <c r="BR15" i="106"/>
  <c r="BR15" i="107" s="1"/>
  <c r="BS15" i="106"/>
  <c r="BS15" i="107" s="1"/>
  <c r="BT15" i="106"/>
  <c r="BT15" i="107" s="1"/>
  <c r="BU15" i="106"/>
  <c r="BU15" i="107" s="1"/>
  <c r="BV15" i="106"/>
  <c r="BV15" i="107" s="1"/>
  <c r="BW15" i="106"/>
  <c r="BW15" i="107" s="1"/>
  <c r="BX15" i="106"/>
  <c r="BX15" i="107" s="1"/>
  <c r="BY15" i="106"/>
  <c r="BY15" i="107" s="1"/>
  <c r="BZ15" i="106"/>
  <c r="BZ15" i="107" s="1"/>
  <c r="CA15" i="106"/>
  <c r="CA15" i="107" s="1"/>
  <c r="CB15" i="106"/>
  <c r="CB15" i="107" s="1"/>
  <c r="CC15" i="106"/>
  <c r="CC15" i="107" s="1"/>
  <c r="CD15" i="106"/>
  <c r="CD15" i="107" s="1"/>
  <c r="CE15" i="106"/>
  <c r="CE15" i="107" s="1"/>
  <c r="CF15" i="106"/>
  <c r="CF15" i="107" s="1"/>
  <c r="CG15" i="106"/>
  <c r="CG15" i="107" s="1"/>
  <c r="CH15" i="106"/>
  <c r="CH15" i="107" s="1"/>
  <c r="CI15" i="106"/>
  <c r="CI15" i="107" s="1"/>
  <c r="CJ15" i="106"/>
  <c r="CJ15" i="107" s="1"/>
  <c r="CK15" i="106"/>
  <c r="CK15" i="107" s="1"/>
  <c r="CL15" i="106"/>
  <c r="CL15" i="107" s="1"/>
  <c r="CM15" i="106"/>
  <c r="CM15" i="107" s="1"/>
  <c r="CN15" i="106"/>
  <c r="CN15" i="107" s="1"/>
  <c r="CO15" i="106"/>
  <c r="CO15" i="107" s="1"/>
  <c r="CP15" i="106"/>
  <c r="CP15" i="107" s="1"/>
  <c r="CQ15" i="106"/>
  <c r="CQ15" i="107" s="1"/>
  <c r="CR15" i="106"/>
  <c r="CR15" i="107" s="1"/>
  <c r="CS15" i="106"/>
  <c r="CS15" i="107" s="1"/>
  <c r="CT15" i="106"/>
  <c r="CT15" i="107" s="1"/>
  <c r="C16" i="106"/>
  <c r="C16" i="107" s="1"/>
  <c r="D16" i="106"/>
  <c r="D16" i="107" s="1"/>
  <c r="E16" i="106"/>
  <c r="E16" i="107" s="1"/>
  <c r="F16" i="106"/>
  <c r="F16" i="107" s="1"/>
  <c r="G16" i="106"/>
  <c r="G16" i="107" s="1"/>
  <c r="H16" i="106"/>
  <c r="H16" i="107" s="1"/>
  <c r="I16" i="106"/>
  <c r="I16" i="107" s="1"/>
  <c r="J16" i="106"/>
  <c r="J16" i="107" s="1"/>
  <c r="K16" i="106"/>
  <c r="K16" i="107" s="1"/>
  <c r="L16" i="106"/>
  <c r="L16" i="107" s="1"/>
  <c r="M16" i="106"/>
  <c r="M16" i="107" s="1"/>
  <c r="N16" i="106"/>
  <c r="N16" i="107" s="1"/>
  <c r="O16" i="106"/>
  <c r="O16" i="107" s="1"/>
  <c r="P16" i="106"/>
  <c r="P16" i="107" s="1"/>
  <c r="Q16" i="106"/>
  <c r="Q16" i="107" s="1"/>
  <c r="R16" i="106"/>
  <c r="R16" i="107" s="1"/>
  <c r="S16" i="106"/>
  <c r="S16" i="107" s="1"/>
  <c r="T16" i="106"/>
  <c r="T16" i="107" s="1"/>
  <c r="U16" i="106"/>
  <c r="U16" i="107" s="1"/>
  <c r="V16" i="106"/>
  <c r="V16" i="107" s="1"/>
  <c r="W16" i="106"/>
  <c r="W16" i="107" s="1"/>
  <c r="X16" i="106"/>
  <c r="X16" i="107" s="1"/>
  <c r="Y16" i="106"/>
  <c r="Y16" i="107" s="1"/>
  <c r="Z16" i="106"/>
  <c r="Z16" i="107" s="1"/>
  <c r="AA16" i="106"/>
  <c r="AA16" i="107" s="1"/>
  <c r="AB16" i="106"/>
  <c r="AB16" i="107" s="1"/>
  <c r="AC16" i="106"/>
  <c r="AC16" i="107" s="1"/>
  <c r="AD16" i="106"/>
  <c r="AD16" i="107" s="1"/>
  <c r="AE16" i="106"/>
  <c r="AE16" i="107" s="1"/>
  <c r="AF16" i="106"/>
  <c r="AF16" i="107" s="1"/>
  <c r="AG16" i="106"/>
  <c r="AG16" i="107" s="1"/>
  <c r="AH16" i="106"/>
  <c r="AH16" i="107" s="1"/>
  <c r="AI16" i="106"/>
  <c r="AI16" i="107" s="1"/>
  <c r="AJ16" i="106"/>
  <c r="AJ16" i="107" s="1"/>
  <c r="AK16" i="106"/>
  <c r="AK16" i="107" s="1"/>
  <c r="AL16" i="106"/>
  <c r="AL16" i="107" s="1"/>
  <c r="AM16" i="106"/>
  <c r="AM16" i="107" s="1"/>
  <c r="AN16" i="106"/>
  <c r="AN16" i="107" s="1"/>
  <c r="AO16" i="106"/>
  <c r="AO16" i="107" s="1"/>
  <c r="AP16" i="106"/>
  <c r="AP16" i="107" s="1"/>
  <c r="AQ16" i="106"/>
  <c r="AQ16" i="107" s="1"/>
  <c r="AR16" i="106"/>
  <c r="AR16" i="107" s="1"/>
  <c r="AS16" i="106"/>
  <c r="AS16" i="107" s="1"/>
  <c r="AT16" i="106"/>
  <c r="AT16" i="107" s="1"/>
  <c r="AU16" i="106"/>
  <c r="AU16" i="107" s="1"/>
  <c r="AV16" i="106"/>
  <c r="AV16" i="107" s="1"/>
  <c r="AW16" i="106"/>
  <c r="AW16" i="107" s="1"/>
  <c r="AX16" i="106"/>
  <c r="AX16" i="107" s="1"/>
  <c r="AY16" i="106"/>
  <c r="AY16" i="107" s="1"/>
  <c r="AZ16" i="106"/>
  <c r="AZ16" i="107" s="1"/>
  <c r="BA16" i="106"/>
  <c r="BA16" i="107" s="1"/>
  <c r="BB16" i="106"/>
  <c r="BB16" i="107" s="1"/>
  <c r="BC16" i="106"/>
  <c r="BC16" i="107" s="1"/>
  <c r="BD16" i="106"/>
  <c r="BD16" i="107" s="1"/>
  <c r="BE16" i="106"/>
  <c r="BE16" i="107" s="1"/>
  <c r="BF16" i="106"/>
  <c r="BF16" i="107" s="1"/>
  <c r="BG16" i="106"/>
  <c r="BG16" i="107" s="1"/>
  <c r="BH16" i="106"/>
  <c r="BH16" i="107" s="1"/>
  <c r="BI16" i="106"/>
  <c r="BI16" i="107" s="1"/>
  <c r="BJ16" i="106"/>
  <c r="BJ16" i="107" s="1"/>
  <c r="BK16" i="106"/>
  <c r="BK16" i="107" s="1"/>
  <c r="BL16" i="106"/>
  <c r="BL16" i="107" s="1"/>
  <c r="BM16" i="106"/>
  <c r="BM16" i="107" s="1"/>
  <c r="BN16" i="106"/>
  <c r="BN16" i="107" s="1"/>
  <c r="BO16" i="106"/>
  <c r="BO16" i="107" s="1"/>
  <c r="BP16" i="106"/>
  <c r="BP16" i="107" s="1"/>
  <c r="BQ16" i="106"/>
  <c r="BQ16" i="107" s="1"/>
  <c r="BR16" i="106"/>
  <c r="BR16" i="107" s="1"/>
  <c r="BS16" i="106"/>
  <c r="BS16" i="107" s="1"/>
  <c r="BT16" i="106"/>
  <c r="BT16" i="107" s="1"/>
  <c r="BU16" i="106"/>
  <c r="BU16" i="107" s="1"/>
  <c r="BV16" i="106"/>
  <c r="BV16" i="107" s="1"/>
  <c r="BW16" i="106"/>
  <c r="BW16" i="107" s="1"/>
  <c r="BX16" i="106"/>
  <c r="BX16" i="107" s="1"/>
  <c r="BY16" i="106"/>
  <c r="BY16" i="107" s="1"/>
  <c r="BZ16" i="106"/>
  <c r="BZ16" i="107" s="1"/>
  <c r="CA16" i="106"/>
  <c r="CA16" i="107" s="1"/>
  <c r="CB16" i="106"/>
  <c r="CB16" i="107" s="1"/>
  <c r="CC16" i="106"/>
  <c r="CC16" i="107" s="1"/>
  <c r="CD16" i="106"/>
  <c r="CD16" i="107" s="1"/>
  <c r="CE16" i="106"/>
  <c r="CE16" i="107" s="1"/>
  <c r="CF16" i="106"/>
  <c r="CF16" i="107" s="1"/>
  <c r="CG16" i="106"/>
  <c r="CG16" i="107" s="1"/>
  <c r="CH16" i="106"/>
  <c r="CH16" i="107" s="1"/>
  <c r="CI16" i="106"/>
  <c r="CI16" i="107" s="1"/>
  <c r="CJ16" i="106"/>
  <c r="CJ16" i="107" s="1"/>
  <c r="CK16" i="106"/>
  <c r="CK16" i="107" s="1"/>
  <c r="CL16" i="106"/>
  <c r="CL16" i="107" s="1"/>
  <c r="CM16" i="106"/>
  <c r="CM16" i="107" s="1"/>
  <c r="CN16" i="106"/>
  <c r="CN16" i="107" s="1"/>
  <c r="CO16" i="106"/>
  <c r="CO16" i="107" s="1"/>
  <c r="CP16" i="106"/>
  <c r="CP16" i="107" s="1"/>
  <c r="CQ16" i="106"/>
  <c r="CQ16" i="107" s="1"/>
  <c r="CR16" i="106"/>
  <c r="CR16" i="107" s="1"/>
  <c r="CS16" i="106"/>
  <c r="CS16" i="107" s="1"/>
  <c r="CT16" i="106"/>
  <c r="CT16" i="107" s="1"/>
  <c r="C17" i="106"/>
  <c r="C17" i="107" s="1"/>
  <c r="D17" i="106"/>
  <c r="D17" i="107" s="1"/>
  <c r="E17" i="106"/>
  <c r="E17" i="107" s="1"/>
  <c r="F17" i="106"/>
  <c r="F17" i="107" s="1"/>
  <c r="G17" i="106"/>
  <c r="G17" i="107" s="1"/>
  <c r="H17" i="106"/>
  <c r="H17" i="107" s="1"/>
  <c r="I17" i="106"/>
  <c r="I17" i="107" s="1"/>
  <c r="J17" i="106"/>
  <c r="J17" i="107" s="1"/>
  <c r="K17" i="106"/>
  <c r="K17" i="107" s="1"/>
  <c r="L17" i="106"/>
  <c r="L17" i="107" s="1"/>
  <c r="M17" i="106"/>
  <c r="M17" i="107" s="1"/>
  <c r="N17" i="106"/>
  <c r="N17" i="107" s="1"/>
  <c r="O17" i="106"/>
  <c r="O17" i="107" s="1"/>
  <c r="P17" i="106"/>
  <c r="P17" i="107" s="1"/>
  <c r="Q17" i="106"/>
  <c r="Q17" i="107" s="1"/>
  <c r="R17" i="106"/>
  <c r="R17" i="107" s="1"/>
  <c r="S17" i="106"/>
  <c r="S17" i="107" s="1"/>
  <c r="T17" i="106"/>
  <c r="T17" i="107" s="1"/>
  <c r="U17" i="106"/>
  <c r="U17" i="107" s="1"/>
  <c r="V17" i="106"/>
  <c r="V17" i="107" s="1"/>
  <c r="W17" i="106"/>
  <c r="W17" i="107" s="1"/>
  <c r="X17" i="106"/>
  <c r="X17" i="107" s="1"/>
  <c r="Y17" i="106"/>
  <c r="Y17" i="107" s="1"/>
  <c r="Z17" i="106"/>
  <c r="Z17" i="107" s="1"/>
  <c r="AA17" i="106"/>
  <c r="AA17" i="107" s="1"/>
  <c r="AB17" i="106"/>
  <c r="AB17" i="107" s="1"/>
  <c r="AC17" i="106"/>
  <c r="AC17" i="107" s="1"/>
  <c r="AD17" i="106"/>
  <c r="AD17" i="107" s="1"/>
  <c r="AE17" i="106"/>
  <c r="AE17" i="107" s="1"/>
  <c r="AF17" i="106"/>
  <c r="AF17" i="107" s="1"/>
  <c r="AG17" i="106"/>
  <c r="AG17" i="107" s="1"/>
  <c r="AH17" i="106"/>
  <c r="AH17" i="107" s="1"/>
  <c r="AI17" i="106"/>
  <c r="AI17" i="107" s="1"/>
  <c r="AJ17" i="106"/>
  <c r="AJ17" i="107" s="1"/>
  <c r="AK17" i="106"/>
  <c r="AK17" i="107" s="1"/>
  <c r="AL17" i="106"/>
  <c r="AL17" i="107" s="1"/>
  <c r="AM17" i="106"/>
  <c r="AM17" i="107" s="1"/>
  <c r="AN17" i="106"/>
  <c r="AN17" i="107" s="1"/>
  <c r="AO17" i="106"/>
  <c r="AO17" i="107" s="1"/>
  <c r="AP17" i="106"/>
  <c r="AP17" i="107" s="1"/>
  <c r="AQ17" i="106"/>
  <c r="AQ17" i="107" s="1"/>
  <c r="AR17" i="106"/>
  <c r="AR17" i="107" s="1"/>
  <c r="AS17" i="106"/>
  <c r="AS17" i="107" s="1"/>
  <c r="AT17" i="106"/>
  <c r="AT17" i="107" s="1"/>
  <c r="AU17" i="106"/>
  <c r="AU17" i="107" s="1"/>
  <c r="AV17" i="106"/>
  <c r="AV17" i="107" s="1"/>
  <c r="AW17" i="106"/>
  <c r="AW17" i="107" s="1"/>
  <c r="AX17" i="106"/>
  <c r="AX17" i="107" s="1"/>
  <c r="AY17" i="106"/>
  <c r="AY17" i="107" s="1"/>
  <c r="AZ17" i="106"/>
  <c r="AZ17" i="107" s="1"/>
  <c r="BA17" i="106"/>
  <c r="BA17" i="107" s="1"/>
  <c r="BB17" i="106"/>
  <c r="BB17" i="107" s="1"/>
  <c r="BC17" i="106"/>
  <c r="BC17" i="107" s="1"/>
  <c r="BD17" i="106"/>
  <c r="BD17" i="107" s="1"/>
  <c r="BE17" i="106"/>
  <c r="BE17" i="107" s="1"/>
  <c r="BF17" i="106"/>
  <c r="BF17" i="107" s="1"/>
  <c r="BG17" i="106"/>
  <c r="BG17" i="107" s="1"/>
  <c r="BH17" i="106"/>
  <c r="BH17" i="107" s="1"/>
  <c r="BI17" i="106"/>
  <c r="BI17" i="107" s="1"/>
  <c r="BJ17" i="106"/>
  <c r="BJ17" i="107" s="1"/>
  <c r="BK17" i="106"/>
  <c r="BK17" i="107" s="1"/>
  <c r="BL17" i="106"/>
  <c r="BL17" i="107" s="1"/>
  <c r="BM17" i="106"/>
  <c r="BM17" i="107" s="1"/>
  <c r="BN17" i="106"/>
  <c r="BN17" i="107" s="1"/>
  <c r="BO17" i="106"/>
  <c r="BO17" i="107" s="1"/>
  <c r="BP17" i="106"/>
  <c r="BP17" i="107" s="1"/>
  <c r="BQ17" i="106"/>
  <c r="BQ17" i="107" s="1"/>
  <c r="BR17" i="106"/>
  <c r="BR17" i="107" s="1"/>
  <c r="BS17" i="106"/>
  <c r="BS17" i="107" s="1"/>
  <c r="BT17" i="106"/>
  <c r="BT17" i="107" s="1"/>
  <c r="BU17" i="106"/>
  <c r="BU17" i="107" s="1"/>
  <c r="BV17" i="106"/>
  <c r="BV17" i="107" s="1"/>
  <c r="BW17" i="106"/>
  <c r="BW17" i="107" s="1"/>
  <c r="BX17" i="106"/>
  <c r="BX17" i="107" s="1"/>
  <c r="BY17" i="106"/>
  <c r="BY17" i="107" s="1"/>
  <c r="BZ17" i="106"/>
  <c r="BZ17" i="107" s="1"/>
  <c r="CA17" i="106"/>
  <c r="CA17" i="107" s="1"/>
  <c r="CB17" i="106"/>
  <c r="CB17" i="107" s="1"/>
  <c r="CC17" i="106"/>
  <c r="CC17" i="107" s="1"/>
  <c r="CD17" i="106"/>
  <c r="CD17" i="107" s="1"/>
  <c r="CE17" i="106"/>
  <c r="CE17" i="107" s="1"/>
  <c r="CF17" i="106"/>
  <c r="CF17" i="107" s="1"/>
  <c r="CG17" i="106"/>
  <c r="CG17" i="107" s="1"/>
  <c r="CH17" i="106"/>
  <c r="CH17" i="107" s="1"/>
  <c r="CI17" i="106"/>
  <c r="CI17" i="107" s="1"/>
  <c r="CJ17" i="106"/>
  <c r="CJ17" i="107" s="1"/>
  <c r="CK17" i="106"/>
  <c r="CK17" i="107" s="1"/>
  <c r="CL17" i="106"/>
  <c r="CL17" i="107" s="1"/>
  <c r="CM17" i="106"/>
  <c r="CM17" i="107" s="1"/>
  <c r="CN17" i="106"/>
  <c r="CN17" i="107" s="1"/>
  <c r="CO17" i="106"/>
  <c r="CO17" i="107" s="1"/>
  <c r="CP17" i="106"/>
  <c r="CP17" i="107" s="1"/>
  <c r="CQ17" i="106"/>
  <c r="CQ17" i="107" s="1"/>
  <c r="CR17" i="106"/>
  <c r="CR17" i="107" s="1"/>
  <c r="CS17" i="106"/>
  <c r="CS17" i="107" s="1"/>
  <c r="CT17" i="106"/>
  <c r="CT17" i="107" s="1"/>
  <c r="C18" i="106"/>
  <c r="C18" i="107" s="1"/>
  <c r="D18" i="106"/>
  <c r="D18" i="107" s="1"/>
  <c r="E18" i="106"/>
  <c r="E18" i="107" s="1"/>
  <c r="F18" i="106"/>
  <c r="F18" i="107" s="1"/>
  <c r="G18" i="106"/>
  <c r="G18" i="107" s="1"/>
  <c r="H18" i="106"/>
  <c r="H18" i="107" s="1"/>
  <c r="I18" i="106"/>
  <c r="I18" i="107" s="1"/>
  <c r="J18" i="106"/>
  <c r="J18" i="107" s="1"/>
  <c r="K18" i="106"/>
  <c r="K18" i="107" s="1"/>
  <c r="L18" i="106"/>
  <c r="L18" i="107" s="1"/>
  <c r="M18" i="106"/>
  <c r="M18" i="107" s="1"/>
  <c r="N18" i="106"/>
  <c r="N18" i="107" s="1"/>
  <c r="O18" i="106"/>
  <c r="O18" i="107" s="1"/>
  <c r="P18" i="106"/>
  <c r="P18" i="107" s="1"/>
  <c r="Q18" i="106"/>
  <c r="Q18" i="107" s="1"/>
  <c r="R18" i="106"/>
  <c r="R18" i="107" s="1"/>
  <c r="S18" i="106"/>
  <c r="S18" i="107" s="1"/>
  <c r="T18" i="106"/>
  <c r="T18" i="107" s="1"/>
  <c r="U18" i="106"/>
  <c r="U18" i="107" s="1"/>
  <c r="V18" i="106"/>
  <c r="V18" i="107" s="1"/>
  <c r="W18" i="106"/>
  <c r="W18" i="107" s="1"/>
  <c r="X18" i="106"/>
  <c r="X18" i="107" s="1"/>
  <c r="Y18" i="106"/>
  <c r="Y18" i="107" s="1"/>
  <c r="Z18" i="106"/>
  <c r="Z18" i="107" s="1"/>
  <c r="AA18" i="106"/>
  <c r="AA18" i="107" s="1"/>
  <c r="AB18" i="106"/>
  <c r="AB18" i="107" s="1"/>
  <c r="AC18" i="106"/>
  <c r="AC18" i="107" s="1"/>
  <c r="AD18" i="106"/>
  <c r="AD18" i="107" s="1"/>
  <c r="AE18" i="106"/>
  <c r="AE18" i="107" s="1"/>
  <c r="AF18" i="106"/>
  <c r="AF18" i="107" s="1"/>
  <c r="AG18" i="106"/>
  <c r="AG18" i="107" s="1"/>
  <c r="AH18" i="106"/>
  <c r="AH18" i="107" s="1"/>
  <c r="AI18" i="106"/>
  <c r="AI18" i="107" s="1"/>
  <c r="AJ18" i="106"/>
  <c r="AJ18" i="107" s="1"/>
  <c r="AK18" i="106"/>
  <c r="AK18" i="107" s="1"/>
  <c r="AL18" i="106"/>
  <c r="AL18" i="107" s="1"/>
  <c r="AM18" i="106"/>
  <c r="AM18" i="107" s="1"/>
  <c r="AN18" i="106"/>
  <c r="AN18" i="107" s="1"/>
  <c r="AO18" i="106"/>
  <c r="AO18" i="107" s="1"/>
  <c r="AP18" i="106"/>
  <c r="AP18" i="107" s="1"/>
  <c r="AQ18" i="106"/>
  <c r="AQ18" i="107" s="1"/>
  <c r="AR18" i="106"/>
  <c r="AR18" i="107" s="1"/>
  <c r="AS18" i="106"/>
  <c r="AS18" i="107" s="1"/>
  <c r="AT18" i="106"/>
  <c r="AT18" i="107" s="1"/>
  <c r="AU18" i="106"/>
  <c r="AU18" i="107" s="1"/>
  <c r="AV18" i="106"/>
  <c r="AV18" i="107" s="1"/>
  <c r="AW18" i="106"/>
  <c r="AW18" i="107" s="1"/>
  <c r="AX18" i="106"/>
  <c r="AX18" i="107" s="1"/>
  <c r="AY18" i="106"/>
  <c r="AY18" i="107" s="1"/>
  <c r="AZ18" i="106"/>
  <c r="AZ18" i="107" s="1"/>
  <c r="BA18" i="106"/>
  <c r="BA18" i="107" s="1"/>
  <c r="BB18" i="106"/>
  <c r="BB18" i="107" s="1"/>
  <c r="BC18" i="106"/>
  <c r="BC18" i="107" s="1"/>
  <c r="BD18" i="106"/>
  <c r="BD18" i="107" s="1"/>
  <c r="BE18" i="106"/>
  <c r="BE18" i="107" s="1"/>
  <c r="BF18" i="106"/>
  <c r="BF18" i="107" s="1"/>
  <c r="BG18" i="106"/>
  <c r="BG18" i="107" s="1"/>
  <c r="BH18" i="106"/>
  <c r="BH18" i="107" s="1"/>
  <c r="BI18" i="106"/>
  <c r="BI18" i="107" s="1"/>
  <c r="BJ18" i="106"/>
  <c r="BJ18" i="107" s="1"/>
  <c r="BK18" i="106"/>
  <c r="BK18" i="107" s="1"/>
  <c r="BL18" i="106"/>
  <c r="BL18" i="107" s="1"/>
  <c r="BM18" i="106"/>
  <c r="BM18" i="107" s="1"/>
  <c r="BN18" i="106"/>
  <c r="BN18" i="107" s="1"/>
  <c r="BO18" i="106"/>
  <c r="BO18" i="107" s="1"/>
  <c r="BP18" i="106"/>
  <c r="BP18" i="107" s="1"/>
  <c r="BQ18" i="106"/>
  <c r="BQ18" i="107" s="1"/>
  <c r="BR18" i="106"/>
  <c r="BR18" i="107" s="1"/>
  <c r="BS18" i="106"/>
  <c r="BS18" i="107" s="1"/>
  <c r="BT18" i="106"/>
  <c r="BT18" i="107" s="1"/>
  <c r="BU18" i="106"/>
  <c r="BU18" i="107" s="1"/>
  <c r="BV18" i="106"/>
  <c r="BV18" i="107" s="1"/>
  <c r="BW18" i="106"/>
  <c r="BW18" i="107" s="1"/>
  <c r="BX18" i="106"/>
  <c r="BX18" i="107" s="1"/>
  <c r="BY18" i="106"/>
  <c r="BY18" i="107" s="1"/>
  <c r="BZ18" i="106"/>
  <c r="BZ18" i="107" s="1"/>
  <c r="CA18" i="106"/>
  <c r="CA18" i="107" s="1"/>
  <c r="CB18" i="106"/>
  <c r="CB18" i="107" s="1"/>
  <c r="CC18" i="106"/>
  <c r="CC18" i="107" s="1"/>
  <c r="CD18" i="106"/>
  <c r="CD18" i="107" s="1"/>
  <c r="CE18" i="106"/>
  <c r="CE18" i="107" s="1"/>
  <c r="CF18" i="106"/>
  <c r="CF18" i="107" s="1"/>
  <c r="CG18" i="106"/>
  <c r="CG18" i="107" s="1"/>
  <c r="CH18" i="106"/>
  <c r="CH18" i="107" s="1"/>
  <c r="CI18" i="106"/>
  <c r="CI18" i="107" s="1"/>
  <c r="CJ18" i="106"/>
  <c r="CJ18" i="107" s="1"/>
  <c r="CK18" i="106"/>
  <c r="CK18" i="107" s="1"/>
  <c r="CL18" i="106"/>
  <c r="CL18" i="107" s="1"/>
  <c r="CM18" i="106"/>
  <c r="CM18" i="107" s="1"/>
  <c r="CN18" i="106"/>
  <c r="CN18" i="107" s="1"/>
  <c r="CO18" i="106"/>
  <c r="CO18" i="107" s="1"/>
  <c r="CP18" i="106"/>
  <c r="CP18" i="107" s="1"/>
  <c r="CQ18" i="106"/>
  <c r="CQ18" i="107" s="1"/>
  <c r="CR18" i="106"/>
  <c r="CR18" i="107" s="1"/>
  <c r="CS18" i="106"/>
  <c r="CS18" i="107" s="1"/>
  <c r="CT18" i="106"/>
  <c r="CT18" i="107" s="1"/>
  <c r="C19" i="106"/>
  <c r="C19" i="107" s="1"/>
  <c r="D19" i="106"/>
  <c r="D19" i="107" s="1"/>
  <c r="E19" i="106"/>
  <c r="E19" i="107" s="1"/>
  <c r="F19" i="106"/>
  <c r="F19" i="107" s="1"/>
  <c r="G19" i="106"/>
  <c r="G19" i="107" s="1"/>
  <c r="H19" i="106"/>
  <c r="H19" i="107" s="1"/>
  <c r="I19" i="106"/>
  <c r="I19" i="107" s="1"/>
  <c r="J19" i="106"/>
  <c r="J19" i="107" s="1"/>
  <c r="K19" i="106"/>
  <c r="K19" i="107" s="1"/>
  <c r="L19" i="106"/>
  <c r="L19" i="107" s="1"/>
  <c r="M19" i="106"/>
  <c r="M19" i="107" s="1"/>
  <c r="N19" i="106"/>
  <c r="N19" i="107" s="1"/>
  <c r="O19" i="106"/>
  <c r="O19" i="107" s="1"/>
  <c r="P19" i="106"/>
  <c r="P19" i="107" s="1"/>
  <c r="Q19" i="106"/>
  <c r="Q19" i="107" s="1"/>
  <c r="R19" i="106"/>
  <c r="R19" i="107" s="1"/>
  <c r="S19" i="106"/>
  <c r="S19" i="107" s="1"/>
  <c r="T19" i="106"/>
  <c r="T19" i="107" s="1"/>
  <c r="U19" i="106"/>
  <c r="U19" i="107" s="1"/>
  <c r="V19" i="106"/>
  <c r="V19" i="107" s="1"/>
  <c r="W19" i="106"/>
  <c r="W19" i="107" s="1"/>
  <c r="X19" i="106"/>
  <c r="X19" i="107" s="1"/>
  <c r="Y19" i="106"/>
  <c r="Y19" i="107" s="1"/>
  <c r="Z19" i="106"/>
  <c r="Z19" i="107" s="1"/>
  <c r="AA19" i="106"/>
  <c r="AA19" i="107" s="1"/>
  <c r="AB19" i="106"/>
  <c r="AB19" i="107" s="1"/>
  <c r="AC19" i="106"/>
  <c r="AC19" i="107" s="1"/>
  <c r="AD19" i="106"/>
  <c r="AD19" i="107" s="1"/>
  <c r="AE19" i="106"/>
  <c r="AE19" i="107" s="1"/>
  <c r="AF19" i="106"/>
  <c r="AF19" i="107" s="1"/>
  <c r="AG19" i="106"/>
  <c r="AG19" i="107" s="1"/>
  <c r="AH19" i="106"/>
  <c r="AH19" i="107" s="1"/>
  <c r="AI19" i="106"/>
  <c r="AI19" i="107" s="1"/>
  <c r="AJ19" i="106"/>
  <c r="AJ19" i="107" s="1"/>
  <c r="AK19" i="106"/>
  <c r="AK19" i="107" s="1"/>
  <c r="AL19" i="106"/>
  <c r="AL19" i="107" s="1"/>
  <c r="AM19" i="106"/>
  <c r="AM19" i="107" s="1"/>
  <c r="AN19" i="106"/>
  <c r="AN19" i="107" s="1"/>
  <c r="AO19" i="106"/>
  <c r="AO19" i="107" s="1"/>
  <c r="AP19" i="106"/>
  <c r="AP19" i="107" s="1"/>
  <c r="AQ19" i="106"/>
  <c r="AQ19" i="107" s="1"/>
  <c r="AR19" i="106"/>
  <c r="AR19" i="107" s="1"/>
  <c r="AS19" i="106"/>
  <c r="AS19" i="107" s="1"/>
  <c r="AT19" i="106"/>
  <c r="AT19" i="107" s="1"/>
  <c r="AU19" i="106"/>
  <c r="AU19" i="107" s="1"/>
  <c r="AV19" i="106"/>
  <c r="AV19" i="107" s="1"/>
  <c r="AW19" i="106"/>
  <c r="AW19" i="107" s="1"/>
  <c r="AX19" i="106"/>
  <c r="AX19" i="107" s="1"/>
  <c r="AY19" i="106"/>
  <c r="AY19" i="107" s="1"/>
  <c r="AZ19" i="106"/>
  <c r="AZ19" i="107" s="1"/>
  <c r="BA19" i="106"/>
  <c r="BA19" i="107" s="1"/>
  <c r="BB19" i="106"/>
  <c r="BB19" i="107" s="1"/>
  <c r="BC19" i="106"/>
  <c r="BC19" i="107" s="1"/>
  <c r="BD19" i="106"/>
  <c r="BD19" i="107" s="1"/>
  <c r="BE19" i="106"/>
  <c r="BE19" i="107" s="1"/>
  <c r="BF19" i="106"/>
  <c r="BF19" i="107" s="1"/>
  <c r="BG19" i="106"/>
  <c r="BG19" i="107" s="1"/>
  <c r="BH19" i="106"/>
  <c r="BH19" i="107" s="1"/>
  <c r="BI19" i="106"/>
  <c r="BI19" i="107" s="1"/>
  <c r="BJ19" i="106"/>
  <c r="BJ19" i="107" s="1"/>
  <c r="BK19" i="106"/>
  <c r="BK19" i="107" s="1"/>
  <c r="BL19" i="106"/>
  <c r="BL19" i="107" s="1"/>
  <c r="BM19" i="106"/>
  <c r="BM19" i="107" s="1"/>
  <c r="BN19" i="106"/>
  <c r="BN19" i="107" s="1"/>
  <c r="BO19" i="106"/>
  <c r="BO19" i="107" s="1"/>
  <c r="BP19" i="106"/>
  <c r="BP19" i="107" s="1"/>
  <c r="BQ19" i="106"/>
  <c r="BQ19" i="107" s="1"/>
  <c r="BR19" i="106"/>
  <c r="BR19" i="107" s="1"/>
  <c r="BS19" i="106"/>
  <c r="BS19" i="107" s="1"/>
  <c r="BT19" i="106"/>
  <c r="BT19" i="107" s="1"/>
  <c r="BU19" i="106"/>
  <c r="BU19" i="107" s="1"/>
  <c r="BV19" i="106"/>
  <c r="BV19" i="107" s="1"/>
  <c r="BW19" i="106"/>
  <c r="BW19" i="107" s="1"/>
  <c r="BX19" i="106"/>
  <c r="BX19" i="107" s="1"/>
  <c r="BY19" i="106"/>
  <c r="BY19" i="107" s="1"/>
  <c r="BZ19" i="106"/>
  <c r="BZ19" i="107" s="1"/>
  <c r="CA19" i="106"/>
  <c r="CA19" i="107" s="1"/>
  <c r="CB19" i="106"/>
  <c r="CB19" i="107" s="1"/>
  <c r="CC19" i="106"/>
  <c r="CC19" i="107" s="1"/>
  <c r="CD19" i="106"/>
  <c r="CD19" i="107" s="1"/>
  <c r="CE19" i="106"/>
  <c r="CE19" i="107" s="1"/>
  <c r="CF19" i="106"/>
  <c r="CF19" i="107" s="1"/>
  <c r="CG19" i="106"/>
  <c r="CG19" i="107" s="1"/>
  <c r="CH19" i="106"/>
  <c r="CH19" i="107" s="1"/>
  <c r="CI19" i="106"/>
  <c r="CI19" i="107" s="1"/>
  <c r="CJ19" i="106"/>
  <c r="CJ19" i="107" s="1"/>
  <c r="CK19" i="106"/>
  <c r="CK19" i="107" s="1"/>
  <c r="CL19" i="106"/>
  <c r="CL19" i="107" s="1"/>
  <c r="CM19" i="106"/>
  <c r="CM19" i="107" s="1"/>
  <c r="CN19" i="106"/>
  <c r="CN19" i="107" s="1"/>
  <c r="CO19" i="106"/>
  <c r="CO19" i="107" s="1"/>
  <c r="CP19" i="106"/>
  <c r="CP19" i="107" s="1"/>
  <c r="CQ19" i="106"/>
  <c r="CQ19" i="107" s="1"/>
  <c r="CR19" i="106"/>
  <c r="CR19" i="107" s="1"/>
  <c r="CS19" i="106"/>
  <c r="CS19" i="107" s="1"/>
  <c r="CT19" i="106"/>
  <c r="CT19" i="107" s="1"/>
  <c r="C20" i="106"/>
  <c r="C20" i="107" s="1"/>
  <c r="D20" i="106"/>
  <c r="D20" i="107" s="1"/>
  <c r="E20" i="106"/>
  <c r="E20" i="107" s="1"/>
  <c r="F20" i="106"/>
  <c r="F20" i="107" s="1"/>
  <c r="G20" i="106"/>
  <c r="G20" i="107" s="1"/>
  <c r="H20" i="106"/>
  <c r="H20" i="107" s="1"/>
  <c r="I20" i="106"/>
  <c r="I20" i="107" s="1"/>
  <c r="J20" i="106"/>
  <c r="J20" i="107" s="1"/>
  <c r="K20" i="106"/>
  <c r="K20" i="107" s="1"/>
  <c r="L20" i="106"/>
  <c r="L20" i="107" s="1"/>
  <c r="M20" i="106"/>
  <c r="M20" i="107" s="1"/>
  <c r="N20" i="106"/>
  <c r="N20" i="107" s="1"/>
  <c r="O20" i="106"/>
  <c r="O20" i="107" s="1"/>
  <c r="P20" i="106"/>
  <c r="P20" i="107" s="1"/>
  <c r="Q20" i="106"/>
  <c r="Q20" i="107" s="1"/>
  <c r="R20" i="106"/>
  <c r="R20" i="107" s="1"/>
  <c r="S20" i="106"/>
  <c r="S20" i="107" s="1"/>
  <c r="T20" i="106"/>
  <c r="T20" i="107" s="1"/>
  <c r="U20" i="106"/>
  <c r="U20" i="107" s="1"/>
  <c r="V20" i="106"/>
  <c r="V20" i="107" s="1"/>
  <c r="W20" i="106"/>
  <c r="W20" i="107" s="1"/>
  <c r="X20" i="106"/>
  <c r="X20" i="107" s="1"/>
  <c r="Y20" i="106"/>
  <c r="Y20" i="107" s="1"/>
  <c r="Z20" i="106"/>
  <c r="Z20" i="107" s="1"/>
  <c r="AA20" i="106"/>
  <c r="AA20" i="107" s="1"/>
  <c r="AB20" i="106"/>
  <c r="AB20" i="107" s="1"/>
  <c r="AC20" i="106"/>
  <c r="AC20" i="107" s="1"/>
  <c r="AD20" i="106"/>
  <c r="AD20" i="107" s="1"/>
  <c r="AE20" i="106"/>
  <c r="AE20" i="107" s="1"/>
  <c r="AF20" i="106"/>
  <c r="AF20" i="107" s="1"/>
  <c r="AG20" i="106"/>
  <c r="AG20" i="107" s="1"/>
  <c r="AH20" i="106"/>
  <c r="AH20" i="107" s="1"/>
  <c r="AI20" i="106"/>
  <c r="AI20" i="107" s="1"/>
  <c r="AJ20" i="106"/>
  <c r="AJ20" i="107" s="1"/>
  <c r="AK20" i="106"/>
  <c r="AK20" i="107" s="1"/>
  <c r="AL20" i="106"/>
  <c r="AL20" i="107" s="1"/>
  <c r="AM20" i="106"/>
  <c r="AM20" i="107" s="1"/>
  <c r="AN20" i="106"/>
  <c r="AN20" i="107" s="1"/>
  <c r="AO20" i="106"/>
  <c r="AO20" i="107" s="1"/>
  <c r="AP20" i="106"/>
  <c r="AP20" i="107" s="1"/>
  <c r="AQ20" i="106"/>
  <c r="AQ20" i="107" s="1"/>
  <c r="AR20" i="106"/>
  <c r="AR20" i="107" s="1"/>
  <c r="AS20" i="106"/>
  <c r="AS20" i="107" s="1"/>
  <c r="AT20" i="106"/>
  <c r="AT20" i="107" s="1"/>
  <c r="AU20" i="106"/>
  <c r="AU20" i="107" s="1"/>
  <c r="AV20" i="106"/>
  <c r="AV20" i="107" s="1"/>
  <c r="AW20" i="106"/>
  <c r="AW20" i="107" s="1"/>
  <c r="AX20" i="106"/>
  <c r="AX20" i="107" s="1"/>
  <c r="AY20" i="106"/>
  <c r="AY20" i="107" s="1"/>
  <c r="AZ20" i="106"/>
  <c r="AZ20" i="107" s="1"/>
  <c r="BA20" i="106"/>
  <c r="BA20" i="107" s="1"/>
  <c r="BB20" i="106"/>
  <c r="BB20" i="107" s="1"/>
  <c r="BC20" i="106"/>
  <c r="BC20" i="107" s="1"/>
  <c r="BD20" i="106"/>
  <c r="BD20" i="107" s="1"/>
  <c r="BE20" i="106"/>
  <c r="BE20" i="107" s="1"/>
  <c r="BF20" i="106"/>
  <c r="BF20" i="107" s="1"/>
  <c r="BG20" i="106"/>
  <c r="BG20" i="107" s="1"/>
  <c r="BH20" i="106"/>
  <c r="BH20" i="107" s="1"/>
  <c r="BI20" i="106"/>
  <c r="BI20" i="107" s="1"/>
  <c r="BJ20" i="106"/>
  <c r="BJ20" i="107" s="1"/>
  <c r="BK20" i="106"/>
  <c r="BK20" i="107" s="1"/>
  <c r="BL20" i="106"/>
  <c r="BL20" i="107" s="1"/>
  <c r="BM20" i="106"/>
  <c r="BM20" i="107" s="1"/>
  <c r="BN20" i="106"/>
  <c r="BN20" i="107" s="1"/>
  <c r="BO20" i="106"/>
  <c r="BO20" i="107" s="1"/>
  <c r="BP20" i="106"/>
  <c r="BP20" i="107" s="1"/>
  <c r="BQ20" i="106"/>
  <c r="BQ20" i="107" s="1"/>
  <c r="BR20" i="106"/>
  <c r="BR20" i="107" s="1"/>
  <c r="BS20" i="106"/>
  <c r="BS20" i="107" s="1"/>
  <c r="BT20" i="106"/>
  <c r="BT20" i="107" s="1"/>
  <c r="BU20" i="106"/>
  <c r="BU20" i="107" s="1"/>
  <c r="BV20" i="106"/>
  <c r="BV20" i="107" s="1"/>
  <c r="BW20" i="106"/>
  <c r="BW20" i="107" s="1"/>
  <c r="BX20" i="106"/>
  <c r="BX20" i="107" s="1"/>
  <c r="BY20" i="106"/>
  <c r="BY20" i="107" s="1"/>
  <c r="BZ20" i="106"/>
  <c r="BZ20" i="107" s="1"/>
  <c r="CA20" i="106"/>
  <c r="CA20" i="107" s="1"/>
  <c r="CB20" i="106"/>
  <c r="CB20" i="107" s="1"/>
  <c r="CC20" i="106"/>
  <c r="CC20" i="107" s="1"/>
  <c r="CD20" i="106"/>
  <c r="CD20" i="107" s="1"/>
  <c r="CE20" i="106"/>
  <c r="CE20" i="107" s="1"/>
  <c r="CF20" i="106"/>
  <c r="CF20" i="107" s="1"/>
  <c r="CG20" i="106"/>
  <c r="CG20" i="107" s="1"/>
  <c r="CH20" i="106"/>
  <c r="CH20" i="107" s="1"/>
  <c r="CI20" i="106"/>
  <c r="CI20" i="107" s="1"/>
  <c r="CJ20" i="106"/>
  <c r="CJ20" i="107" s="1"/>
  <c r="CK20" i="106"/>
  <c r="CK20" i="107" s="1"/>
  <c r="CL20" i="106"/>
  <c r="CL20" i="107" s="1"/>
  <c r="CM20" i="106"/>
  <c r="CM20" i="107" s="1"/>
  <c r="CN20" i="106"/>
  <c r="CN20" i="107" s="1"/>
  <c r="CO20" i="106"/>
  <c r="CO20" i="107" s="1"/>
  <c r="CP20" i="106"/>
  <c r="CP20" i="107" s="1"/>
  <c r="CQ20" i="106"/>
  <c r="CQ20" i="107" s="1"/>
  <c r="CR20" i="106"/>
  <c r="CR20" i="107" s="1"/>
  <c r="CS20" i="106"/>
  <c r="CS20" i="107" s="1"/>
  <c r="CT20" i="106"/>
  <c r="CT20" i="107" s="1"/>
  <c r="C21" i="106"/>
  <c r="C21" i="107" s="1"/>
  <c r="D21" i="106"/>
  <c r="D21" i="107" s="1"/>
  <c r="E21" i="106"/>
  <c r="E21" i="107" s="1"/>
  <c r="F21" i="106"/>
  <c r="F21" i="107" s="1"/>
  <c r="G21" i="106"/>
  <c r="G21" i="107" s="1"/>
  <c r="H21" i="106"/>
  <c r="H21" i="107" s="1"/>
  <c r="I21" i="106"/>
  <c r="I21" i="107" s="1"/>
  <c r="J21" i="106"/>
  <c r="J21" i="107" s="1"/>
  <c r="K21" i="106"/>
  <c r="K21" i="107" s="1"/>
  <c r="L21" i="106"/>
  <c r="L21" i="107" s="1"/>
  <c r="M21" i="106"/>
  <c r="M21" i="107" s="1"/>
  <c r="N21" i="106"/>
  <c r="N21" i="107" s="1"/>
  <c r="O21" i="106"/>
  <c r="O21" i="107" s="1"/>
  <c r="P21" i="106"/>
  <c r="P21" i="107" s="1"/>
  <c r="Q21" i="106"/>
  <c r="Q21" i="107" s="1"/>
  <c r="R21" i="106"/>
  <c r="R21" i="107" s="1"/>
  <c r="S21" i="106"/>
  <c r="S21" i="107" s="1"/>
  <c r="T21" i="106"/>
  <c r="T21" i="107" s="1"/>
  <c r="U21" i="106"/>
  <c r="U21" i="107" s="1"/>
  <c r="V21" i="106"/>
  <c r="V21" i="107" s="1"/>
  <c r="W21" i="106"/>
  <c r="W21" i="107" s="1"/>
  <c r="X21" i="106"/>
  <c r="X21" i="107" s="1"/>
  <c r="Y21" i="106"/>
  <c r="Y21" i="107" s="1"/>
  <c r="Z21" i="106"/>
  <c r="Z21" i="107" s="1"/>
  <c r="AA21" i="106"/>
  <c r="AA21" i="107" s="1"/>
  <c r="AB21" i="106"/>
  <c r="AB21" i="107" s="1"/>
  <c r="AC21" i="106"/>
  <c r="AC21" i="107" s="1"/>
  <c r="AD21" i="106"/>
  <c r="AD21" i="107" s="1"/>
  <c r="AE21" i="106"/>
  <c r="AE21" i="107" s="1"/>
  <c r="AF21" i="106"/>
  <c r="AF21" i="107" s="1"/>
  <c r="AG21" i="106"/>
  <c r="AG21" i="107" s="1"/>
  <c r="AH21" i="106"/>
  <c r="AH21" i="107" s="1"/>
  <c r="AI21" i="106"/>
  <c r="AI21" i="107" s="1"/>
  <c r="AJ21" i="106"/>
  <c r="AJ21" i="107" s="1"/>
  <c r="AK21" i="106"/>
  <c r="AK21" i="107" s="1"/>
  <c r="AL21" i="106"/>
  <c r="AL21" i="107" s="1"/>
  <c r="AM21" i="106"/>
  <c r="AM21" i="107" s="1"/>
  <c r="AN21" i="106"/>
  <c r="AN21" i="107" s="1"/>
  <c r="AO21" i="106"/>
  <c r="AO21" i="107" s="1"/>
  <c r="AP21" i="106"/>
  <c r="AP21" i="107" s="1"/>
  <c r="AQ21" i="106"/>
  <c r="AQ21" i="107" s="1"/>
  <c r="AR21" i="106"/>
  <c r="AR21" i="107" s="1"/>
  <c r="AS21" i="106"/>
  <c r="AS21" i="107" s="1"/>
  <c r="AT21" i="106"/>
  <c r="AT21" i="107" s="1"/>
  <c r="AU21" i="106"/>
  <c r="AU21" i="107" s="1"/>
  <c r="AV21" i="106"/>
  <c r="AV21" i="107" s="1"/>
  <c r="AW21" i="106"/>
  <c r="AW21" i="107" s="1"/>
  <c r="AX21" i="106"/>
  <c r="AX21" i="107" s="1"/>
  <c r="AY21" i="106"/>
  <c r="AY21" i="107" s="1"/>
  <c r="AZ21" i="106"/>
  <c r="AZ21" i="107" s="1"/>
  <c r="BA21" i="106"/>
  <c r="BA21" i="107" s="1"/>
  <c r="BB21" i="106"/>
  <c r="BB21" i="107" s="1"/>
  <c r="BC21" i="106"/>
  <c r="BC21" i="107" s="1"/>
  <c r="BD21" i="106"/>
  <c r="BD21" i="107" s="1"/>
  <c r="BE21" i="106"/>
  <c r="BE21" i="107" s="1"/>
  <c r="BF21" i="106"/>
  <c r="BF21" i="107" s="1"/>
  <c r="BG21" i="106"/>
  <c r="BG21" i="107" s="1"/>
  <c r="BH21" i="106"/>
  <c r="BH21" i="107" s="1"/>
  <c r="BI21" i="106"/>
  <c r="BI21" i="107" s="1"/>
  <c r="BJ21" i="106"/>
  <c r="BJ21" i="107" s="1"/>
  <c r="BK21" i="106"/>
  <c r="BK21" i="107" s="1"/>
  <c r="BL21" i="106"/>
  <c r="BL21" i="107" s="1"/>
  <c r="BM21" i="106"/>
  <c r="BM21" i="107" s="1"/>
  <c r="BN21" i="106"/>
  <c r="BN21" i="107" s="1"/>
  <c r="BO21" i="106"/>
  <c r="BO21" i="107" s="1"/>
  <c r="BP21" i="106"/>
  <c r="BP21" i="107" s="1"/>
  <c r="BQ21" i="106"/>
  <c r="BQ21" i="107" s="1"/>
  <c r="BR21" i="106"/>
  <c r="BR21" i="107" s="1"/>
  <c r="BS21" i="106"/>
  <c r="BS21" i="107" s="1"/>
  <c r="BT21" i="106"/>
  <c r="BT21" i="107" s="1"/>
  <c r="BU21" i="106"/>
  <c r="BU21" i="107" s="1"/>
  <c r="BV21" i="106"/>
  <c r="BV21" i="107" s="1"/>
  <c r="BW21" i="106"/>
  <c r="BW21" i="107" s="1"/>
  <c r="BX21" i="106"/>
  <c r="BX21" i="107" s="1"/>
  <c r="BY21" i="106"/>
  <c r="BY21" i="107" s="1"/>
  <c r="BZ21" i="106"/>
  <c r="BZ21" i="107" s="1"/>
  <c r="CA21" i="106"/>
  <c r="CA21" i="107" s="1"/>
  <c r="CB21" i="106"/>
  <c r="CB21" i="107" s="1"/>
  <c r="CC21" i="106"/>
  <c r="CC21" i="107" s="1"/>
  <c r="CD21" i="106"/>
  <c r="CD21" i="107" s="1"/>
  <c r="CE21" i="106"/>
  <c r="CE21" i="107" s="1"/>
  <c r="CF21" i="106"/>
  <c r="CF21" i="107" s="1"/>
  <c r="CG21" i="106"/>
  <c r="CG21" i="107" s="1"/>
  <c r="CH21" i="106"/>
  <c r="CH21" i="107" s="1"/>
  <c r="CI21" i="106"/>
  <c r="CI21" i="107" s="1"/>
  <c r="CJ21" i="106"/>
  <c r="CJ21" i="107" s="1"/>
  <c r="CK21" i="106"/>
  <c r="CK21" i="107" s="1"/>
  <c r="CL21" i="106"/>
  <c r="CL21" i="107" s="1"/>
  <c r="CM21" i="106"/>
  <c r="CM21" i="107" s="1"/>
  <c r="CN21" i="106"/>
  <c r="CN21" i="107" s="1"/>
  <c r="CO21" i="106"/>
  <c r="CO21" i="107" s="1"/>
  <c r="CP21" i="106"/>
  <c r="CP21" i="107" s="1"/>
  <c r="CQ21" i="106"/>
  <c r="CQ21" i="107" s="1"/>
  <c r="CR21" i="106"/>
  <c r="CR21" i="107" s="1"/>
  <c r="CS21" i="106"/>
  <c r="CS21" i="107" s="1"/>
  <c r="CT21" i="106"/>
  <c r="CT21" i="107" s="1"/>
  <c r="C22" i="106"/>
  <c r="C22" i="107" s="1"/>
  <c r="D22" i="106"/>
  <c r="D22" i="107" s="1"/>
  <c r="E22" i="106"/>
  <c r="E22" i="107" s="1"/>
  <c r="F22" i="106"/>
  <c r="F22" i="107" s="1"/>
  <c r="G22" i="106"/>
  <c r="G22" i="107" s="1"/>
  <c r="H22" i="106"/>
  <c r="H22" i="107" s="1"/>
  <c r="I22" i="106"/>
  <c r="I22" i="107" s="1"/>
  <c r="J22" i="106"/>
  <c r="J22" i="107" s="1"/>
  <c r="K22" i="106"/>
  <c r="K22" i="107" s="1"/>
  <c r="L22" i="106"/>
  <c r="L22" i="107" s="1"/>
  <c r="M22" i="106"/>
  <c r="M22" i="107" s="1"/>
  <c r="N22" i="106"/>
  <c r="N22" i="107" s="1"/>
  <c r="O22" i="106"/>
  <c r="O22" i="107" s="1"/>
  <c r="P22" i="106"/>
  <c r="P22" i="107" s="1"/>
  <c r="Q22" i="106"/>
  <c r="Q22" i="107" s="1"/>
  <c r="R22" i="106"/>
  <c r="R22" i="107" s="1"/>
  <c r="S22" i="106"/>
  <c r="S22" i="107" s="1"/>
  <c r="T22" i="106"/>
  <c r="T22" i="107" s="1"/>
  <c r="U22" i="106"/>
  <c r="U22" i="107" s="1"/>
  <c r="V22" i="106"/>
  <c r="V22" i="107" s="1"/>
  <c r="W22" i="106"/>
  <c r="W22" i="107" s="1"/>
  <c r="X22" i="106"/>
  <c r="X22" i="107" s="1"/>
  <c r="Y22" i="106"/>
  <c r="Y22" i="107" s="1"/>
  <c r="Z22" i="106"/>
  <c r="Z22" i="107" s="1"/>
  <c r="AA22" i="106"/>
  <c r="AA22" i="107" s="1"/>
  <c r="AB22" i="106"/>
  <c r="AB22" i="107" s="1"/>
  <c r="AC22" i="106"/>
  <c r="AC22" i="107" s="1"/>
  <c r="AD22" i="106"/>
  <c r="AD22" i="107" s="1"/>
  <c r="AE22" i="106"/>
  <c r="AE22" i="107" s="1"/>
  <c r="AF22" i="106"/>
  <c r="AF22" i="107" s="1"/>
  <c r="AG22" i="106"/>
  <c r="AG22" i="107" s="1"/>
  <c r="AH22" i="106"/>
  <c r="AH22" i="107" s="1"/>
  <c r="AI22" i="106"/>
  <c r="AI22" i="107" s="1"/>
  <c r="AJ22" i="106"/>
  <c r="AJ22" i="107" s="1"/>
  <c r="AK22" i="106"/>
  <c r="AK22" i="107" s="1"/>
  <c r="AL22" i="106"/>
  <c r="AL22" i="107" s="1"/>
  <c r="AM22" i="106"/>
  <c r="AM22" i="107" s="1"/>
  <c r="AN22" i="106"/>
  <c r="AN22" i="107" s="1"/>
  <c r="AO22" i="106"/>
  <c r="AO22" i="107" s="1"/>
  <c r="AP22" i="106"/>
  <c r="AP22" i="107" s="1"/>
  <c r="AQ22" i="106"/>
  <c r="AQ22" i="107" s="1"/>
  <c r="AR22" i="106"/>
  <c r="AR22" i="107" s="1"/>
  <c r="AS22" i="106"/>
  <c r="AS22" i="107" s="1"/>
  <c r="AT22" i="106"/>
  <c r="AT22" i="107" s="1"/>
  <c r="AU22" i="106"/>
  <c r="AU22" i="107" s="1"/>
  <c r="AV22" i="106"/>
  <c r="AV22" i="107" s="1"/>
  <c r="AW22" i="106"/>
  <c r="AW22" i="107" s="1"/>
  <c r="AX22" i="106"/>
  <c r="AX22" i="107" s="1"/>
  <c r="AY22" i="106"/>
  <c r="AY22" i="107" s="1"/>
  <c r="AZ22" i="106"/>
  <c r="AZ22" i="107" s="1"/>
  <c r="BA22" i="106"/>
  <c r="BA22" i="107" s="1"/>
  <c r="BB22" i="106"/>
  <c r="BB22" i="107" s="1"/>
  <c r="BC22" i="106"/>
  <c r="BC22" i="107" s="1"/>
  <c r="BD22" i="106"/>
  <c r="BD22" i="107" s="1"/>
  <c r="BE22" i="106"/>
  <c r="BE22" i="107" s="1"/>
  <c r="BF22" i="106"/>
  <c r="BF22" i="107" s="1"/>
  <c r="BG22" i="106"/>
  <c r="BG22" i="107" s="1"/>
  <c r="BH22" i="106"/>
  <c r="BH22" i="107" s="1"/>
  <c r="BI22" i="106"/>
  <c r="BI22" i="107" s="1"/>
  <c r="BJ22" i="106"/>
  <c r="BJ22" i="107" s="1"/>
  <c r="BK22" i="106"/>
  <c r="BK22" i="107" s="1"/>
  <c r="BL22" i="106"/>
  <c r="BL22" i="107" s="1"/>
  <c r="BM22" i="106"/>
  <c r="BM22" i="107" s="1"/>
  <c r="BN22" i="106"/>
  <c r="BN22" i="107" s="1"/>
  <c r="BO22" i="106"/>
  <c r="BO22" i="107" s="1"/>
  <c r="BP22" i="106"/>
  <c r="BP22" i="107" s="1"/>
  <c r="BQ22" i="106"/>
  <c r="BQ22" i="107" s="1"/>
  <c r="BR22" i="106"/>
  <c r="BR22" i="107" s="1"/>
  <c r="BS22" i="106"/>
  <c r="BS22" i="107" s="1"/>
  <c r="BT22" i="106"/>
  <c r="BT22" i="107" s="1"/>
  <c r="BU22" i="106"/>
  <c r="BU22" i="107" s="1"/>
  <c r="BV22" i="106"/>
  <c r="BV22" i="107" s="1"/>
  <c r="BW22" i="106"/>
  <c r="BW22" i="107" s="1"/>
  <c r="BX22" i="106"/>
  <c r="BX22" i="107" s="1"/>
  <c r="BY22" i="106"/>
  <c r="BY22" i="107" s="1"/>
  <c r="BZ22" i="106"/>
  <c r="BZ22" i="107" s="1"/>
  <c r="CA22" i="106"/>
  <c r="CA22" i="107" s="1"/>
  <c r="CB22" i="106"/>
  <c r="CB22" i="107" s="1"/>
  <c r="CC22" i="106"/>
  <c r="CC22" i="107" s="1"/>
  <c r="CD22" i="106"/>
  <c r="CD22" i="107" s="1"/>
  <c r="CE22" i="106"/>
  <c r="CE22" i="107" s="1"/>
  <c r="CF22" i="106"/>
  <c r="CF22" i="107" s="1"/>
  <c r="CG22" i="106"/>
  <c r="CG22" i="107" s="1"/>
  <c r="CH22" i="106"/>
  <c r="CH22" i="107" s="1"/>
  <c r="CI22" i="106"/>
  <c r="CI22" i="107" s="1"/>
  <c r="CJ22" i="106"/>
  <c r="CJ22" i="107" s="1"/>
  <c r="CK22" i="106"/>
  <c r="CK22" i="107" s="1"/>
  <c r="CL22" i="106"/>
  <c r="CL22" i="107" s="1"/>
  <c r="CM22" i="106"/>
  <c r="CM22" i="107" s="1"/>
  <c r="CN22" i="106"/>
  <c r="CN22" i="107" s="1"/>
  <c r="CO22" i="106"/>
  <c r="CO22" i="107" s="1"/>
  <c r="CP22" i="106"/>
  <c r="CP22" i="107" s="1"/>
  <c r="CQ22" i="106"/>
  <c r="CQ22" i="107" s="1"/>
  <c r="CR22" i="106"/>
  <c r="CR22" i="107" s="1"/>
  <c r="CS22" i="106"/>
  <c r="CS22" i="107" s="1"/>
  <c r="CT22" i="106"/>
  <c r="CT22" i="107" s="1"/>
  <c r="C23" i="106"/>
  <c r="C23" i="107" s="1"/>
  <c r="D23" i="106"/>
  <c r="D23" i="107" s="1"/>
  <c r="E23" i="106"/>
  <c r="E23" i="107" s="1"/>
  <c r="F23" i="106"/>
  <c r="F23" i="107" s="1"/>
  <c r="G23" i="106"/>
  <c r="G23" i="107" s="1"/>
  <c r="H23" i="106"/>
  <c r="H23" i="107" s="1"/>
  <c r="I23" i="106"/>
  <c r="I23" i="107" s="1"/>
  <c r="J23" i="106"/>
  <c r="J23" i="107" s="1"/>
  <c r="K23" i="106"/>
  <c r="K23" i="107" s="1"/>
  <c r="L23" i="106"/>
  <c r="L23" i="107" s="1"/>
  <c r="M23" i="106"/>
  <c r="M23" i="107" s="1"/>
  <c r="N23" i="106"/>
  <c r="N23" i="107" s="1"/>
  <c r="O23" i="106"/>
  <c r="O23" i="107" s="1"/>
  <c r="P23" i="106"/>
  <c r="P23" i="107" s="1"/>
  <c r="Q23" i="106"/>
  <c r="Q23" i="107" s="1"/>
  <c r="R23" i="106"/>
  <c r="R23" i="107" s="1"/>
  <c r="S23" i="106"/>
  <c r="S23" i="107" s="1"/>
  <c r="T23" i="106"/>
  <c r="T23" i="107" s="1"/>
  <c r="U23" i="106"/>
  <c r="U23" i="107" s="1"/>
  <c r="V23" i="106"/>
  <c r="V23" i="107" s="1"/>
  <c r="W23" i="106"/>
  <c r="W23" i="107" s="1"/>
  <c r="X23" i="106"/>
  <c r="X23" i="107" s="1"/>
  <c r="Y23" i="106"/>
  <c r="Y23" i="107" s="1"/>
  <c r="Z23" i="106"/>
  <c r="Z23" i="107" s="1"/>
  <c r="AA23" i="106"/>
  <c r="AA23" i="107" s="1"/>
  <c r="AB23" i="106"/>
  <c r="AB23" i="107" s="1"/>
  <c r="AC23" i="106"/>
  <c r="AC23" i="107" s="1"/>
  <c r="AD23" i="106"/>
  <c r="AD23" i="107" s="1"/>
  <c r="AE23" i="106"/>
  <c r="AE23" i="107" s="1"/>
  <c r="AF23" i="106"/>
  <c r="AF23" i="107" s="1"/>
  <c r="AG23" i="106"/>
  <c r="AG23" i="107" s="1"/>
  <c r="AH23" i="106"/>
  <c r="AH23" i="107" s="1"/>
  <c r="AI23" i="106"/>
  <c r="AI23" i="107" s="1"/>
  <c r="AJ23" i="106"/>
  <c r="AJ23" i="107" s="1"/>
  <c r="AK23" i="106"/>
  <c r="AK23" i="107" s="1"/>
  <c r="AL23" i="106"/>
  <c r="AL23" i="107" s="1"/>
  <c r="AM23" i="106"/>
  <c r="AM23" i="107" s="1"/>
  <c r="AN23" i="106"/>
  <c r="AN23" i="107" s="1"/>
  <c r="AO23" i="106"/>
  <c r="AO23" i="107" s="1"/>
  <c r="AP23" i="106"/>
  <c r="AP23" i="107" s="1"/>
  <c r="AQ23" i="106"/>
  <c r="AQ23" i="107" s="1"/>
  <c r="AR23" i="106"/>
  <c r="AR23" i="107" s="1"/>
  <c r="AS23" i="106"/>
  <c r="AS23" i="107" s="1"/>
  <c r="AT23" i="106"/>
  <c r="AT23" i="107" s="1"/>
  <c r="AU23" i="106"/>
  <c r="AU23" i="107" s="1"/>
  <c r="AV23" i="106"/>
  <c r="AV23" i="107" s="1"/>
  <c r="AW23" i="106"/>
  <c r="AW23" i="107" s="1"/>
  <c r="AX23" i="106"/>
  <c r="AX23" i="107" s="1"/>
  <c r="AY23" i="106"/>
  <c r="AY23" i="107" s="1"/>
  <c r="AZ23" i="106"/>
  <c r="AZ23" i="107" s="1"/>
  <c r="BA23" i="106"/>
  <c r="BA23" i="107" s="1"/>
  <c r="BB23" i="106"/>
  <c r="BB23" i="107" s="1"/>
  <c r="BC23" i="106"/>
  <c r="BC23" i="107" s="1"/>
  <c r="BD23" i="106"/>
  <c r="BD23" i="107" s="1"/>
  <c r="BE23" i="106"/>
  <c r="BE23" i="107" s="1"/>
  <c r="BF23" i="106"/>
  <c r="BF23" i="107" s="1"/>
  <c r="BG23" i="106"/>
  <c r="BG23" i="107" s="1"/>
  <c r="BH23" i="106"/>
  <c r="BH23" i="107" s="1"/>
  <c r="BI23" i="106"/>
  <c r="BI23" i="107" s="1"/>
  <c r="BJ23" i="106"/>
  <c r="BJ23" i="107" s="1"/>
  <c r="BK23" i="106"/>
  <c r="BK23" i="107" s="1"/>
  <c r="BL23" i="106"/>
  <c r="BL23" i="107" s="1"/>
  <c r="BM23" i="106"/>
  <c r="BM23" i="107" s="1"/>
  <c r="BN23" i="106"/>
  <c r="BN23" i="107" s="1"/>
  <c r="BO23" i="106"/>
  <c r="BO23" i="107" s="1"/>
  <c r="BP23" i="106"/>
  <c r="BP23" i="107" s="1"/>
  <c r="BQ23" i="106"/>
  <c r="BQ23" i="107" s="1"/>
  <c r="BR23" i="106"/>
  <c r="BR23" i="107" s="1"/>
  <c r="BS23" i="106"/>
  <c r="BS23" i="107" s="1"/>
  <c r="BT23" i="106"/>
  <c r="BT23" i="107" s="1"/>
  <c r="BU23" i="106"/>
  <c r="BU23" i="107" s="1"/>
  <c r="BV23" i="106"/>
  <c r="BV23" i="107" s="1"/>
  <c r="BW23" i="106"/>
  <c r="BW23" i="107" s="1"/>
  <c r="BX23" i="106"/>
  <c r="BX23" i="107" s="1"/>
  <c r="BY23" i="106"/>
  <c r="BY23" i="107" s="1"/>
  <c r="BZ23" i="106"/>
  <c r="BZ23" i="107" s="1"/>
  <c r="CA23" i="106"/>
  <c r="CA23" i="107" s="1"/>
  <c r="CB23" i="106"/>
  <c r="CB23" i="107" s="1"/>
  <c r="CC23" i="106"/>
  <c r="CC23" i="107" s="1"/>
  <c r="CD23" i="106"/>
  <c r="CD23" i="107" s="1"/>
  <c r="CE23" i="106"/>
  <c r="CE23" i="107" s="1"/>
  <c r="CF23" i="106"/>
  <c r="CF23" i="107" s="1"/>
  <c r="CG23" i="106"/>
  <c r="CG23" i="107" s="1"/>
  <c r="CH23" i="106"/>
  <c r="CH23" i="107" s="1"/>
  <c r="CI23" i="106"/>
  <c r="CI23" i="107" s="1"/>
  <c r="CJ23" i="106"/>
  <c r="CJ23" i="107" s="1"/>
  <c r="CK23" i="106"/>
  <c r="CK23" i="107" s="1"/>
  <c r="CL23" i="106"/>
  <c r="CL23" i="107" s="1"/>
  <c r="CM23" i="106"/>
  <c r="CM23" i="107" s="1"/>
  <c r="CN23" i="106"/>
  <c r="CN23" i="107" s="1"/>
  <c r="CO23" i="106"/>
  <c r="CO23" i="107" s="1"/>
  <c r="CP23" i="106"/>
  <c r="CP23" i="107" s="1"/>
  <c r="CQ23" i="106"/>
  <c r="CQ23" i="107" s="1"/>
  <c r="CR23" i="106"/>
  <c r="CR23" i="107" s="1"/>
  <c r="CS23" i="106"/>
  <c r="CS23" i="107" s="1"/>
  <c r="CT23" i="106"/>
  <c r="CT23" i="107" s="1"/>
  <c r="C24" i="106"/>
  <c r="C24" i="107" s="1"/>
  <c r="D24" i="106"/>
  <c r="D24" i="107" s="1"/>
  <c r="E24" i="106"/>
  <c r="E24" i="107" s="1"/>
  <c r="F24" i="106"/>
  <c r="F24" i="107" s="1"/>
  <c r="G24" i="106"/>
  <c r="G24" i="107" s="1"/>
  <c r="H24" i="106"/>
  <c r="H24" i="107" s="1"/>
  <c r="I24" i="106"/>
  <c r="I24" i="107" s="1"/>
  <c r="J24" i="106"/>
  <c r="J24" i="107" s="1"/>
  <c r="K24" i="106"/>
  <c r="K24" i="107" s="1"/>
  <c r="L24" i="106"/>
  <c r="L24" i="107" s="1"/>
  <c r="M24" i="106"/>
  <c r="M24" i="107" s="1"/>
  <c r="N24" i="106"/>
  <c r="N24" i="107" s="1"/>
  <c r="O24" i="106"/>
  <c r="O24" i="107" s="1"/>
  <c r="P24" i="106"/>
  <c r="P24" i="107" s="1"/>
  <c r="Q24" i="106"/>
  <c r="Q24" i="107" s="1"/>
  <c r="R24" i="106"/>
  <c r="R24" i="107" s="1"/>
  <c r="S24" i="106"/>
  <c r="S24" i="107" s="1"/>
  <c r="T24" i="106"/>
  <c r="T24" i="107" s="1"/>
  <c r="U24" i="106"/>
  <c r="U24" i="107" s="1"/>
  <c r="V24" i="106"/>
  <c r="V24" i="107" s="1"/>
  <c r="W24" i="106"/>
  <c r="W24" i="107" s="1"/>
  <c r="X24" i="106"/>
  <c r="X24" i="107" s="1"/>
  <c r="Y24" i="106"/>
  <c r="Y24" i="107" s="1"/>
  <c r="Z24" i="106"/>
  <c r="Z24" i="107" s="1"/>
  <c r="AA24" i="106"/>
  <c r="AA24" i="107" s="1"/>
  <c r="AB24" i="106"/>
  <c r="AB24" i="107" s="1"/>
  <c r="AC24" i="106"/>
  <c r="AC24" i="107" s="1"/>
  <c r="AD24" i="106"/>
  <c r="AD24" i="107" s="1"/>
  <c r="AE24" i="106"/>
  <c r="AE24" i="107" s="1"/>
  <c r="AF24" i="106"/>
  <c r="AF24" i="107" s="1"/>
  <c r="AG24" i="106"/>
  <c r="AG24" i="107" s="1"/>
  <c r="AH24" i="106"/>
  <c r="AH24" i="107" s="1"/>
  <c r="AI24" i="106"/>
  <c r="AI24" i="107" s="1"/>
  <c r="AJ24" i="106"/>
  <c r="AJ24" i="107" s="1"/>
  <c r="AK24" i="106"/>
  <c r="AK24" i="107" s="1"/>
  <c r="AL24" i="106"/>
  <c r="AL24" i="107" s="1"/>
  <c r="AM24" i="106"/>
  <c r="AM24" i="107" s="1"/>
  <c r="AN24" i="106"/>
  <c r="AN24" i="107" s="1"/>
  <c r="AO24" i="106"/>
  <c r="AO24" i="107" s="1"/>
  <c r="AP24" i="106"/>
  <c r="AP24" i="107" s="1"/>
  <c r="AQ24" i="106"/>
  <c r="AQ24" i="107" s="1"/>
  <c r="AR24" i="106"/>
  <c r="AR24" i="107" s="1"/>
  <c r="AS24" i="106"/>
  <c r="AS24" i="107" s="1"/>
  <c r="AT24" i="106"/>
  <c r="AT24" i="107" s="1"/>
  <c r="AU24" i="106"/>
  <c r="AU24" i="107" s="1"/>
  <c r="AV24" i="106"/>
  <c r="AV24" i="107" s="1"/>
  <c r="AW24" i="106"/>
  <c r="AW24" i="107" s="1"/>
  <c r="AX24" i="106"/>
  <c r="AX24" i="107" s="1"/>
  <c r="AY24" i="106"/>
  <c r="AY24" i="107" s="1"/>
  <c r="AZ24" i="106"/>
  <c r="AZ24" i="107" s="1"/>
  <c r="BA24" i="106"/>
  <c r="BA24" i="107" s="1"/>
  <c r="BB24" i="106"/>
  <c r="BB24" i="107" s="1"/>
  <c r="BC24" i="106"/>
  <c r="BC24" i="107" s="1"/>
  <c r="BD24" i="106"/>
  <c r="BD24" i="107" s="1"/>
  <c r="BE24" i="106"/>
  <c r="BE24" i="107" s="1"/>
  <c r="BF24" i="106"/>
  <c r="BF24" i="107" s="1"/>
  <c r="BG24" i="106"/>
  <c r="BG24" i="107" s="1"/>
  <c r="BH24" i="106"/>
  <c r="BH24" i="107" s="1"/>
  <c r="BI24" i="106"/>
  <c r="BI24" i="107" s="1"/>
  <c r="BJ24" i="106"/>
  <c r="BJ24" i="107" s="1"/>
  <c r="BK24" i="106"/>
  <c r="BK24" i="107" s="1"/>
  <c r="BL24" i="106"/>
  <c r="BL24" i="107" s="1"/>
  <c r="BM24" i="106"/>
  <c r="BM24" i="107" s="1"/>
  <c r="BN24" i="106"/>
  <c r="BN24" i="107" s="1"/>
  <c r="BO24" i="106"/>
  <c r="BO24" i="107" s="1"/>
  <c r="BP24" i="106"/>
  <c r="BP24" i="107" s="1"/>
  <c r="BQ24" i="106"/>
  <c r="BQ24" i="107" s="1"/>
  <c r="BR24" i="106"/>
  <c r="BR24" i="107" s="1"/>
  <c r="BS24" i="106"/>
  <c r="BS24" i="107" s="1"/>
  <c r="BT24" i="106"/>
  <c r="BT24" i="107" s="1"/>
  <c r="BU24" i="106"/>
  <c r="BU24" i="107" s="1"/>
  <c r="BV24" i="106"/>
  <c r="BV24" i="107" s="1"/>
  <c r="BW24" i="106"/>
  <c r="BW24" i="107" s="1"/>
  <c r="BX24" i="106"/>
  <c r="BX24" i="107" s="1"/>
  <c r="BY24" i="106"/>
  <c r="BY24" i="107" s="1"/>
  <c r="BZ24" i="106"/>
  <c r="BZ24" i="107" s="1"/>
  <c r="CA24" i="106"/>
  <c r="CA24" i="107" s="1"/>
  <c r="CB24" i="106"/>
  <c r="CB24" i="107" s="1"/>
  <c r="CC24" i="106"/>
  <c r="CC24" i="107" s="1"/>
  <c r="CD24" i="106"/>
  <c r="CD24" i="107" s="1"/>
  <c r="CE24" i="106"/>
  <c r="CE24" i="107" s="1"/>
  <c r="CF24" i="106"/>
  <c r="CF24" i="107" s="1"/>
  <c r="CG24" i="106"/>
  <c r="CG24" i="107" s="1"/>
  <c r="CH24" i="106"/>
  <c r="CH24" i="107" s="1"/>
  <c r="CI24" i="106"/>
  <c r="CI24" i="107" s="1"/>
  <c r="CJ24" i="106"/>
  <c r="CJ24" i="107" s="1"/>
  <c r="CK24" i="106"/>
  <c r="CK24" i="107" s="1"/>
  <c r="CL24" i="106"/>
  <c r="CL24" i="107" s="1"/>
  <c r="CM24" i="106"/>
  <c r="CM24" i="107" s="1"/>
  <c r="CN24" i="106"/>
  <c r="CN24" i="107" s="1"/>
  <c r="CO24" i="106"/>
  <c r="CO24" i="107" s="1"/>
  <c r="CP24" i="106"/>
  <c r="CP24" i="107" s="1"/>
  <c r="CQ24" i="106"/>
  <c r="CQ24" i="107" s="1"/>
  <c r="CR24" i="106"/>
  <c r="CR24" i="107" s="1"/>
  <c r="CS24" i="106"/>
  <c r="CS24" i="107" s="1"/>
  <c r="CT24" i="106"/>
  <c r="CT24" i="107" s="1"/>
  <c r="C25" i="106"/>
  <c r="C25" i="107" s="1"/>
  <c r="D25" i="106"/>
  <c r="D25" i="107" s="1"/>
  <c r="E25" i="106"/>
  <c r="E25" i="107" s="1"/>
  <c r="F25" i="106"/>
  <c r="F25" i="107" s="1"/>
  <c r="G25" i="106"/>
  <c r="G25" i="107" s="1"/>
  <c r="H25" i="106"/>
  <c r="H25" i="107" s="1"/>
  <c r="I25" i="106"/>
  <c r="I25" i="107" s="1"/>
  <c r="J25" i="106"/>
  <c r="J25" i="107" s="1"/>
  <c r="K25" i="106"/>
  <c r="K25" i="107" s="1"/>
  <c r="L25" i="106"/>
  <c r="L25" i="107" s="1"/>
  <c r="M25" i="106"/>
  <c r="M25" i="107" s="1"/>
  <c r="N25" i="106"/>
  <c r="N25" i="107" s="1"/>
  <c r="O25" i="106"/>
  <c r="O25" i="107" s="1"/>
  <c r="P25" i="106"/>
  <c r="P25" i="107" s="1"/>
  <c r="Q25" i="106"/>
  <c r="Q25" i="107" s="1"/>
  <c r="R25" i="106"/>
  <c r="R25" i="107" s="1"/>
  <c r="S25" i="106"/>
  <c r="S25" i="107" s="1"/>
  <c r="T25" i="106"/>
  <c r="T25" i="107" s="1"/>
  <c r="U25" i="106"/>
  <c r="U25" i="107" s="1"/>
  <c r="V25" i="106"/>
  <c r="V25" i="107" s="1"/>
  <c r="W25" i="106"/>
  <c r="W25" i="107" s="1"/>
  <c r="X25" i="106"/>
  <c r="X25" i="107" s="1"/>
  <c r="Y25" i="106"/>
  <c r="Y25" i="107" s="1"/>
  <c r="Z25" i="106"/>
  <c r="Z25" i="107" s="1"/>
  <c r="AA25" i="106"/>
  <c r="AA25" i="107" s="1"/>
  <c r="AB25" i="106"/>
  <c r="AB25" i="107" s="1"/>
  <c r="AC25" i="106"/>
  <c r="AC25" i="107" s="1"/>
  <c r="AD25" i="106"/>
  <c r="AD25" i="107" s="1"/>
  <c r="AE25" i="106"/>
  <c r="AE25" i="107" s="1"/>
  <c r="AF25" i="106"/>
  <c r="AF25" i="107" s="1"/>
  <c r="AG25" i="106"/>
  <c r="AG25" i="107" s="1"/>
  <c r="AH25" i="106"/>
  <c r="AH25" i="107" s="1"/>
  <c r="AI25" i="106"/>
  <c r="AI25" i="107" s="1"/>
  <c r="AJ25" i="106"/>
  <c r="AJ25" i="107" s="1"/>
  <c r="AK25" i="106"/>
  <c r="AK25" i="107" s="1"/>
  <c r="AL25" i="106"/>
  <c r="AL25" i="107" s="1"/>
  <c r="AM25" i="106"/>
  <c r="AM25" i="107" s="1"/>
  <c r="AN25" i="106"/>
  <c r="AN25" i="107" s="1"/>
  <c r="AO25" i="106"/>
  <c r="AO25" i="107" s="1"/>
  <c r="AP25" i="106"/>
  <c r="AP25" i="107" s="1"/>
  <c r="AQ25" i="106"/>
  <c r="AQ25" i="107" s="1"/>
  <c r="AR25" i="106"/>
  <c r="AR25" i="107" s="1"/>
  <c r="AS25" i="106"/>
  <c r="AS25" i="107" s="1"/>
  <c r="AT25" i="106"/>
  <c r="AT25" i="107" s="1"/>
  <c r="AU25" i="106"/>
  <c r="AU25" i="107" s="1"/>
  <c r="AV25" i="106"/>
  <c r="AV25" i="107" s="1"/>
  <c r="AW25" i="106"/>
  <c r="AW25" i="107" s="1"/>
  <c r="AX25" i="106"/>
  <c r="AX25" i="107" s="1"/>
  <c r="AY25" i="106"/>
  <c r="AY25" i="107" s="1"/>
  <c r="AZ25" i="106"/>
  <c r="AZ25" i="107" s="1"/>
  <c r="BA25" i="106"/>
  <c r="BA25" i="107" s="1"/>
  <c r="BB25" i="106"/>
  <c r="BB25" i="107" s="1"/>
  <c r="BC25" i="106"/>
  <c r="BC25" i="107" s="1"/>
  <c r="BD25" i="106"/>
  <c r="BD25" i="107" s="1"/>
  <c r="BE25" i="106"/>
  <c r="BE25" i="107" s="1"/>
  <c r="BF25" i="106"/>
  <c r="BF25" i="107" s="1"/>
  <c r="BG25" i="106"/>
  <c r="BG25" i="107" s="1"/>
  <c r="BH25" i="106"/>
  <c r="BH25" i="107" s="1"/>
  <c r="BI25" i="106"/>
  <c r="BI25" i="107" s="1"/>
  <c r="BJ25" i="106"/>
  <c r="BJ25" i="107" s="1"/>
  <c r="BK25" i="106"/>
  <c r="BK25" i="107" s="1"/>
  <c r="BL25" i="106"/>
  <c r="BL25" i="107" s="1"/>
  <c r="BM25" i="106"/>
  <c r="BM25" i="107" s="1"/>
  <c r="BN25" i="106"/>
  <c r="BN25" i="107" s="1"/>
  <c r="BO25" i="106"/>
  <c r="BO25" i="107" s="1"/>
  <c r="BP25" i="106"/>
  <c r="BP25" i="107" s="1"/>
  <c r="BQ25" i="106"/>
  <c r="BQ25" i="107" s="1"/>
  <c r="BR25" i="106"/>
  <c r="BR25" i="107" s="1"/>
  <c r="BS25" i="106"/>
  <c r="BS25" i="107" s="1"/>
  <c r="BT25" i="106"/>
  <c r="BT25" i="107" s="1"/>
  <c r="BU25" i="106"/>
  <c r="BU25" i="107" s="1"/>
  <c r="BV25" i="106"/>
  <c r="BV25" i="107" s="1"/>
  <c r="BW25" i="106"/>
  <c r="BW25" i="107" s="1"/>
  <c r="BX25" i="106"/>
  <c r="BX25" i="107" s="1"/>
  <c r="BY25" i="106"/>
  <c r="BY25" i="107" s="1"/>
  <c r="BZ25" i="106"/>
  <c r="BZ25" i="107" s="1"/>
  <c r="CA25" i="106"/>
  <c r="CA25" i="107" s="1"/>
  <c r="CB25" i="106"/>
  <c r="CB25" i="107" s="1"/>
  <c r="CC25" i="106"/>
  <c r="CC25" i="107" s="1"/>
  <c r="CD25" i="106"/>
  <c r="CD25" i="107" s="1"/>
  <c r="CE25" i="106"/>
  <c r="CE25" i="107" s="1"/>
  <c r="CF25" i="106"/>
  <c r="CF25" i="107" s="1"/>
  <c r="CG25" i="106"/>
  <c r="CG25" i="107" s="1"/>
  <c r="CH25" i="106"/>
  <c r="CH25" i="107" s="1"/>
  <c r="CI25" i="106"/>
  <c r="CI25" i="107" s="1"/>
  <c r="CJ25" i="106"/>
  <c r="CJ25" i="107" s="1"/>
  <c r="CK25" i="106"/>
  <c r="CK25" i="107" s="1"/>
  <c r="CL25" i="106"/>
  <c r="CL25" i="107" s="1"/>
  <c r="CM25" i="106"/>
  <c r="CM25" i="107" s="1"/>
  <c r="CN25" i="106"/>
  <c r="CN25" i="107" s="1"/>
  <c r="CO25" i="106"/>
  <c r="CO25" i="107" s="1"/>
  <c r="CP25" i="106"/>
  <c r="CP25" i="107" s="1"/>
  <c r="CQ25" i="106"/>
  <c r="CQ25" i="107" s="1"/>
  <c r="CR25" i="106"/>
  <c r="CR25" i="107" s="1"/>
  <c r="CS25" i="106"/>
  <c r="CS25" i="107" s="1"/>
  <c r="CT25" i="106"/>
  <c r="CT25" i="107" s="1"/>
  <c r="C26" i="106"/>
  <c r="C26" i="107" s="1"/>
  <c r="D26" i="106"/>
  <c r="D26" i="107" s="1"/>
  <c r="E26" i="106"/>
  <c r="E26" i="107" s="1"/>
  <c r="F26" i="106"/>
  <c r="F26" i="107" s="1"/>
  <c r="G26" i="106"/>
  <c r="G26" i="107" s="1"/>
  <c r="H26" i="106"/>
  <c r="H26" i="107" s="1"/>
  <c r="I26" i="106"/>
  <c r="I26" i="107" s="1"/>
  <c r="J26" i="106"/>
  <c r="J26" i="107" s="1"/>
  <c r="K26" i="106"/>
  <c r="K26" i="107" s="1"/>
  <c r="L26" i="106"/>
  <c r="L26" i="107" s="1"/>
  <c r="M26" i="106"/>
  <c r="M26" i="107" s="1"/>
  <c r="N26" i="106"/>
  <c r="N26" i="107" s="1"/>
  <c r="O26" i="106"/>
  <c r="O26" i="107" s="1"/>
  <c r="P26" i="106"/>
  <c r="P26" i="107" s="1"/>
  <c r="Q26" i="106"/>
  <c r="Q26" i="107" s="1"/>
  <c r="R26" i="106"/>
  <c r="R26" i="107" s="1"/>
  <c r="S26" i="106"/>
  <c r="S26" i="107" s="1"/>
  <c r="T26" i="106"/>
  <c r="T26" i="107" s="1"/>
  <c r="U26" i="106"/>
  <c r="U26" i="107" s="1"/>
  <c r="V26" i="106"/>
  <c r="V26" i="107" s="1"/>
  <c r="W26" i="106"/>
  <c r="W26" i="107" s="1"/>
  <c r="X26" i="106"/>
  <c r="X26" i="107" s="1"/>
  <c r="Y26" i="106"/>
  <c r="Y26" i="107" s="1"/>
  <c r="Z26" i="106"/>
  <c r="Z26" i="107" s="1"/>
  <c r="AA26" i="106"/>
  <c r="AA26" i="107" s="1"/>
  <c r="AB26" i="106"/>
  <c r="AB26" i="107" s="1"/>
  <c r="AC26" i="106"/>
  <c r="AC26" i="107" s="1"/>
  <c r="AD26" i="106"/>
  <c r="AD26" i="107" s="1"/>
  <c r="AE26" i="106"/>
  <c r="AE26" i="107" s="1"/>
  <c r="AF26" i="106"/>
  <c r="AF26" i="107" s="1"/>
  <c r="AG26" i="106"/>
  <c r="AG26" i="107" s="1"/>
  <c r="AH26" i="106"/>
  <c r="AH26" i="107" s="1"/>
  <c r="AI26" i="106"/>
  <c r="AI26" i="107" s="1"/>
  <c r="AJ26" i="106"/>
  <c r="AJ26" i="107" s="1"/>
  <c r="AK26" i="106"/>
  <c r="AK26" i="107" s="1"/>
  <c r="AL26" i="106"/>
  <c r="AL26" i="107" s="1"/>
  <c r="AM26" i="106"/>
  <c r="AM26" i="107" s="1"/>
  <c r="AN26" i="106"/>
  <c r="AN26" i="107" s="1"/>
  <c r="AO26" i="106"/>
  <c r="AO26" i="107" s="1"/>
  <c r="AP26" i="106"/>
  <c r="AP26" i="107" s="1"/>
  <c r="AQ26" i="106"/>
  <c r="AQ26" i="107" s="1"/>
  <c r="AR26" i="106"/>
  <c r="AR26" i="107" s="1"/>
  <c r="AS26" i="106"/>
  <c r="AS26" i="107" s="1"/>
  <c r="AT26" i="106"/>
  <c r="AT26" i="107" s="1"/>
  <c r="AU26" i="106"/>
  <c r="AU26" i="107" s="1"/>
  <c r="AV26" i="106"/>
  <c r="AV26" i="107" s="1"/>
  <c r="AW26" i="106"/>
  <c r="AW26" i="107" s="1"/>
  <c r="AX26" i="106"/>
  <c r="AX26" i="107" s="1"/>
  <c r="AY26" i="106"/>
  <c r="AY26" i="107" s="1"/>
  <c r="AZ26" i="106"/>
  <c r="AZ26" i="107" s="1"/>
  <c r="BA26" i="106"/>
  <c r="BA26" i="107" s="1"/>
  <c r="BB26" i="106"/>
  <c r="BB26" i="107" s="1"/>
  <c r="BC26" i="106"/>
  <c r="BC26" i="107" s="1"/>
  <c r="BD26" i="106"/>
  <c r="BD26" i="107" s="1"/>
  <c r="BE26" i="106"/>
  <c r="BE26" i="107" s="1"/>
  <c r="BF26" i="106"/>
  <c r="BF26" i="107" s="1"/>
  <c r="BG26" i="106"/>
  <c r="BG26" i="107" s="1"/>
  <c r="BH26" i="106"/>
  <c r="BH26" i="107" s="1"/>
  <c r="BI26" i="106"/>
  <c r="BI26" i="107" s="1"/>
  <c r="BJ26" i="106"/>
  <c r="BJ26" i="107" s="1"/>
  <c r="BK26" i="106"/>
  <c r="BK26" i="107" s="1"/>
  <c r="BL26" i="106"/>
  <c r="BL26" i="107" s="1"/>
  <c r="BM26" i="106"/>
  <c r="BM26" i="107" s="1"/>
  <c r="BN26" i="106"/>
  <c r="BN26" i="107" s="1"/>
  <c r="BO26" i="106"/>
  <c r="BO26" i="107" s="1"/>
  <c r="BP26" i="106"/>
  <c r="BP26" i="107" s="1"/>
  <c r="BQ26" i="106"/>
  <c r="BQ26" i="107" s="1"/>
  <c r="BR26" i="106"/>
  <c r="BR26" i="107" s="1"/>
  <c r="BS26" i="106"/>
  <c r="BS26" i="107" s="1"/>
  <c r="BT26" i="106"/>
  <c r="BT26" i="107" s="1"/>
  <c r="BU26" i="106"/>
  <c r="BU26" i="107" s="1"/>
  <c r="BV26" i="106"/>
  <c r="BV26" i="107" s="1"/>
  <c r="BW26" i="106"/>
  <c r="BW26" i="107" s="1"/>
  <c r="BX26" i="106"/>
  <c r="BX26" i="107" s="1"/>
  <c r="BY26" i="106"/>
  <c r="BY26" i="107" s="1"/>
  <c r="BZ26" i="106"/>
  <c r="BZ26" i="107" s="1"/>
  <c r="CA26" i="106"/>
  <c r="CA26" i="107" s="1"/>
  <c r="CB26" i="106"/>
  <c r="CB26" i="107" s="1"/>
  <c r="CC26" i="106"/>
  <c r="CC26" i="107" s="1"/>
  <c r="CD26" i="106"/>
  <c r="CD26" i="107" s="1"/>
  <c r="CE26" i="106"/>
  <c r="CE26" i="107" s="1"/>
  <c r="CF26" i="106"/>
  <c r="CF26" i="107" s="1"/>
  <c r="CG26" i="106"/>
  <c r="CG26" i="107" s="1"/>
  <c r="CH26" i="106"/>
  <c r="CH26" i="107" s="1"/>
  <c r="CI26" i="106"/>
  <c r="CI26" i="107" s="1"/>
  <c r="CJ26" i="106"/>
  <c r="CJ26" i="107" s="1"/>
  <c r="CK26" i="106"/>
  <c r="CK26" i="107" s="1"/>
  <c r="CL26" i="106"/>
  <c r="CL26" i="107" s="1"/>
  <c r="CM26" i="106"/>
  <c r="CM26" i="107" s="1"/>
  <c r="CN26" i="106"/>
  <c r="CN26" i="107" s="1"/>
  <c r="CO26" i="106"/>
  <c r="CO26" i="107" s="1"/>
  <c r="CP26" i="106"/>
  <c r="CP26" i="107" s="1"/>
  <c r="CQ26" i="106"/>
  <c r="CQ26" i="107" s="1"/>
  <c r="CR26" i="106"/>
  <c r="CR26" i="107" s="1"/>
  <c r="CS26" i="106"/>
  <c r="CS26" i="107" s="1"/>
  <c r="CT26" i="106"/>
  <c r="CT26" i="107" s="1"/>
  <c r="C27" i="106"/>
  <c r="C27" i="107" s="1"/>
  <c r="D27" i="106"/>
  <c r="D27" i="107" s="1"/>
  <c r="E27" i="106"/>
  <c r="E27" i="107" s="1"/>
  <c r="F27" i="106"/>
  <c r="F27" i="107" s="1"/>
  <c r="G27" i="106"/>
  <c r="G27" i="107" s="1"/>
  <c r="H27" i="106"/>
  <c r="H27" i="107" s="1"/>
  <c r="I27" i="106"/>
  <c r="I27" i="107" s="1"/>
  <c r="J27" i="106"/>
  <c r="J27" i="107" s="1"/>
  <c r="K27" i="106"/>
  <c r="K27" i="107" s="1"/>
  <c r="L27" i="106"/>
  <c r="L27" i="107" s="1"/>
  <c r="M27" i="106"/>
  <c r="M27" i="107" s="1"/>
  <c r="N27" i="106"/>
  <c r="N27" i="107" s="1"/>
  <c r="O27" i="106"/>
  <c r="O27" i="107" s="1"/>
  <c r="P27" i="106"/>
  <c r="P27" i="107" s="1"/>
  <c r="Q27" i="106"/>
  <c r="Q27" i="107" s="1"/>
  <c r="R27" i="106"/>
  <c r="R27" i="107" s="1"/>
  <c r="S27" i="106"/>
  <c r="S27" i="107" s="1"/>
  <c r="T27" i="106"/>
  <c r="T27" i="107" s="1"/>
  <c r="U27" i="106"/>
  <c r="U27" i="107" s="1"/>
  <c r="V27" i="106"/>
  <c r="V27" i="107" s="1"/>
  <c r="W27" i="106"/>
  <c r="W27" i="107" s="1"/>
  <c r="X27" i="106"/>
  <c r="X27" i="107" s="1"/>
  <c r="Y27" i="106"/>
  <c r="Y27" i="107" s="1"/>
  <c r="Z27" i="106"/>
  <c r="Z27" i="107" s="1"/>
  <c r="AA27" i="106"/>
  <c r="AA27" i="107" s="1"/>
  <c r="AB27" i="106"/>
  <c r="AB27" i="107" s="1"/>
  <c r="AC27" i="106"/>
  <c r="AC27" i="107" s="1"/>
  <c r="AD27" i="106"/>
  <c r="AD27" i="107" s="1"/>
  <c r="AE27" i="106"/>
  <c r="AE27" i="107" s="1"/>
  <c r="AF27" i="106"/>
  <c r="AF27" i="107" s="1"/>
  <c r="AG27" i="106"/>
  <c r="AG27" i="107" s="1"/>
  <c r="AH27" i="106"/>
  <c r="AH27" i="107" s="1"/>
  <c r="AI27" i="106"/>
  <c r="AI27" i="107" s="1"/>
  <c r="AJ27" i="106"/>
  <c r="AJ27" i="107" s="1"/>
  <c r="AK27" i="106"/>
  <c r="AK27" i="107" s="1"/>
  <c r="AL27" i="106"/>
  <c r="AL27" i="107" s="1"/>
  <c r="AM27" i="106"/>
  <c r="AM27" i="107" s="1"/>
  <c r="AN27" i="106"/>
  <c r="AN27" i="107" s="1"/>
  <c r="AO27" i="106"/>
  <c r="AO27" i="107" s="1"/>
  <c r="AP27" i="106"/>
  <c r="AP27" i="107" s="1"/>
  <c r="AQ27" i="106"/>
  <c r="AQ27" i="107" s="1"/>
  <c r="AR27" i="106"/>
  <c r="AR27" i="107" s="1"/>
  <c r="AS27" i="106"/>
  <c r="AS27" i="107" s="1"/>
  <c r="AT27" i="106"/>
  <c r="AT27" i="107" s="1"/>
  <c r="AU27" i="106"/>
  <c r="AU27" i="107" s="1"/>
  <c r="AV27" i="106"/>
  <c r="AV27" i="107" s="1"/>
  <c r="AW27" i="106"/>
  <c r="AW27" i="107" s="1"/>
  <c r="AX27" i="106"/>
  <c r="AX27" i="107" s="1"/>
  <c r="AY27" i="106"/>
  <c r="AY27" i="107" s="1"/>
  <c r="AZ27" i="106"/>
  <c r="AZ27" i="107" s="1"/>
  <c r="BA27" i="106"/>
  <c r="BA27" i="107" s="1"/>
  <c r="BB27" i="106"/>
  <c r="BB27" i="107" s="1"/>
  <c r="BC27" i="106"/>
  <c r="BC27" i="107" s="1"/>
  <c r="BD27" i="106"/>
  <c r="BD27" i="107" s="1"/>
  <c r="BE27" i="106"/>
  <c r="BE27" i="107" s="1"/>
  <c r="BF27" i="106"/>
  <c r="BF27" i="107" s="1"/>
  <c r="BG27" i="106"/>
  <c r="BG27" i="107" s="1"/>
  <c r="BH27" i="106"/>
  <c r="BH27" i="107" s="1"/>
  <c r="BI27" i="106"/>
  <c r="BI27" i="107" s="1"/>
  <c r="BJ27" i="106"/>
  <c r="BJ27" i="107" s="1"/>
  <c r="BK27" i="106"/>
  <c r="BK27" i="107" s="1"/>
  <c r="BL27" i="106"/>
  <c r="BL27" i="107" s="1"/>
  <c r="BM27" i="106"/>
  <c r="BM27" i="107" s="1"/>
  <c r="BN27" i="106"/>
  <c r="BN27" i="107" s="1"/>
  <c r="BO27" i="106"/>
  <c r="BO27" i="107" s="1"/>
  <c r="BP27" i="106"/>
  <c r="BP27" i="107" s="1"/>
  <c r="BQ27" i="106"/>
  <c r="BQ27" i="107" s="1"/>
  <c r="BR27" i="106"/>
  <c r="BR27" i="107" s="1"/>
  <c r="BS27" i="106"/>
  <c r="BS27" i="107" s="1"/>
  <c r="BT27" i="106"/>
  <c r="BT27" i="107" s="1"/>
  <c r="BU27" i="106"/>
  <c r="BU27" i="107" s="1"/>
  <c r="BV27" i="106"/>
  <c r="BV27" i="107" s="1"/>
  <c r="BW27" i="106"/>
  <c r="BW27" i="107" s="1"/>
  <c r="BX27" i="106"/>
  <c r="BX27" i="107" s="1"/>
  <c r="BY27" i="106"/>
  <c r="BY27" i="107" s="1"/>
  <c r="BZ27" i="106"/>
  <c r="BZ27" i="107" s="1"/>
  <c r="CA27" i="106"/>
  <c r="CA27" i="107" s="1"/>
  <c r="CB27" i="106"/>
  <c r="CB27" i="107" s="1"/>
  <c r="CC27" i="106"/>
  <c r="CC27" i="107" s="1"/>
  <c r="CD27" i="106"/>
  <c r="CD27" i="107" s="1"/>
  <c r="CE27" i="106"/>
  <c r="CE27" i="107" s="1"/>
  <c r="CF27" i="106"/>
  <c r="CF27" i="107" s="1"/>
  <c r="CG27" i="106"/>
  <c r="CG27" i="107" s="1"/>
  <c r="CH27" i="106"/>
  <c r="CH27" i="107" s="1"/>
  <c r="CI27" i="106"/>
  <c r="CI27" i="107" s="1"/>
  <c r="CJ27" i="106"/>
  <c r="CJ27" i="107" s="1"/>
  <c r="CK27" i="106"/>
  <c r="CK27" i="107" s="1"/>
  <c r="CL27" i="106"/>
  <c r="CL27" i="107" s="1"/>
  <c r="CM27" i="106"/>
  <c r="CM27" i="107" s="1"/>
  <c r="CN27" i="106"/>
  <c r="CN27" i="107" s="1"/>
  <c r="CO27" i="106"/>
  <c r="CO27" i="107" s="1"/>
  <c r="CP27" i="106"/>
  <c r="CP27" i="107" s="1"/>
  <c r="CQ27" i="106"/>
  <c r="CQ27" i="107" s="1"/>
  <c r="CR27" i="106"/>
  <c r="CR27" i="107" s="1"/>
  <c r="CS27" i="106"/>
  <c r="CS27" i="107" s="1"/>
  <c r="CT27" i="106"/>
  <c r="CT27" i="107" s="1"/>
  <c r="C28" i="106"/>
  <c r="C28" i="107" s="1"/>
  <c r="D28" i="106"/>
  <c r="D28" i="107" s="1"/>
  <c r="E28" i="106"/>
  <c r="E28" i="107" s="1"/>
  <c r="F28" i="106"/>
  <c r="F28" i="107" s="1"/>
  <c r="G28" i="106"/>
  <c r="G28" i="107" s="1"/>
  <c r="H28" i="106"/>
  <c r="H28" i="107" s="1"/>
  <c r="I28" i="106"/>
  <c r="I28" i="107" s="1"/>
  <c r="J28" i="106"/>
  <c r="J28" i="107" s="1"/>
  <c r="K28" i="106"/>
  <c r="K28" i="107" s="1"/>
  <c r="L28" i="106"/>
  <c r="L28" i="107" s="1"/>
  <c r="M28" i="106"/>
  <c r="M28" i="107" s="1"/>
  <c r="N28" i="106"/>
  <c r="N28" i="107" s="1"/>
  <c r="O28" i="106"/>
  <c r="O28" i="107" s="1"/>
  <c r="P28" i="106"/>
  <c r="P28" i="107" s="1"/>
  <c r="Q28" i="106"/>
  <c r="Q28" i="107" s="1"/>
  <c r="R28" i="106"/>
  <c r="R28" i="107" s="1"/>
  <c r="S28" i="106"/>
  <c r="S28" i="107" s="1"/>
  <c r="T28" i="106"/>
  <c r="T28" i="107" s="1"/>
  <c r="U28" i="106"/>
  <c r="U28" i="107" s="1"/>
  <c r="V28" i="106"/>
  <c r="V28" i="107" s="1"/>
  <c r="W28" i="106"/>
  <c r="W28" i="107" s="1"/>
  <c r="X28" i="106"/>
  <c r="X28" i="107" s="1"/>
  <c r="Y28" i="106"/>
  <c r="Y28" i="107" s="1"/>
  <c r="Z28" i="106"/>
  <c r="Z28" i="107" s="1"/>
  <c r="AA28" i="106"/>
  <c r="AA28" i="107" s="1"/>
  <c r="AB28" i="106"/>
  <c r="AB28" i="107" s="1"/>
  <c r="AC28" i="106"/>
  <c r="AC28" i="107" s="1"/>
  <c r="AD28" i="106"/>
  <c r="AD28" i="107" s="1"/>
  <c r="AE28" i="106"/>
  <c r="AE28" i="107" s="1"/>
  <c r="AF28" i="106"/>
  <c r="AF28" i="107" s="1"/>
  <c r="AG28" i="106"/>
  <c r="AG28" i="107" s="1"/>
  <c r="AH28" i="106"/>
  <c r="AH28" i="107" s="1"/>
  <c r="AI28" i="106"/>
  <c r="AI28" i="107" s="1"/>
  <c r="AJ28" i="106"/>
  <c r="AJ28" i="107" s="1"/>
  <c r="AK28" i="106"/>
  <c r="AK28" i="107" s="1"/>
  <c r="AL28" i="106"/>
  <c r="AL28" i="107" s="1"/>
  <c r="AM28" i="106"/>
  <c r="AM28" i="107" s="1"/>
  <c r="AN28" i="106"/>
  <c r="AN28" i="107" s="1"/>
  <c r="AO28" i="106"/>
  <c r="AO28" i="107" s="1"/>
  <c r="AP28" i="106"/>
  <c r="AP28" i="107" s="1"/>
  <c r="AQ28" i="106"/>
  <c r="AQ28" i="107" s="1"/>
  <c r="AR28" i="106"/>
  <c r="AR28" i="107" s="1"/>
  <c r="AS28" i="106"/>
  <c r="AS28" i="107" s="1"/>
  <c r="AT28" i="106"/>
  <c r="AT28" i="107" s="1"/>
  <c r="AU28" i="106"/>
  <c r="AU28" i="107" s="1"/>
  <c r="AV28" i="106"/>
  <c r="AV28" i="107" s="1"/>
  <c r="AW28" i="106"/>
  <c r="AW28" i="107" s="1"/>
  <c r="AX28" i="106"/>
  <c r="AX28" i="107" s="1"/>
  <c r="AY28" i="106"/>
  <c r="AY28" i="107" s="1"/>
  <c r="AZ28" i="106"/>
  <c r="AZ28" i="107" s="1"/>
  <c r="BA28" i="106"/>
  <c r="BA28" i="107" s="1"/>
  <c r="BB28" i="106"/>
  <c r="BB28" i="107" s="1"/>
  <c r="BC28" i="106"/>
  <c r="BC28" i="107" s="1"/>
  <c r="BD28" i="106"/>
  <c r="BD28" i="107" s="1"/>
  <c r="BE28" i="106"/>
  <c r="BE28" i="107" s="1"/>
  <c r="BF28" i="106"/>
  <c r="BF28" i="107" s="1"/>
  <c r="BG28" i="106"/>
  <c r="BG28" i="107" s="1"/>
  <c r="BH28" i="106"/>
  <c r="BH28" i="107" s="1"/>
  <c r="BI28" i="106"/>
  <c r="BI28" i="107" s="1"/>
  <c r="BJ28" i="106"/>
  <c r="BJ28" i="107" s="1"/>
  <c r="BK28" i="106"/>
  <c r="BK28" i="107" s="1"/>
  <c r="BL28" i="106"/>
  <c r="BL28" i="107" s="1"/>
  <c r="BM28" i="106"/>
  <c r="BM28" i="107" s="1"/>
  <c r="BN28" i="106"/>
  <c r="BN28" i="107" s="1"/>
  <c r="BO28" i="106"/>
  <c r="BO28" i="107" s="1"/>
  <c r="BP28" i="106"/>
  <c r="BP28" i="107" s="1"/>
  <c r="BQ28" i="106"/>
  <c r="BQ28" i="107" s="1"/>
  <c r="BR28" i="106"/>
  <c r="BR28" i="107" s="1"/>
  <c r="BS28" i="106"/>
  <c r="BS28" i="107" s="1"/>
  <c r="BT28" i="106"/>
  <c r="BT28" i="107" s="1"/>
  <c r="BU28" i="106"/>
  <c r="BU28" i="107" s="1"/>
  <c r="BV28" i="106"/>
  <c r="BV28" i="107" s="1"/>
  <c r="BW28" i="106"/>
  <c r="BW28" i="107" s="1"/>
  <c r="BX28" i="106"/>
  <c r="BX28" i="107" s="1"/>
  <c r="BY28" i="106"/>
  <c r="BY28" i="107" s="1"/>
  <c r="BZ28" i="106"/>
  <c r="BZ28" i="107" s="1"/>
  <c r="CA28" i="106"/>
  <c r="CA28" i="107" s="1"/>
  <c r="CB28" i="106"/>
  <c r="CB28" i="107" s="1"/>
  <c r="CC28" i="106"/>
  <c r="CC28" i="107" s="1"/>
  <c r="CD28" i="106"/>
  <c r="CD28" i="107" s="1"/>
  <c r="CE28" i="106"/>
  <c r="CE28" i="107" s="1"/>
  <c r="CF28" i="106"/>
  <c r="CF28" i="107" s="1"/>
  <c r="CG28" i="106"/>
  <c r="CG28" i="107" s="1"/>
  <c r="CH28" i="106"/>
  <c r="CH28" i="107" s="1"/>
  <c r="CI28" i="106"/>
  <c r="CI28" i="107" s="1"/>
  <c r="CJ28" i="106"/>
  <c r="CJ28" i="107" s="1"/>
  <c r="CK28" i="106"/>
  <c r="CK28" i="107" s="1"/>
  <c r="CL28" i="106"/>
  <c r="CL28" i="107" s="1"/>
  <c r="CM28" i="106"/>
  <c r="CM28" i="107" s="1"/>
  <c r="CN28" i="106"/>
  <c r="CN28" i="107" s="1"/>
  <c r="CO28" i="106"/>
  <c r="CO28" i="107" s="1"/>
  <c r="CP28" i="106"/>
  <c r="CP28" i="107" s="1"/>
  <c r="CQ28" i="106"/>
  <c r="CQ28" i="107" s="1"/>
  <c r="CR28" i="106"/>
  <c r="CR28" i="107" s="1"/>
  <c r="CS28" i="106"/>
  <c r="CS28" i="107" s="1"/>
  <c r="CT28" i="106"/>
  <c r="CT28" i="107" s="1"/>
  <c r="C29" i="106"/>
  <c r="C29" i="107" s="1"/>
  <c r="D29" i="106"/>
  <c r="D29" i="107" s="1"/>
  <c r="E29" i="106"/>
  <c r="E29" i="107" s="1"/>
  <c r="F29" i="106"/>
  <c r="F29" i="107" s="1"/>
  <c r="G29" i="106"/>
  <c r="G29" i="107" s="1"/>
  <c r="H29" i="106"/>
  <c r="H29" i="107" s="1"/>
  <c r="I29" i="106"/>
  <c r="I29" i="107" s="1"/>
  <c r="J29" i="106"/>
  <c r="J29" i="107" s="1"/>
  <c r="K29" i="106"/>
  <c r="K29" i="107" s="1"/>
  <c r="L29" i="106"/>
  <c r="L29" i="107" s="1"/>
  <c r="M29" i="106"/>
  <c r="M29" i="107" s="1"/>
  <c r="N29" i="106"/>
  <c r="N29" i="107" s="1"/>
  <c r="O29" i="106"/>
  <c r="O29" i="107" s="1"/>
  <c r="P29" i="106"/>
  <c r="P29" i="107" s="1"/>
  <c r="Q29" i="106"/>
  <c r="Q29" i="107" s="1"/>
  <c r="R29" i="106"/>
  <c r="R29" i="107" s="1"/>
  <c r="S29" i="106"/>
  <c r="S29" i="107" s="1"/>
  <c r="T29" i="106"/>
  <c r="T29" i="107" s="1"/>
  <c r="U29" i="106"/>
  <c r="U29" i="107" s="1"/>
  <c r="V29" i="106"/>
  <c r="V29" i="107" s="1"/>
  <c r="W29" i="106"/>
  <c r="W29" i="107" s="1"/>
  <c r="X29" i="106"/>
  <c r="X29" i="107" s="1"/>
  <c r="Y29" i="106"/>
  <c r="Y29" i="107" s="1"/>
  <c r="Z29" i="106"/>
  <c r="Z29" i="107" s="1"/>
  <c r="AA29" i="106"/>
  <c r="AA29" i="107" s="1"/>
  <c r="AB29" i="106"/>
  <c r="AB29" i="107" s="1"/>
  <c r="AC29" i="106"/>
  <c r="AC29" i="107" s="1"/>
  <c r="AD29" i="106"/>
  <c r="AD29" i="107" s="1"/>
  <c r="AE29" i="106"/>
  <c r="AE29" i="107" s="1"/>
  <c r="AF29" i="106"/>
  <c r="AF29" i="107" s="1"/>
  <c r="AG29" i="106"/>
  <c r="AG29" i="107" s="1"/>
  <c r="AH29" i="106"/>
  <c r="AH29" i="107" s="1"/>
  <c r="AI29" i="106"/>
  <c r="AI29" i="107" s="1"/>
  <c r="AJ29" i="106"/>
  <c r="AJ29" i="107" s="1"/>
  <c r="AK29" i="106"/>
  <c r="AK29" i="107" s="1"/>
  <c r="AL29" i="106"/>
  <c r="AL29" i="107" s="1"/>
  <c r="AM29" i="106"/>
  <c r="AM29" i="107" s="1"/>
  <c r="AN29" i="106"/>
  <c r="AN29" i="107" s="1"/>
  <c r="AO29" i="106"/>
  <c r="AO29" i="107" s="1"/>
  <c r="AP29" i="106"/>
  <c r="AP29" i="107" s="1"/>
  <c r="AQ29" i="106"/>
  <c r="AQ29" i="107" s="1"/>
  <c r="AR29" i="106"/>
  <c r="AR29" i="107" s="1"/>
  <c r="AS29" i="106"/>
  <c r="AS29" i="107" s="1"/>
  <c r="AT29" i="106"/>
  <c r="AT29" i="107" s="1"/>
  <c r="AU29" i="106"/>
  <c r="AU29" i="107" s="1"/>
  <c r="AV29" i="106"/>
  <c r="AV29" i="107" s="1"/>
  <c r="AW29" i="106"/>
  <c r="AW29" i="107" s="1"/>
  <c r="AX29" i="106"/>
  <c r="AX29" i="107" s="1"/>
  <c r="AY29" i="106"/>
  <c r="AY29" i="107" s="1"/>
  <c r="AZ29" i="106"/>
  <c r="AZ29" i="107" s="1"/>
  <c r="BA29" i="106"/>
  <c r="BA29" i="107" s="1"/>
  <c r="BB29" i="106"/>
  <c r="BB29" i="107" s="1"/>
  <c r="BC29" i="106"/>
  <c r="BC29" i="107" s="1"/>
  <c r="BD29" i="106"/>
  <c r="BD29" i="107" s="1"/>
  <c r="BE29" i="106"/>
  <c r="BE29" i="107" s="1"/>
  <c r="BF29" i="106"/>
  <c r="BF29" i="107" s="1"/>
  <c r="BG29" i="106"/>
  <c r="BG29" i="107" s="1"/>
  <c r="BH29" i="106"/>
  <c r="BH29" i="107" s="1"/>
  <c r="BI29" i="106"/>
  <c r="BI29" i="107" s="1"/>
  <c r="BJ29" i="106"/>
  <c r="BJ29" i="107" s="1"/>
  <c r="BK29" i="106"/>
  <c r="BK29" i="107" s="1"/>
  <c r="BL29" i="106"/>
  <c r="BL29" i="107" s="1"/>
  <c r="BM29" i="106"/>
  <c r="BM29" i="107" s="1"/>
  <c r="BN29" i="106"/>
  <c r="BN29" i="107" s="1"/>
  <c r="BO29" i="106"/>
  <c r="BO29" i="107" s="1"/>
  <c r="BP29" i="106"/>
  <c r="BP29" i="107" s="1"/>
  <c r="BQ29" i="106"/>
  <c r="BQ29" i="107" s="1"/>
  <c r="BR29" i="106"/>
  <c r="BR29" i="107" s="1"/>
  <c r="BS29" i="106"/>
  <c r="BS29" i="107" s="1"/>
  <c r="BT29" i="106"/>
  <c r="BT29" i="107" s="1"/>
  <c r="BU29" i="106"/>
  <c r="BU29" i="107" s="1"/>
  <c r="BV29" i="106"/>
  <c r="BV29" i="107" s="1"/>
  <c r="BW29" i="106"/>
  <c r="BW29" i="107" s="1"/>
  <c r="BX29" i="106"/>
  <c r="BX29" i="107" s="1"/>
  <c r="BY29" i="106"/>
  <c r="BY29" i="107" s="1"/>
  <c r="BZ29" i="106"/>
  <c r="BZ29" i="107" s="1"/>
  <c r="CA29" i="106"/>
  <c r="CA29" i="107" s="1"/>
  <c r="CB29" i="106"/>
  <c r="CB29" i="107" s="1"/>
  <c r="CC29" i="106"/>
  <c r="CC29" i="107" s="1"/>
  <c r="CD29" i="106"/>
  <c r="CD29" i="107" s="1"/>
  <c r="CE29" i="106"/>
  <c r="CE29" i="107" s="1"/>
  <c r="CF29" i="106"/>
  <c r="CF29" i="107" s="1"/>
  <c r="CG29" i="106"/>
  <c r="CG29" i="107" s="1"/>
  <c r="CH29" i="106"/>
  <c r="CH29" i="107" s="1"/>
  <c r="CI29" i="106"/>
  <c r="CI29" i="107" s="1"/>
  <c r="CJ29" i="106"/>
  <c r="CJ29" i="107" s="1"/>
  <c r="CK29" i="106"/>
  <c r="CK29" i="107" s="1"/>
  <c r="CL29" i="106"/>
  <c r="CL29" i="107" s="1"/>
  <c r="CM29" i="106"/>
  <c r="CM29" i="107" s="1"/>
  <c r="CN29" i="106"/>
  <c r="CN29" i="107" s="1"/>
  <c r="CO29" i="106"/>
  <c r="CO29" i="107" s="1"/>
  <c r="CP29" i="106"/>
  <c r="CP29" i="107" s="1"/>
  <c r="CQ29" i="106"/>
  <c r="CQ29" i="107" s="1"/>
  <c r="CR29" i="106"/>
  <c r="CR29" i="107" s="1"/>
  <c r="CS29" i="106"/>
  <c r="CS29" i="107" s="1"/>
  <c r="CT29" i="106"/>
  <c r="CT29" i="107" s="1"/>
  <c r="C30" i="106"/>
  <c r="C30" i="107" s="1"/>
  <c r="D30" i="106"/>
  <c r="D30" i="107" s="1"/>
  <c r="E30" i="106"/>
  <c r="E30" i="107" s="1"/>
  <c r="F30" i="106"/>
  <c r="F30" i="107" s="1"/>
  <c r="G30" i="106"/>
  <c r="G30" i="107" s="1"/>
  <c r="H30" i="106"/>
  <c r="H30" i="107" s="1"/>
  <c r="I30" i="106"/>
  <c r="I30" i="107" s="1"/>
  <c r="J30" i="106"/>
  <c r="J30" i="107" s="1"/>
  <c r="K30" i="106"/>
  <c r="K30" i="107" s="1"/>
  <c r="L30" i="106"/>
  <c r="L30" i="107" s="1"/>
  <c r="M30" i="106"/>
  <c r="M30" i="107" s="1"/>
  <c r="N30" i="106"/>
  <c r="N30" i="107" s="1"/>
  <c r="O30" i="106"/>
  <c r="O30" i="107" s="1"/>
  <c r="P30" i="106"/>
  <c r="P30" i="107" s="1"/>
  <c r="Q30" i="106"/>
  <c r="Q30" i="107" s="1"/>
  <c r="R30" i="106"/>
  <c r="R30" i="107" s="1"/>
  <c r="S30" i="106"/>
  <c r="S30" i="107" s="1"/>
  <c r="T30" i="106"/>
  <c r="T30" i="107" s="1"/>
  <c r="U30" i="106"/>
  <c r="U30" i="107" s="1"/>
  <c r="V30" i="106"/>
  <c r="V30" i="107" s="1"/>
  <c r="W30" i="106"/>
  <c r="W30" i="107" s="1"/>
  <c r="X30" i="106"/>
  <c r="X30" i="107" s="1"/>
  <c r="Y30" i="106"/>
  <c r="Y30" i="107" s="1"/>
  <c r="Z30" i="106"/>
  <c r="Z30" i="107" s="1"/>
  <c r="AA30" i="106"/>
  <c r="AA30" i="107" s="1"/>
  <c r="AB30" i="106"/>
  <c r="AB30" i="107" s="1"/>
  <c r="AC30" i="106"/>
  <c r="AC30" i="107" s="1"/>
  <c r="AD30" i="106"/>
  <c r="AD30" i="107" s="1"/>
  <c r="AE30" i="106"/>
  <c r="AE30" i="107" s="1"/>
  <c r="AF30" i="106"/>
  <c r="AF30" i="107" s="1"/>
  <c r="AG30" i="106"/>
  <c r="AG30" i="107" s="1"/>
  <c r="AH30" i="106"/>
  <c r="AH30" i="107" s="1"/>
  <c r="AI30" i="106"/>
  <c r="AI30" i="107" s="1"/>
  <c r="AJ30" i="106"/>
  <c r="AJ30" i="107" s="1"/>
  <c r="AK30" i="106"/>
  <c r="AK30" i="107" s="1"/>
  <c r="AL30" i="106"/>
  <c r="AL30" i="107" s="1"/>
  <c r="AM30" i="106"/>
  <c r="AM30" i="107" s="1"/>
  <c r="AN30" i="106"/>
  <c r="AN30" i="107" s="1"/>
  <c r="AO30" i="106"/>
  <c r="AO30" i="107" s="1"/>
  <c r="AP30" i="106"/>
  <c r="AP30" i="107" s="1"/>
  <c r="AQ30" i="106"/>
  <c r="AQ30" i="107" s="1"/>
  <c r="AR30" i="106"/>
  <c r="AR30" i="107" s="1"/>
  <c r="AS30" i="106"/>
  <c r="AS30" i="107" s="1"/>
  <c r="AT30" i="106"/>
  <c r="AT30" i="107" s="1"/>
  <c r="AU30" i="106"/>
  <c r="AU30" i="107" s="1"/>
  <c r="AV30" i="106"/>
  <c r="AV30" i="107" s="1"/>
  <c r="AW30" i="106"/>
  <c r="AW30" i="107" s="1"/>
  <c r="AX30" i="106"/>
  <c r="AX30" i="107" s="1"/>
  <c r="AY30" i="106"/>
  <c r="AY30" i="107" s="1"/>
  <c r="AZ30" i="106"/>
  <c r="AZ30" i="107" s="1"/>
  <c r="BA30" i="106"/>
  <c r="BA30" i="107" s="1"/>
  <c r="BB30" i="106"/>
  <c r="BB30" i="107" s="1"/>
  <c r="BC30" i="106"/>
  <c r="BC30" i="107" s="1"/>
  <c r="BD30" i="106"/>
  <c r="BD30" i="107" s="1"/>
  <c r="BE30" i="106"/>
  <c r="BE30" i="107" s="1"/>
  <c r="BF30" i="106"/>
  <c r="BF30" i="107" s="1"/>
  <c r="BG30" i="106"/>
  <c r="BG30" i="107" s="1"/>
  <c r="BH30" i="106"/>
  <c r="BH30" i="107" s="1"/>
  <c r="BI30" i="106"/>
  <c r="BI30" i="107" s="1"/>
  <c r="BJ30" i="106"/>
  <c r="BJ30" i="107" s="1"/>
  <c r="BK30" i="106"/>
  <c r="BK30" i="107" s="1"/>
  <c r="BL30" i="106"/>
  <c r="BL30" i="107" s="1"/>
  <c r="BM30" i="106"/>
  <c r="BM30" i="107" s="1"/>
  <c r="BN30" i="106"/>
  <c r="BN30" i="107" s="1"/>
  <c r="BO30" i="106"/>
  <c r="BO30" i="107" s="1"/>
  <c r="BP30" i="106"/>
  <c r="BP30" i="107" s="1"/>
  <c r="BQ30" i="106"/>
  <c r="BQ30" i="107" s="1"/>
  <c r="BR30" i="106"/>
  <c r="BR30" i="107" s="1"/>
  <c r="BS30" i="106"/>
  <c r="BS30" i="107" s="1"/>
  <c r="BT30" i="106"/>
  <c r="BT30" i="107" s="1"/>
  <c r="BU30" i="106"/>
  <c r="BU30" i="107" s="1"/>
  <c r="BV30" i="106"/>
  <c r="BV30" i="107" s="1"/>
  <c r="BW30" i="106"/>
  <c r="BW30" i="107" s="1"/>
  <c r="BX30" i="106"/>
  <c r="BX30" i="107" s="1"/>
  <c r="BY30" i="106"/>
  <c r="BY30" i="107" s="1"/>
  <c r="BZ30" i="106"/>
  <c r="BZ30" i="107" s="1"/>
  <c r="CA30" i="106"/>
  <c r="CA30" i="107" s="1"/>
  <c r="CB30" i="106"/>
  <c r="CB30" i="107" s="1"/>
  <c r="CC30" i="106"/>
  <c r="CC30" i="107" s="1"/>
  <c r="CD30" i="106"/>
  <c r="CD30" i="107" s="1"/>
  <c r="CE30" i="106"/>
  <c r="CE30" i="107" s="1"/>
  <c r="CF30" i="106"/>
  <c r="CF30" i="107" s="1"/>
  <c r="CG30" i="106"/>
  <c r="CG30" i="107" s="1"/>
  <c r="CH30" i="106"/>
  <c r="CH30" i="107" s="1"/>
  <c r="CI30" i="106"/>
  <c r="CI30" i="107" s="1"/>
  <c r="CJ30" i="106"/>
  <c r="CJ30" i="107" s="1"/>
  <c r="CK30" i="106"/>
  <c r="CK30" i="107" s="1"/>
  <c r="CL30" i="106"/>
  <c r="CL30" i="107" s="1"/>
  <c r="CM30" i="106"/>
  <c r="CM30" i="107" s="1"/>
  <c r="CN30" i="106"/>
  <c r="CN30" i="107" s="1"/>
  <c r="CO30" i="106"/>
  <c r="CO30" i="107" s="1"/>
  <c r="CP30" i="106"/>
  <c r="CP30" i="107" s="1"/>
  <c r="CQ30" i="106"/>
  <c r="CQ30" i="107" s="1"/>
  <c r="CR30" i="106"/>
  <c r="CR30" i="107" s="1"/>
  <c r="CS30" i="106"/>
  <c r="CS30" i="107" s="1"/>
  <c r="CT30" i="106"/>
  <c r="CT30" i="107" s="1"/>
  <c r="C31" i="106"/>
  <c r="C31" i="107" s="1"/>
  <c r="D31" i="106"/>
  <c r="D31" i="107" s="1"/>
  <c r="E31" i="106"/>
  <c r="E31" i="107" s="1"/>
  <c r="F31" i="106"/>
  <c r="F31" i="107" s="1"/>
  <c r="G31" i="106"/>
  <c r="G31" i="107" s="1"/>
  <c r="H31" i="106"/>
  <c r="H31" i="107" s="1"/>
  <c r="I31" i="106"/>
  <c r="I31" i="107" s="1"/>
  <c r="J31" i="106"/>
  <c r="J31" i="107" s="1"/>
  <c r="K31" i="106"/>
  <c r="K31" i="107" s="1"/>
  <c r="L31" i="106"/>
  <c r="L31" i="107" s="1"/>
  <c r="M31" i="106"/>
  <c r="M31" i="107" s="1"/>
  <c r="N31" i="106"/>
  <c r="N31" i="107" s="1"/>
  <c r="O31" i="106"/>
  <c r="O31" i="107" s="1"/>
  <c r="P31" i="106"/>
  <c r="P31" i="107" s="1"/>
  <c r="Q31" i="106"/>
  <c r="Q31" i="107" s="1"/>
  <c r="R31" i="106"/>
  <c r="R31" i="107" s="1"/>
  <c r="S31" i="106"/>
  <c r="S31" i="107" s="1"/>
  <c r="T31" i="106"/>
  <c r="T31" i="107" s="1"/>
  <c r="U31" i="106"/>
  <c r="U31" i="107" s="1"/>
  <c r="V31" i="106"/>
  <c r="V31" i="107" s="1"/>
  <c r="W31" i="106"/>
  <c r="W31" i="107" s="1"/>
  <c r="X31" i="106"/>
  <c r="X31" i="107" s="1"/>
  <c r="Y31" i="106"/>
  <c r="Y31" i="107" s="1"/>
  <c r="Z31" i="106"/>
  <c r="Z31" i="107" s="1"/>
  <c r="AA31" i="106"/>
  <c r="AA31" i="107" s="1"/>
  <c r="AB31" i="106"/>
  <c r="AB31" i="107" s="1"/>
  <c r="AC31" i="106"/>
  <c r="AC31" i="107" s="1"/>
  <c r="AD31" i="106"/>
  <c r="AD31" i="107" s="1"/>
  <c r="AE31" i="106"/>
  <c r="AE31" i="107" s="1"/>
  <c r="AF31" i="106"/>
  <c r="AF31" i="107" s="1"/>
  <c r="AG31" i="106"/>
  <c r="AG31" i="107" s="1"/>
  <c r="AH31" i="106"/>
  <c r="AH31" i="107" s="1"/>
  <c r="AI31" i="106"/>
  <c r="AI31" i="107" s="1"/>
  <c r="AJ31" i="106"/>
  <c r="AJ31" i="107" s="1"/>
  <c r="AK31" i="106"/>
  <c r="AK31" i="107" s="1"/>
  <c r="AL31" i="106"/>
  <c r="AL31" i="107" s="1"/>
  <c r="AM31" i="106"/>
  <c r="AM31" i="107" s="1"/>
  <c r="AN31" i="106"/>
  <c r="AN31" i="107" s="1"/>
  <c r="AO31" i="106"/>
  <c r="AO31" i="107" s="1"/>
  <c r="AP31" i="106"/>
  <c r="AP31" i="107" s="1"/>
  <c r="AQ31" i="106"/>
  <c r="AQ31" i="107" s="1"/>
  <c r="AR31" i="106"/>
  <c r="AR31" i="107" s="1"/>
  <c r="AS31" i="106"/>
  <c r="AS31" i="107" s="1"/>
  <c r="AT31" i="106"/>
  <c r="AT31" i="107" s="1"/>
  <c r="AU31" i="106"/>
  <c r="AU31" i="107" s="1"/>
  <c r="AV31" i="106"/>
  <c r="AV31" i="107" s="1"/>
  <c r="AW31" i="106"/>
  <c r="AW31" i="107" s="1"/>
  <c r="AX31" i="106"/>
  <c r="AX31" i="107" s="1"/>
  <c r="AY31" i="106"/>
  <c r="AY31" i="107" s="1"/>
  <c r="AZ31" i="106"/>
  <c r="AZ31" i="107" s="1"/>
  <c r="BA31" i="106"/>
  <c r="BA31" i="107" s="1"/>
  <c r="BB31" i="106"/>
  <c r="BB31" i="107" s="1"/>
  <c r="BC31" i="106"/>
  <c r="BC31" i="107" s="1"/>
  <c r="BD31" i="106"/>
  <c r="BD31" i="107" s="1"/>
  <c r="BE31" i="106"/>
  <c r="BE31" i="107" s="1"/>
  <c r="BF31" i="106"/>
  <c r="BF31" i="107" s="1"/>
  <c r="BG31" i="106"/>
  <c r="BG31" i="107" s="1"/>
  <c r="BH31" i="106"/>
  <c r="BH31" i="107" s="1"/>
  <c r="BI31" i="106"/>
  <c r="BI31" i="107" s="1"/>
  <c r="BJ31" i="106"/>
  <c r="BJ31" i="107" s="1"/>
  <c r="BK31" i="106"/>
  <c r="BK31" i="107" s="1"/>
  <c r="BL31" i="106"/>
  <c r="BL31" i="107" s="1"/>
  <c r="BM31" i="106"/>
  <c r="BM31" i="107" s="1"/>
  <c r="BN31" i="106"/>
  <c r="BN31" i="107" s="1"/>
  <c r="BO31" i="106"/>
  <c r="BO31" i="107" s="1"/>
  <c r="BP31" i="106"/>
  <c r="BP31" i="107" s="1"/>
  <c r="BQ31" i="106"/>
  <c r="BQ31" i="107" s="1"/>
  <c r="BR31" i="106"/>
  <c r="BR31" i="107" s="1"/>
  <c r="BS31" i="106"/>
  <c r="BS31" i="107" s="1"/>
  <c r="BT31" i="106"/>
  <c r="BT31" i="107" s="1"/>
  <c r="BU31" i="106"/>
  <c r="BU31" i="107" s="1"/>
  <c r="BV31" i="106"/>
  <c r="BV31" i="107" s="1"/>
  <c r="BW31" i="106"/>
  <c r="BW31" i="107" s="1"/>
  <c r="BX31" i="106"/>
  <c r="BX31" i="107" s="1"/>
  <c r="BY31" i="106"/>
  <c r="BY31" i="107" s="1"/>
  <c r="BZ31" i="106"/>
  <c r="BZ31" i="107" s="1"/>
  <c r="CA31" i="106"/>
  <c r="CA31" i="107" s="1"/>
  <c r="CB31" i="106"/>
  <c r="CB31" i="107" s="1"/>
  <c r="CC31" i="106"/>
  <c r="CC31" i="107" s="1"/>
  <c r="CD31" i="106"/>
  <c r="CD31" i="107" s="1"/>
  <c r="CE31" i="106"/>
  <c r="CE31" i="107" s="1"/>
  <c r="CF31" i="106"/>
  <c r="CF31" i="107" s="1"/>
  <c r="CG31" i="106"/>
  <c r="CG31" i="107" s="1"/>
  <c r="CH31" i="106"/>
  <c r="CH31" i="107" s="1"/>
  <c r="CI31" i="106"/>
  <c r="CI31" i="107" s="1"/>
  <c r="CJ31" i="106"/>
  <c r="CJ31" i="107" s="1"/>
  <c r="CK31" i="106"/>
  <c r="CK31" i="107" s="1"/>
  <c r="CL31" i="106"/>
  <c r="CL31" i="107" s="1"/>
  <c r="CM31" i="106"/>
  <c r="CM31" i="107" s="1"/>
  <c r="CN31" i="106"/>
  <c r="CN31" i="107" s="1"/>
  <c r="CO31" i="106"/>
  <c r="CO31" i="107" s="1"/>
  <c r="CP31" i="106"/>
  <c r="CP31" i="107" s="1"/>
  <c r="CQ31" i="106"/>
  <c r="CQ31" i="107" s="1"/>
  <c r="CR31" i="106"/>
  <c r="CR31" i="107" s="1"/>
  <c r="CS31" i="106"/>
  <c r="CS31" i="107" s="1"/>
  <c r="CT31" i="106"/>
  <c r="CT31" i="107" s="1"/>
  <c r="C32" i="106"/>
  <c r="C32" i="107" s="1"/>
  <c r="D32" i="106"/>
  <c r="D32" i="107" s="1"/>
  <c r="E32" i="106"/>
  <c r="E32" i="107" s="1"/>
  <c r="F32" i="106"/>
  <c r="F32" i="107" s="1"/>
  <c r="G32" i="106"/>
  <c r="G32" i="107" s="1"/>
  <c r="H32" i="106"/>
  <c r="H32" i="107" s="1"/>
  <c r="I32" i="106"/>
  <c r="I32" i="107" s="1"/>
  <c r="J32" i="106"/>
  <c r="J32" i="107" s="1"/>
  <c r="K32" i="106"/>
  <c r="K32" i="107" s="1"/>
  <c r="L32" i="106"/>
  <c r="L32" i="107" s="1"/>
  <c r="M32" i="106"/>
  <c r="M32" i="107" s="1"/>
  <c r="N32" i="106"/>
  <c r="N32" i="107" s="1"/>
  <c r="O32" i="106"/>
  <c r="O32" i="107" s="1"/>
  <c r="P32" i="106"/>
  <c r="P32" i="107" s="1"/>
  <c r="Q32" i="106"/>
  <c r="Q32" i="107" s="1"/>
  <c r="R32" i="106"/>
  <c r="R32" i="107" s="1"/>
  <c r="S32" i="106"/>
  <c r="S32" i="107" s="1"/>
  <c r="T32" i="106"/>
  <c r="T32" i="107" s="1"/>
  <c r="U32" i="106"/>
  <c r="U32" i="107" s="1"/>
  <c r="V32" i="106"/>
  <c r="V32" i="107" s="1"/>
  <c r="W32" i="106"/>
  <c r="W32" i="107" s="1"/>
  <c r="X32" i="106"/>
  <c r="X32" i="107" s="1"/>
  <c r="Y32" i="106"/>
  <c r="Y32" i="107" s="1"/>
  <c r="Z32" i="106"/>
  <c r="Z32" i="107" s="1"/>
  <c r="AA32" i="106"/>
  <c r="AA32" i="107" s="1"/>
  <c r="AB32" i="106"/>
  <c r="AB32" i="107" s="1"/>
  <c r="AC32" i="106"/>
  <c r="AC32" i="107" s="1"/>
  <c r="AD32" i="106"/>
  <c r="AD32" i="107" s="1"/>
  <c r="AE32" i="106"/>
  <c r="AE32" i="107" s="1"/>
  <c r="AF32" i="106"/>
  <c r="AF32" i="107" s="1"/>
  <c r="AG32" i="106"/>
  <c r="AG32" i="107" s="1"/>
  <c r="AH32" i="106"/>
  <c r="AH32" i="107" s="1"/>
  <c r="AI32" i="106"/>
  <c r="AI32" i="107" s="1"/>
  <c r="AJ32" i="106"/>
  <c r="AJ32" i="107" s="1"/>
  <c r="AK32" i="106"/>
  <c r="AK32" i="107" s="1"/>
  <c r="AL32" i="106"/>
  <c r="AL32" i="107" s="1"/>
  <c r="AM32" i="106"/>
  <c r="AM32" i="107" s="1"/>
  <c r="AN32" i="106"/>
  <c r="AN32" i="107" s="1"/>
  <c r="AO32" i="106"/>
  <c r="AO32" i="107" s="1"/>
  <c r="AP32" i="106"/>
  <c r="AP32" i="107" s="1"/>
  <c r="AQ32" i="106"/>
  <c r="AQ32" i="107" s="1"/>
  <c r="AR32" i="106"/>
  <c r="AR32" i="107" s="1"/>
  <c r="AS32" i="106"/>
  <c r="AS32" i="107" s="1"/>
  <c r="AT32" i="106"/>
  <c r="AT32" i="107" s="1"/>
  <c r="AU32" i="106"/>
  <c r="AU32" i="107" s="1"/>
  <c r="AV32" i="106"/>
  <c r="AV32" i="107" s="1"/>
  <c r="AW32" i="106"/>
  <c r="AW32" i="107" s="1"/>
  <c r="AX32" i="106"/>
  <c r="AX32" i="107" s="1"/>
  <c r="AY32" i="106"/>
  <c r="AY32" i="107" s="1"/>
  <c r="AZ32" i="106"/>
  <c r="AZ32" i="107" s="1"/>
  <c r="BA32" i="106"/>
  <c r="BA32" i="107" s="1"/>
  <c r="BB32" i="106"/>
  <c r="BB32" i="107" s="1"/>
  <c r="BC32" i="106"/>
  <c r="BC32" i="107" s="1"/>
  <c r="BD32" i="106"/>
  <c r="BD32" i="107" s="1"/>
  <c r="BE32" i="106"/>
  <c r="BE32" i="107" s="1"/>
  <c r="BF32" i="106"/>
  <c r="BF32" i="107" s="1"/>
  <c r="BG32" i="106"/>
  <c r="BG32" i="107" s="1"/>
  <c r="BH32" i="106"/>
  <c r="BH32" i="107" s="1"/>
  <c r="BI32" i="106"/>
  <c r="BI32" i="107" s="1"/>
  <c r="BJ32" i="106"/>
  <c r="BJ32" i="107" s="1"/>
  <c r="BK32" i="106"/>
  <c r="BK32" i="107" s="1"/>
  <c r="BL32" i="106"/>
  <c r="BL32" i="107" s="1"/>
  <c r="BM32" i="106"/>
  <c r="BM32" i="107" s="1"/>
  <c r="BN32" i="106"/>
  <c r="BN32" i="107" s="1"/>
  <c r="BO32" i="106"/>
  <c r="BO32" i="107" s="1"/>
  <c r="BP32" i="106"/>
  <c r="BP32" i="107" s="1"/>
  <c r="BQ32" i="106"/>
  <c r="BQ32" i="107" s="1"/>
  <c r="BR32" i="106"/>
  <c r="BR32" i="107" s="1"/>
  <c r="BS32" i="106"/>
  <c r="BS32" i="107" s="1"/>
  <c r="BT32" i="106"/>
  <c r="BT32" i="107" s="1"/>
  <c r="BU32" i="106"/>
  <c r="BU32" i="107" s="1"/>
  <c r="BV32" i="106"/>
  <c r="BV32" i="107" s="1"/>
  <c r="BW32" i="106"/>
  <c r="BW32" i="107" s="1"/>
  <c r="BX32" i="106"/>
  <c r="BX32" i="107" s="1"/>
  <c r="BY32" i="106"/>
  <c r="BY32" i="107" s="1"/>
  <c r="BZ32" i="106"/>
  <c r="BZ32" i="107" s="1"/>
  <c r="CA32" i="106"/>
  <c r="CA32" i="107" s="1"/>
  <c r="CB32" i="106"/>
  <c r="CB32" i="107" s="1"/>
  <c r="CC32" i="106"/>
  <c r="CC32" i="107" s="1"/>
  <c r="CD32" i="106"/>
  <c r="CD32" i="107" s="1"/>
  <c r="CE32" i="106"/>
  <c r="CE32" i="107" s="1"/>
  <c r="CF32" i="106"/>
  <c r="CF32" i="107" s="1"/>
  <c r="CG32" i="106"/>
  <c r="CG32" i="107" s="1"/>
  <c r="CH32" i="106"/>
  <c r="CH32" i="107" s="1"/>
  <c r="CI32" i="106"/>
  <c r="CI32" i="107" s="1"/>
  <c r="CJ32" i="106"/>
  <c r="CJ32" i="107" s="1"/>
  <c r="CK32" i="106"/>
  <c r="CK32" i="107" s="1"/>
  <c r="CL32" i="106"/>
  <c r="CL32" i="107" s="1"/>
  <c r="CM32" i="106"/>
  <c r="CM32" i="107" s="1"/>
  <c r="CN32" i="106"/>
  <c r="CN32" i="107" s="1"/>
  <c r="CO32" i="106"/>
  <c r="CO32" i="107" s="1"/>
  <c r="CP32" i="106"/>
  <c r="CP32" i="107" s="1"/>
  <c r="CQ32" i="106"/>
  <c r="CQ32" i="107" s="1"/>
  <c r="CR32" i="106"/>
  <c r="CR32" i="107" s="1"/>
  <c r="CS32" i="106"/>
  <c r="CS32" i="107" s="1"/>
  <c r="CT32" i="106"/>
  <c r="CT32" i="107" s="1"/>
  <c r="C33" i="106"/>
  <c r="C33" i="107" s="1"/>
  <c r="D33" i="106"/>
  <c r="D33" i="107" s="1"/>
  <c r="E33" i="106"/>
  <c r="E33" i="107" s="1"/>
  <c r="F33" i="106"/>
  <c r="F33" i="107" s="1"/>
  <c r="G33" i="106"/>
  <c r="G33" i="107" s="1"/>
  <c r="H33" i="106"/>
  <c r="H33" i="107" s="1"/>
  <c r="I33" i="106"/>
  <c r="I33" i="107" s="1"/>
  <c r="J33" i="106"/>
  <c r="J33" i="107" s="1"/>
  <c r="K33" i="106"/>
  <c r="K33" i="107" s="1"/>
  <c r="L33" i="106"/>
  <c r="L33" i="107" s="1"/>
  <c r="M33" i="106"/>
  <c r="M33" i="107" s="1"/>
  <c r="N33" i="106"/>
  <c r="N33" i="107" s="1"/>
  <c r="O33" i="106"/>
  <c r="O33" i="107" s="1"/>
  <c r="P33" i="106"/>
  <c r="P33" i="107" s="1"/>
  <c r="Q33" i="106"/>
  <c r="Q33" i="107" s="1"/>
  <c r="R33" i="106"/>
  <c r="R33" i="107" s="1"/>
  <c r="S33" i="106"/>
  <c r="S33" i="107" s="1"/>
  <c r="T33" i="106"/>
  <c r="T33" i="107" s="1"/>
  <c r="U33" i="106"/>
  <c r="U33" i="107" s="1"/>
  <c r="V33" i="106"/>
  <c r="V33" i="107" s="1"/>
  <c r="W33" i="106"/>
  <c r="W33" i="107" s="1"/>
  <c r="X33" i="106"/>
  <c r="X33" i="107" s="1"/>
  <c r="Y33" i="106"/>
  <c r="Y33" i="107" s="1"/>
  <c r="Z33" i="106"/>
  <c r="Z33" i="107" s="1"/>
  <c r="AA33" i="106"/>
  <c r="AA33" i="107" s="1"/>
  <c r="AB33" i="106"/>
  <c r="AB33" i="107" s="1"/>
  <c r="AC33" i="106"/>
  <c r="AC33" i="107" s="1"/>
  <c r="AD33" i="106"/>
  <c r="AD33" i="107" s="1"/>
  <c r="AE33" i="106"/>
  <c r="AE33" i="107" s="1"/>
  <c r="AF33" i="106"/>
  <c r="AF33" i="107" s="1"/>
  <c r="AG33" i="106"/>
  <c r="AG33" i="107" s="1"/>
  <c r="AH33" i="106"/>
  <c r="AH33" i="107" s="1"/>
  <c r="AI33" i="106"/>
  <c r="AI33" i="107" s="1"/>
  <c r="AJ33" i="106"/>
  <c r="AJ33" i="107" s="1"/>
  <c r="AK33" i="106"/>
  <c r="AK33" i="107" s="1"/>
  <c r="AL33" i="106"/>
  <c r="AL33" i="107" s="1"/>
  <c r="AM33" i="106"/>
  <c r="AM33" i="107" s="1"/>
  <c r="AN33" i="106"/>
  <c r="AN33" i="107" s="1"/>
  <c r="AO33" i="106"/>
  <c r="AO33" i="107" s="1"/>
  <c r="AP33" i="106"/>
  <c r="AP33" i="107" s="1"/>
  <c r="AQ33" i="106"/>
  <c r="AQ33" i="107" s="1"/>
  <c r="AR33" i="106"/>
  <c r="AR33" i="107" s="1"/>
  <c r="AS33" i="106"/>
  <c r="AS33" i="107" s="1"/>
  <c r="AT33" i="106"/>
  <c r="AT33" i="107" s="1"/>
  <c r="AU33" i="106"/>
  <c r="AU33" i="107" s="1"/>
  <c r="AV33" i="106"/>
  <c r="AV33" i="107" s="1"/>
  <c r="AW33" i="106"/>
  <c r="AW33" i="107" s="1"/>
  <c r="AX33" i="106"/>
  <c r="AX33" i="107" s="1"/>
  <c r="AY33" i="106"/>
  <c r="AY33" i="107" s="1"/>
  <c r="AZ33" i="106"/>
  <c r="AZ33" i="107" s="1"/>
  <c r="BA33" i="106"/>
  <c r="BA33" i="107" s="1"/>
  <c r="BB33" i="106"/>
  <c r="BB33" i="107" s="1"/>
  <c r="BC33" i="106"/>
  <c r="BC33" i="107" s="1"/>
  <c r="BD33" i="106"/>
  <c r="BD33" i="107" s="1"/>
  <c r="BE33" i="106"/>
  <c r="BE33" i="107" s="1"/>
  <c r="BF33" i="106"/>
  <c r="BF33" i="107" s="1"/>
  <c r="BG33" i="106"/>
  <c r="BG33" i="107" s="1"/>
  <c r="BH33" i="106"/>
  <c r="BH33" i="107" s="1"/>
  <c r="BI33" i="106"/>
  <c r="BI33" i="107" s="1"/>
  <c r="BJ33" i="106"/>
  <c r="BJ33" i="107" s="1"/>
  <c r="BK33" i="106"/>
  <c r="BK33" i="107" s="1"/>
  <c r="BL33" i="106"/>
  <c r="BL33" i="107" s="1"/>
  <c r="BM33" i="106"/>
  <c r="BM33" i="107" s="1"/>
  <c r="BN33" i="106"/>
  <c r="BN33" i="107" s="1"/>
  <c r="BO33" i="106"/>
  <c r="BO33" i="107" s="1"/>
  <c r="BP33" i="106"/>
  <c r="BP33" i="107" s="1"/>
  <c r="BQ33" i="106"/>
  <c r="BQ33" i="107" s="1"/>
  <c r="BR33" i="106"/>
  <c r="BR33" i="107" s="1"/>
  <c r="BS33" i="106"/>
  <c r="BS33" i="107" s="1"/>
  <c r="BT33" i="106"/>
  <c r="BT33" i="107" s="1"/>
  <c r="BU33" i="106"/>
  <c r="BU33" i="107" s="1"/>
  <c r="BV33" i="106"/>
  <c r="BV33" i="107" s="1"/>
  <c r="BW33" i="106"/>
  <c r="BW33" i="107" s="1"/>
  <c r="BX33" i="106"/>
  <c r="BX33" i="107" s="1"/>
  <c r="BY33" i="106"/>
  <c r="BY33" i="107" s="1"/>
  <c r="BZ33" i="106"/>
  <c r="BZ33" i="107" s="1"/>
  <c r="CA33" i="106"/>
  <c r="CA33" i="107" s="1"/>
  <c r="CB33" i="106"/>
  <c r="CB33" i="107" s="1"/>
  <c r="CC33" i="106"/>
  <c r="CC33" i="107" s="1"/>
  <c r="CD33" i="106"/>
  <c r="CD33" i="107" s="1"/>
  <c r="CE33" i="106"/>
  <c r="CE33" i="107" s="1"/>
  <c r="CF33" i="106"/>
  <c r="CF33" i="107" s="1"/>
  <c r="CG33" i="106"/>
  <c r="CG33" i="107" s="1"/>
  <c r="CH33" i="106"/>
  <c r="CH33" i="107" s="1"/>
  <c r="CI33" i="106"/>
  <c r="CI33" i="107" s="1"/>
  <c r="CJ33" i="106"/>
  <c r="CJ33" i="107" s="1"/>
  <c r="CK33" i="106"/>
  <c r="CK33" i="107" s="1"/>
  <c r="CL33" i="106"/>
  <c r="CL33" i="107" s="1"/>
  <c r="CM33" i="106"/>
  <c r="CM33" i="107" s="1"/>
  <c r="CN33" i="106"/>
  <c r="CN33" i="107" s="1"/>
  <c r="CO33" i="106"/>
  <c r="CO33" i="107" s="1"/>
  <c r="CP33" i="106"/>
  <c r="CP33" i="107" s="1"/>
  <c r="CQ33" i="106"/>
  <c r="CQ33" i="107" s="1"/>
  <c r="CR33" i="106"/>
  <c r="CR33" i="107" s="1"/>
  <c r="CS33" i="106"/>
  <c r="CS33" i="107" s="1"/>
  <c r="CT33" i="106"/>
  <c r="CT33" i="107" s="1"/>
  <c r="C34" i="106"/>
  <c r="C34" i="107" s="1"/>
  <c r="D34" i="106"/>
  <c r="D34" i="107" s="1"/>
  <c r="E34" i="106"/>
  <c r="E34" i="107" s="1"/>
  <c r="F34" i="106"/>
  <c r="F34" i="107" s="1"/>
  <c r="G34" i="106"/>
  <c r="G34" i="107" s="1"/>
  <c r="H34" i="106"/>
  <c r="H34" i="107" s="1"/>
  <c r="I34" i="106"/>
  <c r="I34" i="107" s="1"/>
  <c r="J34" i="106"/>
  <c r="J34" i="107" s="1"/>
  <c r="K34" i="106"/>
  <c r="K34" i="107" s="1"/>
  <c r="L34" i="106"/>
  <c r="L34" i="107" s="1"/>
  <c r="M34" i="106"/>
  <c r="M34" i="107" s="1"/>
  <c r="N34" i="106"/>
  <c r="N34" i="107" s="1"/>
  <c r="O34" i="106"/>
  <c r="O34" i="107" s="1"/>
  <c r="P34" i="106"/>
  <c r="P34" i="107" s="1"/>
  <c r="Q34" i="106"/>
  <c r="Q34" i="107" s="1"/>
  <c r="R34" i="106"/>
  <c r="R34" i="107" s="1"/>
  <c r="S34" i="106"/>
  <c r="S34" i="107" s="1"/>
  <c r="T34" i="106"/>
  <c r="T34" i="107" s="1"/>
  <c r="U34" i="106"/>
  <c r="U34" i="107" s="1"/>
  <c r="V34" i="106"/>
  <c r="V34" i="107" s="1"/>
  <c r="W34" i="106"/>
  <c r="W34" i="107" s="1"/>
  <c r="X34" i="106"/>
  <c r="X34" i="107" s="1"/>
  <c r="Y34" i="106"/>
  <c r="Y34" i="107" s="1"/>
  <c r="Z34" i="106"/>
  <c r="Z34" i="107" s="1"/>
  <c r="AA34" i="106"/>
  <c r="AA34" i="107" s="1"/>
  <c r="AB34" i="106"/>
  <c r="AB34" i="107" s="1"/>
  <c r="AC34" i="106"/>
  <c r="AC34" i="107" s="1"/>
  <c r="AD34" i="106"/>
  <c r="AD34" i="107" s="1"/>
  <c r="AE34" i="106"/>
  <c r="AE34" i="107" s="1"/>
  <c r="AF34" i="106"/>
  <c r="AF34" i="107" s="1"/>
  <c r="AG34" i="106"/>
  <c r="AG34" i="107" s="1"/>
  <c r="AH34" i="106"/>
  <c r="AH34" i="107" s="1"/>
  <c r="AI34" i="106"/>
  <c r="AI34" i="107" s="1"/>
  <c r="AJ34" i="106"/>
  <c r="AJ34" i="107" s="1"/>
  <c r="AK34" i="106"/>
  <c r="AK34" i="107" s="1"/>
  <c r="AL34" i="106"/>
  <c r="AL34" i="107" s="1"/>
  <c r="AM34" i="106"/>
  <c r="AM34" i="107" s="1"/>
  <c r="AN34" i="106"/>
  <c r="AN34" i="107" s="1"/>
  <c r="AO34" i="106"/>
  <c r="AO34" i="107" s="1"/>
  <c r="AP34" i="106"/>
  <c r="AP34" i="107" s="1"/>
  <c r="AQ34" i="106"/>
  <c r="AQ34" i="107" s="1"/>
  <c r="AR34" i="106"/>
  <c r="AR34" i="107" s="1"/>
  <c r="AS34" i="106"/>
  <c r="AS34" i="107" s="1"/>
  <c r="AT34" i="106"/>
  <c r="AT34" i="107" s="1"/>
  <c r="AU34" i="106"/>
  <c r="AU34" i="107" s="1"/>
  <c r="AV34" i="106"/>
  <c r="AV34" i="107" s="1"/>
  <c r="AW34" i="106"/>
  <c r="AW34" i="107" s="1"/>
  <c r="AX34" i="106"/>
  <c r="AX34" i="107" s="1"/>
  <c r="AY34" i="106"/>
  <c r="AY34" i="107" s="1"/>
  <c r="AZ34" i="106"/>
  <c r="AZ34" i="107" s="1"/>
  <c r="BA34" i="106"/>
  <c r="BA34" i="107" s="1"/>
  <c r="BB34" i="106"/>
  <c r="BB34" i="107" s="1"/>
  <c r="BC34" i="106"/>
  <c r="BC34" i="107" s="1"/>
  <c r="BD34" i="106"/>
  <c r="BD34" i="107" s="1"/>
  <c r="BE34" i="106"/>
  <c r="BE34" i="107" s="1"/>
  <c r="BF34" i="106"/>
  <c r="BF34" i="107" s="1"/>
  <c r="BG34" i="106"/>
  <c r="BG34" i="107" s="1"/>
  <c r="BH34" i="106"/>
  <c r="BH34" i="107" s="1"/>
  <c r="BI34" i="106"/>
  <c r="BI34" i="107" s="1"/>
  <c r="BJ34" i="106"/>
  <c r="BJ34" i="107" s="1"/>
  <c r="BK34" i="106"/>
  <c r="BK34" i="107" s="1"/>
  <c r="BL34" i="106"/>
  <c r="BL34" i="107" s="1"/>
  <c r="BM34" i="106"/>
  <c r="BM34" i="107" s="1"/>
  <c r="BN34" i="106"/>
  <c r="BN34" i="107" s="1"/>
  <c r="BO34" i="106"/>
  <c r="BO34" i="107" s="1"/>
  <c r="BP34" i="106"/>
  <c r="BP34" i="107" s="1"/>
  <c r="BQ34" i="106"/>
  <c r="BQ34" i="107" s="1"/>
  <c r="BR34" i="106"/>
  <c r="BR34" i="107" s="1"/>
  <c r="BS34" i="106"/>
  <c r="BS34" i="107" s="1"/>
  <c r="BT34" i="106"/>
  <c r="BT34" i="107" s="1"/>
  <c r="BU34" i="106"/>
  <c r="BU34" i="107" s="1"/>
  <c r="BV34" i="106"/>
  <c r="BV34" i="107" s="1"/>
  <c r="BW34" i="106"/>
  <c r="BW34" i="107" s="1"/>
  <c r="BX34" i="106"/>
  <c r="BX34" i="107" s="1"/>
  <c r="BY34" i="106"/>
  <c r="BY34" i="107" s="1"/>
  <c r="BZ34" i="106"/>
  <c r="BZ34" i="107" s="1"/>
  <c r="CA34" i="106"/>
  <c r="CA34" i="107" s="1"/>
  <c r="CB34" i="106"/>
  <c r="CB34" i="107" s="1"/>
  <c r="CC34" i="106"/>
  <c r="CC34" i="107" s="1"/>
  <c r="CD34" i="106"/>
  <c r="CD34" i="107" s="1"/>
  <c r="CE34" i="106"/>
  <c r="CE34" i="107" s="1"/>
  <c r="CF34" i="106"/>
  <c r="CF34" i="107" s="1"/>
  <c r="CG34" i="106"/>
  <c r="CG34" i="107" s="1"/>
  <c r="CH34" i="106"/>
  <c r="CH34" i="107" s="1"/>
  <c r="CI34" i="106"/>
  <c r="CI34" i="107" s="1"/>
  <c r="CJ34" i="106"/>
  <c r="CJ34" i="107" s="1"/>
  <c r="CK34" i="106"/>
  <c r="CK34" i="107" s="1"/>
  <c r="CL34" i="106"/>
  <c r="CL34" i="107" s="1"/>
  <c r="CM34" i="106"/>
  <c r="CM34" i="107" s="1"/>
  <c r="CN34" i="106"/>
  <c r="CN34" i="107" s="1"/>
  <c r="CO34" i="106"/>
  <c r="CO34" i="107" s="1"/>
  <c r="CP34" i="106"/>
  <c r="CP34" i="107" s="1"/>
  <c r="CQ34" i="106"/>
  <c r="CQ34" i="107" s="1"/>
  <c r="CR34" i="106"/>
  <c r="CR34" i="107" s="1"/>
  <c r="CS34" i="106"/>
  <c r="CS34" i="107" s="1"/>
  <c r="CT34" i="106"/>
  <c r="CT34" i="107" s="1"/>
  <c r="C35" i="106"/>
  <c r="C35" i="107" s="1"/>
  <c r="D35" i="106"/>
  <c r="D35" i="107" s="1"/>
  <c r="E35" i="106"/>
  <c r="E35" i="107" s="1"/>
  <c r="F35" i="106"/>
  <c r="F35" i="107" s="1"/>
  <c r="G35" i="106"/>
  <c r="G35" i="107" s="1"/>
  <c r="H35" i="106"/>
  <c r="H35" i="107" s="1"/>
  <c r="I35" i="106"/>
  <c r="I35" i="107" s="1"/>
  <c r="J35" i="106"/>
  <c r="J35" i="107" s="1"/>
  <c r="K35" i="106"/>
  <c r="K35" i="107" s="1"/>
  <c r="L35" i="106"/>
  <c r="L35" i="107" s="1"/>
  <c r="M35" i="106"/>
  <c r="M35" i="107" s="1"/>
  <c r="N35" i="106"/>
  <c r="N35" i="107" s="1"/>
  <c r="O35" i="106"/>
  <c r="O35" i="107" s="1"/>
  <c r="P35" i="106"/>
  <c r="P35" i="107" s="1"/>
  <c r="Q35" i="106"/>
  <c r="Q35" i="107" s="1"/>
  <c r="R35" i="106"/>
  <c r="R35" i="107" s="1"/>
  <c r="S35" i="106"/>
  <c r="S35" i="107" s="1"/>
  <c r="T35" i="106"/>
  <c r="T35" i="107" s="1"/>
  <c r="U35" i="106"/>
  <c r="U35" i="107" s="1"/>
  <c r="V35" i="106"/>
  <c r="V35" i="107" s="1"/>
  <c r="W35" i="106"/>
  <c r="W35" i="107" s="1"/>
  <c r="X35" i="106"/>
  <c r="X35" i="107" s="1"/>
  <c r="Y35" i="106"/>
  <c r="Y35" i="107" s="1"/>
  <c r="Z35" i="106"/>
  <c r="Z35" i="107" s="1"/>
  <c r="AA35" i="106"/>
  <c r="AA35" i="107" s="1"/>
  <c r="AB35" i="106"/>
  <c r="AB35" i="107" s="1"/>
  <c r="AC35" i="106"/>
  <c r="AC35" i="107" s="1"/>
  <c r="AD35" i="106"/>
  <c r="AD35" i="107" s="1"/>
  <c r="AE35" i="106"/>
  <c r="AE35" i="107" s="1"/>
  <c r="AF35" i="106"/>
  <c r="AF35" i="107" s="1"/>
  <c r="AG35" i="106"/>
  <c r="AG35" i="107" s="1"/>
  <c r="AH35" i="106"/>
  <c r="AH35" i="107" s="1"/>
  <c r="AI35" i="106"/>
  <c r="AI35" i="107" s="1"/>
  <c r="AJ35" i="106"/>
  <c r="AJ35" i="107" s="1"/>
  <c r="AK35" i="106"/>
  <c r="AK35" i="107" s="1"/>
  <c r="AL35" i="106"/>
  <c r="AL35" i="107" s="1"/>
  <c r="AM35" i="106"/>
  <c r="AM35" i="107" s="1"/>
  <c r="AN35" i="106"/>
  <c r="AN35" i="107" s="1"/>
  <c r="AO35" i="106"/>
  <c r="AO35" i="107" s="1"/>
  <c r="AP35" i="106"/>
  <c r="AP35" i="107" s="1"/>
  <c r="AQ35" i="106"/>
  <c r="AQ35" i="107" s="1"/>
  <c r="AR35" i="106"/>
  <c r="AR35" i="107" s="1"/>
  <c r="AS35" i="106"/>
  <c r="AS35" i="107" s="1"/>
  <c r="AT35" i="106"/>
  <c r="AT35" i="107" s="1"/>
  <c r="AU35" i="106"/>
  <c r="AU35" i="107" s="1"/>
  <c r="AV35" i="106"/>
  <c r="AV35" i="107" s="1"/>
  <c r="AW35" i="106"/>
  <c r="AW35" i="107" s="1"/>
  <c r="AX35" i="106"/>
  <c r="AX35" i="107" s="1"/>
  <c r="AY35" i="106"/>
  <c r="AY35" i="107" s="1"/>
  <c r="AZ35" i="106"/>
  <c r="AZ35" i="107" s="1"/>
  <c r="BA35" i="106"/>
  <c r="BA35" i="107" s="1"/>
  <c r="BB35" i="106"/>
  <c r="BB35" i="107" s="1"/>
  <c r="BC35" i="106"/>
  <c r="BC35" i="107" s="1"/>
  <c r="BD35" i="106"/>
  <c r="BD35" i="107" s="1"/>
  <c r="BE35" i="106"/>
  <c r="BE35" i="107" s="1"/>
  <c r="BF35" i="106"/>
  <c r="BF35" i="107" s="1"/>
  <c r="BG35" i="106"/>
  <c r="BG35" i="107" s="1"/>
  <c r="BH35" i="106"/>
  <c r="BH35" i="107" s="1"/>
  <c r="BI35" i="106"/>
  <c r="BI35" i="107" s="1"/>
  <c r="BJ35" i="106"/>
  <c r="BJ35" i="107" s="1"/>
  <c r="BK35" i="106"/>
  <c r="BK35" i="107" s="1"/>
  <c r="BL35" i="106"/>
  <c r="BL35" i="107" s="1"/>
  <c r="BM35" i="106"/>
  <c r="BM35" i="107" s="1"/>
  <c r="BN35" i="106"/>
  <c r="BN35" i="107" s="1"/>
  <c r="BO35" i="106"/>
  <c r="BO35" i="107" s="1"/>
  <c r="BP35" i="106"/>
  <c r="BP35" i="107" s="1"/>
  <c r="BQ35" i="106"/>
  <c r="BQ35" i="107" s="1"/>
  <c r="BR35" i="106"/>
  <c r="BR35" i="107" s="1"/>
  <c r="BS35" i="106"/>
  <c r="BS35" i="107" s="1"/>
  <c r="BT35" i="106"/>
  <c r="BT35" i="107" s="1"/>
  <c r="BU35" i="106"/>
  <c r="BU35" i="107" s="1"/>
  <c r="BV35" i="106"/>
  <c r="BV35" i="107" s="1"/>
  <c r="BW35" i="106"/>
  <c r="BW35" i="107" s="1"/>
  <c r="BX35" i="106"/>
  <c r="BX35" i="107" s="1"/>
  <c r="BY35" i="106"/>
  <c r="BY35" i="107" s="1"/>
  <c r="BZ35" i="106"/>
  <c r="BZ35" i="107" s="1"/>
  <c r="CA35" i="106"/>
  <c r="CA35" i="107" s="1"/>
  <c r="CB35" i="106"/>
  <c r="CB35" i="107" s="1"/>
  <c r="CC35" i="106"/>
  <c r="CC35" i="107" s="1"/>
  <c r="CD35" i="106"/>
  <c r="CD35" i="107" s="1"/>
  <c r="CE35" i="106"/>
  <c r="CE35" i="107" s="1"/>
  <c r="CF35" i="106"/>
  <c r="CF35" i="107" s="1"/>
  <c r="CG35" i="106"/>
  <c r="CG35" i="107" s="1"/>
  <c r="CH35" i="106"/>
  <c r="CH35" i="107" s="1"/>
  <c r="CI35" i="106"/>
  <c r="CI35" i="107" s="1"/>
  <c r="CJ35" i="106"/>
  <c r="CJ35" i="107" s="1"/>
  <c r="CK35" i="106"/>
  <c r="CK35" i="107" s="1"/>
  <c r="CL35" i="106"/>
  <c r="CL35" i="107" s="1"/>
  <c r="CM35" i="106"/>
  <c r="CM35" i="107" s="1"/>
  <c r="CN35" i="106"/>
  <c r="CN35" i="107" s="1"/>
  <c r="CO35" i="106"/>
  <c r="CO35" i="107" s="1"/>
  <c r="CP35" i="106"/>
  <c r="CP35" i="107" s="1"/>
  <c r="CQ35" i="106"/>
  <c r="CQ35" i="107" s="1"/>
  <c r="CR35" i="106"/>
  <c r="CR35" i="107" s="1"/>
  <c r="CS35" i="106"/>
  <c r="CS35" i="107" s="1"/>
  <c r="CT35" i="106"/>
  <c r="CT35" i="107" s="1"/>
  <c r="C36" i="106"/>
  <c r="C36" i="107" s="1"/>
  <c r="D36" i="106"/>
  <c r="D36" i="107" s="1"/>
  <c r="E36" i="106"/>
  <c r="E36" i="107" s="1"/>
  <c r="F36" i="106"/>
  <c r="F36" i="107" s="1"/>
  <c r="G36" i="106"/>
  <c r="G36" i="107" s="1"/>
  <c r="H36" i="106"/>
  <c r="H36" i="107" s="1"/>
  <c r="I36" i="106"/>
  <c r="I36" i="107" s="1"/>
  <c r="J36" i="106"/>
  <c r="J36" i="107" s="1"/>
  <c r="K36" i="106"/>
  <c r="K36" i="107" s="1"/>
  <c r="L36" i="106"/>
  <c r="L36" i="107" s="1"/>
  <c r="M36" i="106"/>
  <c r="M36" i="107" s="1"/>
  <c r="N36" i="106"/>
  <c r="N36" i="107" s="1"/>
  <c r="O36" i="106"/>
  <c r="O36" i="107" s="1"/>
  <c r="P36" i="106"/>
  <c r="P36" i="107" s="1"/>
  <c r="Q36" i="106"/>
  <c r="Q36" i="107" s="1"/>
  <c r="R36" i="106"/>
  <c r="R36" i="107" s="1"/>
  <c r="S36" i="106"/>
  <c r="S36" i="107" s="1"/>
  <c r="T36" i="106"/>
  <c r="T36" i="107" s="1"/>
  <c r="U36" i="106"/>
  <c r="U36" i="107" s="1"/>
  <c r="V36" i="106"/>
  <c r="V36" i="107" s="1"/>
  <c r="W36" i="106"/>
  <c r="W36" i="107" s="1"/>
  <c r="X36" i="106"/>
  <c r="X36" i="107" s="1"/>
  <c r="Y36" i="106"/>
  <c r="Y36" i="107" s="1"/>
  <c r="Z36" i="106"/>
  <c r="Z36" i="107" s="1"/>
  <c r="AA36" i="106"/>
  <c r="AA36" i="107" s="1"/>
  <c r="AB36" i="106"/>
  <c r="AB36" i="107" s="1"/>
  <c r="AC36" i="106"/>
  <c r="AC36" i="107" s="1"/>
  <c r="AD36" i="106"/>
  <c r="AD36" i="107" s="1"/>
  <c r="AE36" i="106"/>
  <c r="AE36" i="107" s="1"/>
  <c r="AF36" i="106"/>
  <c r="AF36" i="107" s="1"/>
  <c r="AG36" i="106"/>
  <c r="AG36" i="107" s="1"/>
  <c r="AH36" i="106"/>
  <c r="AH36" i="107" s="1"/>
  <c r="AI36" i="106"/>
  <c r="AI36" i="107" s="1"/>
  <c r="AJ36" i="106"/>
  <c r="AJ36" i="107" s="1"/>
  <c r="AK36" i="106"/>
  <c r="AK36" i="107" s="1"/>
  <c r="AL36" i="106"/>
  <c r="AL36" i="107" s="1"/>
  <c r="AM36" i="106"/>
  <c r="AM36" i="107" s="1"/>
  <c r="AN36" i="106"/>
  <c r="AN36" i="107" s="1"/>
  <c r="AO36" i="106"/>
  <c r="AO36" i="107" s="1"/>
  <c r="AP36" i="106"/>
  <c r="AP36" i="107" s="1"/>
  <c r="AQ36" i="106"/>
  <c r="AQ36" i="107" s="1"/>
  <c r="AR36" i="106"/>
  <c r="AR36" i="107" s="1"/>
  <c r="AS36" i="106"/>
  <c r="AS36" i="107" s="1"/>
  <c r="AT36" i="106"/>
  <c r="AT36" i="107" s="1"/>
  <c r="AU36" i="106"/>
  <c r="AU36" i="107" s="1"/>
  <c r="AV36" i="106"/>
  <c r="AV36" i="107" s="1"/>
  <c r="AW36" i="106"/>
  <c r="AW36" i="107" s="1"/>
  <c r="AX36" i="106"/>
  <c r="AX36" i="107" s="1"/>
  <c r="AY36" i="106"/>
  <c r="AY36" i="107" s="1"/>
  <c r="AZ36" i="106"/>
  <c r="AZ36" i="107" s="1"/>
  <c r="BA36" i="106"/>
  <c r="BA36" i="107" s="1"/>
  <c r="BB36" i="106"/>
  <c r="BB36" i="107" s="1"/>
  <c r="BC36" i="106"/>
  <c r="BC36" i="107" s="1"/>
  <c r="BD36" i="106"/>
  <c r="BD36" i="107" s="1"/>
  <c r="BE36" i="106"/>
  <c r="BE36" i="107" s="1"/>
  <c r="BF36" i="106"/>
  <c r="BF36" i="107" s="1"/>
  <c r="BG36" i="106"/>
  <c r="BG36" i="107" s="1"/>
  <c r="BH36" i="106"/>
  <c r="BH36" i="107" s="1"/>
  <c r="BI36" i="106"/>
  <c r="BI36" i="107" s="1"/>
  <c r="BJ36" i="106"/>
  <c r="BJ36" i="107" s="1"/>
  <c r="BK36" i="106"/>
  <c r="BK36" i="107" s="1"/>
  <c r="BL36" i="106"/>
  <c r="BL36" i="107" s="1"/>
  <c r="BM36" i="106"/>
  <c r="BM36" i="107" s="1"/>
  <c r="BN36" i="106"/>
  <c r="BN36" i="107" s="1"/>
  <c r="BO36" i="106"/>
  <c r="BO36" i="107" s="1"/>
  <c r="BP36" i="106"/>
  <c r="BP36" i="107" s="1"/>
  <c r="BQ36" i="106"/>
  <c r="BQ36" i="107" s="1"/>
  <c r="BR36" i="106"/>
  <c r="BR36" i="107" s="1"/>
  <c r="BS36" i="106"/>
  <c r="BS36" i="107" s="1"/>
  <c r="BT36" i="106"/>
  <c r="BT36" i="107" s="1"/>
  <c r="BU36" i="106"/>
  <c r="BU36" i="107" s="1"/>
  <c r="BV36" i="106"/>
  <c r="BV36" i="107" s="1"/>
  <c r="BW36" i="106"/>
  <c r="BW36" i="107" s="1"/>
  <c r="BX36" i="106"/>
  <c r="BX36" i="107" s="1"/>
  <c r="BY36" i="106"/>
  <c r="BY36" i="107" s="1"/>
  <c r="BZ36" i="106"/>
  <c r="BZ36" i="107" s="1"/>
  <c r="CA36" i="106"/>
  <c r="CA36" i="107" s="1"/>
  <c r="CB36" i="106"/>
  <c r="CB36" i="107" s="1"/>
  <c r="CC36" i="106"/>
  <c r="CC36" i="107" s="1"/>
  <c r="CD36" i="106"/>
  <c r="CD36" i="107" s="1"/>
  <c r="CE36" i="106"/>
  <c r="CE36" i="107" s="1"/>
  <c r="CF36" i="106"/>
  <c r="CF36" i="107" s="1"/>
  <c r="CG36" i="106"/>
  <c r="CG36" i="107" s="1"/>
  <c r="CH36" i="106"/>
  <c r="CH36" i="107" s="1"/>
  <c r="CI36" i="106"/>
  <c r="CI36" i="107" s="1"/>
  <c r="CJ36" i="106"/>
  <c r="CJ36" i="107" s="1"/>
  <c r="CK36" i="106"/>
  <c r="CK36" i="107" s="1"/>
  <c r="CL36" i="106"/>
  <c r="CL36" i="107" s="1"/>
  <c r="CM36" i="106"/>
  <c r="CM36" i="107" s="1"/>
  <c r="CN36" i="106"/>
  <c r="CN36" i="107" s="1"/>
  <c r="CO36" i="106"/>
  <c r="CO36" i="107" s="1"/>
  <c r="CP36" i="106"/>
  <c r="CP36" i="107" s="1"/>
  <c r="CQ36" i="106"/>
  <c r="CQ36" i="107" s="1"/>
  <c r="CR36" i="106"/>
  <c r="CR36" i="107" s="1"/>
  <c r="CS36" i="106"/>
  <c r="CS36" i="107" s="1"/>
  <c r="CT36" i="106"/>
  <c r="CT36" i="107" s="1"/>
  <c r="C37" i="106"/>
  <c r="C37" i="107" s="1"/>
  <c r="D37" i="106"/>
  <c r="D37" i="107" s="1"/>
  <c r="E37" i="106"/>
  <c r="E37" i="107" s="1"/>
  <c r="F37" i="106"/>
  <c r="F37" i="107" s="1"/>
  <c r="G37" i="106"/>
  <c r="G37" i="107" s="1"/>
  <c r="H37" i="106"/>
  <c r="H37" i="107" s="1"/>
  <c r="I37" i="106"/>
  <c r="I37" i="107" s="1"/>
  <c r="J37" i="106"/>
  <c r="J37" i="107" s="1"/>
  <c r="K37" i="106"/>
  <c r="K37" i="107" s="1"/>
  <c r="L37" i="106"/>
  <c r="L37" i="107" s="1"/>
  <c r="M37" i="106"/>
  <c r="M37" i="107" s="1"/>
  <c r="N37" i="106"/>
  <c r="N37" i="107" s="1"/>
  <c r="O37" i="106"/>
  <c r="O37" i="107" s="1"/>
  <c r="P37" i="106"/>
  <c r="P37" i="107" s="1"/>
  <c r="Q37" i="106"/>
  <c r="Q37" i="107" s="1"/>
  <c r="R37" i="106"/>
  <c r="R37" i="107" s="1"/>
  <c r="S37" i="106"/>
  <c r="S37" i="107" s="1"/>
  <c r="T37" i="106"/>
  <c r="T37" i="107" s="1"/>
  <c r="U37" i="106"/>
  <c r="U37" i="107" s="1"/>
  <c r="V37" i="106"/>
  <c r="V37" i="107" s="1"/>
  <c r="W37" i="106"/>
  <c r="W37" i="107" s="1"/>
  <c r="X37" i="106"/>
  <c r="X37" i="107" s="1"/>
  <c r="Y37" i="106"/>
  <c r="Y37" i="107" s="1"/>
  <c r="Z37" i="106"/>
  <c r="Z37" i="107" s="1"/>
  <c r="AA37" i="106"/>
  <c r="AA37" i="107" s="1"/>
  <c r="AB37" i="106"/>
  <c r="AB37" i="107" s="1"/>
  <c r="AC37" i="106"/>
  <c r="AC37" i="107" s="1"/>
  <c r="AD37" i="106"/>
  <c r="AD37" i="107" s="1"/>
  <c r="AE37" i="106"/>
  <c r="AE37" i="107" s="1"/>
  <c r="AF37" i="106"/>
  <c r="AF37" i="107" s="1"/>
  <c r="AG37" i="106"/>
  <c r="AG37" i="107" s="1"/>
  <c r="AH37" i="106"/>
  <c r="AH37" i="107" s="1"/>
  <c r="AI37" i="106"/>
  <c r="AI37" i="107" s="1"/>
  <c r="AJ37" i="106"/>
  <c r="AJ37" i="107" s="1"/>
  <c r="AK37" i="106"/>
  <c r="AK37" i="107" s="1"/>
  <c r="AL37" i="106"/>
  <c r="AL37" i="107" s="1"/>
  <c r="AM37" i="106"/>
  <c r="AM37" i="107" s="1"/>
  <c r="AN37" i="106"/>
  <c r="AN37" i="107" s="1"/>
  <c r="AO37" i="106"/>
  <c r="AO37" i="107" s="1"/>
  <c r="AP37" i="106"/>
  <c r="AP37" i="107" s="1"/>
  <c r="AQ37" i="106"/>
  <c r="AQ37" i="107" s="1"/>
  <c r="AR37" i="106"/>
  <c r="AR37" i="107" s="1"/>
  <c r="AS37" i="106"/>
  <c r="AS37" i="107" s="1"/>
  <c r="AT37" i="106"/>
  <c r="AT37" i="107" s="1"/>
  <c r="AU37" i="106"/>
  <c r="AU37" i="107" s="1"/>
  <c r="AV37" i="106"/>
  <c r="AV37" i="107" s="1"/>
  <c r="AW37" i="106"/>
  <c r="AW37" i="107" s="1"/>
  <c r="AX37" i="106"/>
  <c r="AX37" i="107" s="1"/>
  <c r="AY37" i="106"/>
  <c r="AY37" i="107" s="1"/>
  <c r="AZ37" i="106"/>
  <c r="AZ37" i="107" s="1"/>
  <c r="BA37" i="106"/>
  <c r="BA37" i="107" s="1"/>
  <c r="BB37" i="106"/>
  <c r="BB37" i="107" s="1"/>
  <c r="BC37" i="106"/>
  <c r="BC37" i="107" s="1"/>
  <c r="BD37" i="106"/>
  <c r="BD37" i="107" s="1"/>
  <c r="BE37" i="106"/>
  <c r="BE37" i="107" s="1"/>
  <c r="BF37" i="106"/>
  <c r="BF37" i="107" s="1"/>
  <c r="BG37" i="106"/>
  <c r="BG37" i="107" s="1"/>
  <c r="BH37" i="106"/>
  <c r="BH37" i="107" s="1"/>
  <c r="BI37" i="106"/>
  <c r="BI37" i="107" s="1"/>
  <c r="BJ37" i="106"/>
  <c r="BJ37" i="107" s="1"/>
  <c r="BK37" i="106"/>
  <c r="BK37" i="107" s="1"/>
  <c r="BL37" i="106"/>
  <c r="BL37" i="107" s="1"/>
  <c r="BM37" i="106"/>
  <c r="BM37" i="107" s="1"/>
  <c r="BN37" i="106"/>
  <c r="BN37" i="107" s="1"/>
  <c r="BO37" i="106"/>
  <c r="BO37" i="107" s="1"/>
  <c r="BP37" i="106"/>
  <c r="BP37" i="107" s="1"/>
  <c r="BQ37" i="106"/>
  <c r="BQ37" i="107" s="1"/>
  <c r="BR37" i="106"/>
  <c r="BR37" i="107" s="1"/>
  <c r="BS37" i="106"/>
  <c r="BS37" i="107" s="1"/>
  <c r="BT37" i="106"/>
  <c r="BT37" i="107" s="1"/>
  <c r="BU37" i="106"/>
  <c r="BU37" i="107" s="1"/>
  <c r="BV37" i="106"/>
  <c r="BV37" i="107" s="1"/>
  <c r="BW37" i="106"/>
  <c r="BW37" i="107" s="1"/>
  <c r="BX37" i="106"/>
  <c r="BX37" i="107" s="1"/>
  <c r="BY37" i="106"/>
  <c r="BY37" i="107" s="1"/>
  <c r="BZ37" i="106"/>
  <c r="BZ37" i="107" s="1"/>
  <c r="CA37" i="106"/>
  <c r="CA37" i="107" s="1"/>
  <c r="CB37" i="106"/>
  <c r="CB37" i="107" s="1"/>
  <c r="CC37" i="106"/>
  <c r="CC37" i="107" s="1"/>
  <c r="CD37" i="106"/>
  <c r="CD37" i="107" s="1"/>
  <c r="CE37" i="106"/>
  <c r="CE37" i="107" s="1"/>
  <c r="CF37" i="106"/>
  <c r="CF37" i="107" s="1"/>
  <c r="CG37" i="106"/>
  <c r="CG37" i="107" s="1"/>
  <c r="CH37" i="106"/>
  <c r="CH37" i="107" s="1"/>
  <c r="CI37" i="106"/>
  <c r="CI37" i="107" s="1"/>
  <c r="CJ37" i="106"/>
  <c r="CJ37" i="107" s="1"/>
  <c r="CK37" i="106"/>
  <c r="CK37" i="107" s="1"/>
  <c r="CL37" i="106"/>
  <c r="CL37" i="107" s="1"/>
  <c r="CM37" i="106"/>
  <c r="CM37" i="107" s="1"/>
  <c r="CN37" i="106"/>
  <c r="CN37" i="107" s="1"/>
  <c r="CO37" i="106"/>
  <c r="CO37" i="107" s="1"/>
  <c r="CP37" i="106"/>
  <c r="CP37" i="107" s="1"/>
  <c r="CQ37" i="106"/>
  <c r="CQ37" i="107" s="1"/>
  <c r="CR37" i="106"/>
  <c r="CR37" i="107" s="1"/>
  <c r="CS37" i="106"/>
  <c r="CS37" i="107" s="1"/>
  <c r="CT37" i="106"/>
  <c r="CT37" i="107" s="1"/>
  <c r="C38" i="106"/>
  <c r="C38" i="107" s="1"/>
  <c r="D38" i="106"/>
  <c r="D38" i="107" s="1"/>
  <c r="E38" i="106"/>
  <c r="E38" i="107" s="1"/>
  <c r="F38" i="106"/>
  <c r="F38" i="107" s="1"/>
  <c r="G38" i="106"/>
  <c r="G38" i="107" s="1"/>
  <c r="H38" i="106"/>
  <c r="H38" i="107" s="1"/>
  <c r="I38" i="106"/>
  <c r="I38" i="107" s="1"/>
  <c r="J38" i="106"/>
  <c r="J38" i="107" s="1"/>
  <c r="K38" i="106"/>
  <c r="K38" i="107" s="1"/>
  <c r="L38" i="106"/>
  <c r="L38" i="107" s="1"/>
  <c r="M38" i="106"/>
  <c r="M38" i="107" s="1"/>
  <c r="N38" i="106"/>
  <c r="N38" i="107" s="1"/>
  <c r="O38" i="106"/>
  <c r="O38" i="107" s="1"/>
  <c r="P38" i="106"/>
  <c r="P38" i="107" s="1"/>
  <c r="Q38" i="106"/>
  <c r="Q38" i="107" s="1"/>
  <c r="R38" i="106"/>
  <c r="R38" i="107" s="1"/>
  <c r="S38" i="106"/>
  <c r="S38" i="107" s="1"/>
  <c r="T38" i="106"/>
  <c r="T38" i="107" s="1"/>
  <c r="U38" i="106"/>
  <c r="U38" i="107" s="1"/>
  <c r="V38" i="106"/>
  <c r="V38" i="107" s="1"/>
  <c r="W38" i="106"/>
  <c r="W38" i="107" s="1"/>
  <c r="X38" i="106"/>
  <c r="X38" i="107" s="1"/>
  <c r="Y38" i="106"/>
  <c r="Y38" i="107" s="1"/>
  <c r="Z38" i="106"/>
  <c r="Z38" i="107" s="1"/>
  <c r="AA38" i="106"/>
  <c r="AA38" i="107" s="1"/>
  <c r="AB38" i="106"/>
  <c r="AB38" i="107" s="1"/>
  <c r="AC38" i="106"/>
  <c r="AC38" i="107" s="1"/>
  <c r="AD38" i="106"/>
  <c r="AD38" i="107" s="1"/>
  <c r="AE38" i="106"/>
  <c r="AE38" i="107" s="1"/>
  <c r="AF38" i="106"/>
  <c r="AF38" i="107" s="1"/>
  <c r="AG38" i="106"/>
  <c r="AG38" i="107" s="1"/>
  <c r="AH38" i="106"/>
  <c r="AH38" i="107" s="1"/>
  <c r="AI38" i="106"/>
  <c r="AI38" i="107" s="1"/>
  <c r="AJ38" i="106"/>
  <c r="AJ38" i="107" s="1"/>
  <c r="AK38" i="106"/>
  <c r="AK38" i="107" s="1"/>
  <c r="AL38" i="106"/>
  <c r="AL38" i="107" s="1"/>
  <c r="AM38" i="106"/>
  <c r="AM38" i="107" s="1"/>
  <c r="AN38" i="106"/>
  <c r="AN38" i="107" s="1"/>
  <c r="AO38" i="106"/>
  <c r="AO38" i="107" s="1"/>
  <c r="AP38" i="106"/>
  <c r="AP38" i="107" s="1"/>
  <c r="AQ38" i="106"/>
  <c r="AQ38" i="107" s="1"/>
  <c r="AR38" i="106"/>
  <c r="AR38" i="107" s="1"/>
  <c r="AS38" i="106"/>
  <c r="AS38" i="107" s="1"/>
  <c r="AT38" i="106"/>
  <c r="AT38" i="107" s="1"/>
  <c r="AU38" i="106"/>
  <c r="AU38" i="107" s="1"/>
  <c r="AV38" i="106"/>
  <c r="AV38" i="107" s="1"/>
  <c r="AW38" i="106"/>
  <c r="AW38" i="107" s="1"/>
  <c r="AX38" i="106"/>
  <c r="AX38" i="107" s="1"/>
  <c r="AY38" i="106"/>
  <c r="AY38" i="107" s="1"/>
  <c r="AZ38" i="106"/>
  <c r="AZ38" i="107" s="1"/>
  <c r="BA38" i="106"/>
  <c r="BA38" i="107" s="1"/>
  <c r="BB38" i="106"/>
  <c r="BB38" i="107" s="1"/>
  <c r="BC38" i="106"/>
  <c r="BC38" i="107" s="1"/>
  <c r="BD38" i="106"/>
  <c r="BD38" i="107" s="1"/>
  <c r="BE38" i="106"/>
  <c r="BE38" i="107" s="1"/>
  <c r="BF38" i="106"/>
  <c r="BF38" i="107" s="1"/>
  <c r="BG38" i="106"/>
  <c r="BG38" i="107" s="1"/>
  <c r="BH38" i="106"/>
  <c r="BH38" i="107" s="1"/>
  <c r="BI38" i="106"/>
  <c r="BI38" i="107" s="1"/>
  <c r="BJ38" i="106"/>
  <c r="BJ38" i="107" s="1"/>
  <c r="BK38" i="106"/>
  <c r="BK38" i="107" s="1"/>
  <c r="BL38" i="106"/>
  <c r="BL38" i="107" s="1"/>
  <c r="BM38" i="106"/>
  <c r="BM38" i="107" s="1"/>
  <c r="BN38" i="106"/>
  <c r="BN38" i="107" s="1"/>
  <c r="BO38" i="106"/>
  <c r="BO38" i="107" s="1"/>
  <c r="BP38" i="106"/>
  <c r="BP38" i="107" s="1"/>
  <c r="BQ38" i="106"/>
  <c r="BQ38" i="107" s="1"/>
  <c r="BR38" i="106"/>
  <c r="BR38" i="107" s="1"/>
  <c r="BS38" i="106"/>
  <c r="BS38" i="107" s="1"/>
  <c r="BT38" i="106"/>
  <c r="BT38" i="107" s="1"/>
  <c r="BU38" i="106"/>
  <c r="BU38" i="107" s="1"/>
  <c r="BV38" i="106"/>
  <c r="BV38" i="107" s="1"/>
  <c r="BW38" i="106"/>
  <c r="BW38" i="107" s="1"/>
  <c r="BX38" i="106"/>
  <c r="BX38" i="107" s="1"/>
  <c r="BY38" i="106"/>
  <c r="BY38" i="107" s="1"/>
  <c r="BZ38" i="106"/>
  <c r="BZ38" i="107" s="1"/>
  <c r="CA38" i="106"/>
  <c r="CA38" i="107" s="1"/>
  <c r="CB38" i="106"/>
  <c r="CB38" i="107" s="1"/>
  <c r="CC38" i="106"/>
  <c r="CC38" i="107" s="1"/>
  <c r="CD38" i="106"/>
  <c r="CD38" i="107" s="1"/>
  <c r="CE38" i="106"/>
  <c r="CE38" i="107" s="1"/>
  <c r="CF38" i="106"/>
  <c r="CF38" i="107" s="1"/>
  <c r="CG38" i="106"/>
  <c r="CG38" i="107" s="1"/>
  <c r="CH38" i="106"/>
  <c r="CH38" i="107" s="1"/>
  <c r="CI38" i="106"/>
  <c r="CI38" i="107" s="1"/>
  <c r="CJ38" i="106"/>
  <c r="CJ38" i="107" s="1"/>
  <c r="CK38" i="106"/>
  <c r="CK38" i="107" s="1"/>
  <c r="CL38" i="106"/>
  <c r="CL38" i="107" s="1"/>
  <c r="CM38" i="106"/>
  <c r="CM38" i="107" s="1"/>
  <c r="CN38" i="106"/>
  <c r="CN38" i="107" s="1"/>
  <c r="CO38" i="106"/>
  <c r="CO38" i="107" s="1"/>
  <c r="CP38" i="106"/>
  <c r="CP38" i="107" s="1"/>
  <c r="CQ38" i="106"/>
  <c r="CQ38" i="107" s="1"/>
  <c r="CR38" i="106"/>
  <c r="CR38" i="107" s="1"/>
  <c r="CS38" i="106"/>
  <c r="CS38" i="107" s="1"/>
  <c r="CT38" i="106"/>
  <c r="CT38" i="107" s="1"/>
  <c r="C39" i="106"/>
  <c r="C39" i="107" s="1"/>
  <c r="D39" i="106"/>
  <c r="D39" i="107" s="1"/>
  <c r="E39" i="106"/>
  <c r="E39" i="107" s="1"/>
  <c r="F39" i="106"/>
  <c r="F39" i="107" s="1"/>
  <c r="G39" i="106"/>
  <c r="G39" i="107" s="1"/>
  <c r="H39" i="106"/>
  <c r="H39" i="107" s="1"/>
  <c r="I39" i="106"/>
  <c r="I39" i="107" s="1"/>
  <c r="J39" i="106"/>
  <c r="J39" i="107" s="1"/>
  <c r="K39" i="106"/>
  <c r="K39" i="107" s="1"/>
  <c r="L39" i="106"/>
  <c r="L39" i="107" s="1"/>
  <c r="M39" i="106"/>
  <c r="M39" i="107" s="1"/>
  <c r="N39" i="106"/>
  <c r="N39" i="107" s="1"/>
  <c r="O39" i="106"/>
  <c r="O39" i="107" s="1"/>
  <c r="P39" i="106"/>
  <c r="P39" i="107" s="1"/>
  <c r="Q39" i="106"/>
  <c r="Q39" i="107" s="1"/>
  <c r="R39" i="106"/>
  <c r="R39" i="107" s="1"/>
  <c r="S39" i="106"/>
  <c r="S39" i="107" s="1"/>
  <c r="T39" i="106"/>
  <c r="T39" i="107" s="1"/>
  <c r="U39" i="106"/>
  <c r="U39" i="107" s="1"/>
  <c r="V39" i="106"/>
  <c r="V39" i="107" s="1"/>
  <c r="W39" i="106"/>
  <c r="W39" i="107" s="1"/>
  <c r="X39" i="106"/>
  <c r="X39" i="107" s="1"/>
  <c r="Y39" i="106"/>
  <c r="Y39" i="107" s="1"/>
  <c r="Z39" i="106"/>
  <c r="Z39" i="107" s="1"/>
  <c r="AA39" i="106"/>
  <c r="AA39" i="107" s="1"/>
  <c r="AB39" i="106"/>
  <c r="AB39" i="107" s="1"/>
  <c r="AC39" i="106"/>
  <c r="AC39" i="107" s="1"/>
  <c r="AD39" i="106"/>
  <c r="AD39" i="107" s="1"/>
  <c r="AE39" i="106"/>
  <c r="AE39" i="107" s="1"/>
  <c r="AF39" i="106"/>
  <c r="AF39" i="107" s="1"/>
  <c r="AG39" i="106"/>
  <c r="AG39" i="107" s="1"/>
  <c r="AH39" i="106"/>
  <c r="AH39" i="107" s="1"/>
  <c r="AI39" i="106"/>
  <c r="AI39" i="107" s="1"/>
  <c r="AJ39" i="106"/>
  <c r="AJ39" i="107" s="1"/>
  <c r="AK39" i="106"/>
  <c r="AK39" i="107" s="1"/>
  <c r="AL39" i="106"/>
  <c r="AL39" i="107" s="1"/>
  <c r="AM39" i="106"/>
  <c r="AM39" i="107" s="1"/>
  <c r="AN39" i="106"/>
  <c r="AN39" i="107" s="1"/>
  <c r="AO39" i="106"/>
  <c r="AO39" i="107" s="1"/>
  <c r="AP39" i="106"/>
  <c r="AP39" i="107" s="1"/>
  <c r="AQ39" i="106"/>
  <c r="AQ39" i="107" s="1"/>
  <c r="AR39" i="106"/>
  <c r="AR39" i="107" s="1"/>
  <c r="AS39" i="106"/>
  <c r="AS39" i="107" s="1"/>
  <c r="AT39" i="106"/>
  <c r="AT39" i="107" s="1"/>
  <c r="AU39" i="106"/>
  <c r="AU39" i="107" s="1"/>
  <c r="AV39" i="106"/>
  <c r="AV39" i="107" s="1"/>
  <c r="AW39" i="106"/>
  <c r="AW39" i="107" s="1"/>
  <c r="AX39" i="106"/>
  <c r="AX39" i="107" s="1"/>
  <c r="AY39" i="106"/>
  <c r="AY39" i="107" s="1"/>
  <c r="AZ39" i="106"/>
  <c r="AZ39" i="107" s="1"/>
  <c r="BA39" i="106"/>
  <c r="BA39" i="107" s="1"/>
  <c r="BB39" i="106"/>
  <c r="BB39" i="107" s="1"/>
  <c r="BC39" i="106"/>
  <c r="BC39" i="107" s="1"/>
  <c r="BD39" i="106"/>
  <c r="BD39" i="107" s="1"/>
  <c r="BE39" i="106"/>
  <c r="BE39" i="107" s="1"/>
  <c r="BF39" i="106"/>
  <c r="BF39" i="107" s="1"/>
  <c r="BG39" i="106"/>
  <c r="BG39" i="107" s="1"/>
  <c r="BH39" i="106"/>
  <c r="BH39" i="107" s="1"/>
  <c r="BI39" i="106"/>
  <c r="BI39" i="107" s="1"/>
  <c r="BJ39" i="106"/>
  <c r="BJ39" i="107" s="1"/>
  <c r="BK39" i="106"/>
  <c r="BK39" i="107" s="1"/>
  <c r="BL39" i="106"/>
  <c r="BL39" i="107" s="1"/>
  <c r="BM39" i="106"/>
  <c r="BM39" i="107" s="1"/>
  <c r="BN39" i="106"/>
  <c r="BN39" i="107" s="1"/>
  <c r="BO39" i="106"/>
  <c r="BO39" i="107" s="1"/>
  <c r="BP39" i="106"/>
  <c r="BP39" i="107" s="1"/>
  <c r="BQ39" i="106"/>
  <c r="BQ39" i="107" s="1"/>
  <c r="BR39" i="106"/>
  <c r="BR39" i="107" s="1"/>
  <c r="BS39" i="106"/>
  <c r="BS39" i="107" s="1"/>
  <c r="BT39" i="106"/>
  <c r="BT39" i="107" s="1"/>
  <c r="BU39" i="106"/>
  <c r="BU39" i="107" s="1"/>
  <c r="BV39" i="106"/>
  <c r="BV39" i="107" s="1"/>
  <c r="BW39" i="106"/>
  <c r="BW39" i="107" s="1"/>
  <c r="BX39" i="106"/>
  <c r="BX39" i="107" s="1"/>
  <c r="BY39" i="106"/>
  <c r="BY39" i="107" s="1"/>
  <c r="BZ39" i="106"/>
  <c r="BZ39" i="107" s="1"/>
  <c r="CA39" i="106"/>
  <c r="CA39" i="107" s="1"/>
  <c r="CB39" i="106"/>
  <c r="CB39" i="107" s="1"/>
  <c r="CC39" i="106"/>
  <c r="CC39" i="107" s="1"/>
  <c r="CD39" i="106"/>
  <c r="CD39" i="107" s="1"/>
  <c r="CE39" i="106"/>
  <c r="CE39" i="107" s="1"/>
  <c r="CF39" i="106"/>
  <c r="CF39" i="107" s="1"/>
  <c r="CG39" i="106"/>
  <c r="CG39" i="107" s="1"/>
  <c r="CH39" i="106"/>
  <c r="CH39" i="107" s="1"/>
  <c r="CI39" i="106"/>
  <c r="CI39" i="107" s="1"/>
  <c r="CJ39" i="106"/>
  <c r="CJ39" i="107" s="1"/>
  <c r="CK39" i="106"/>
  <c r="CK39" i="107" s="1"/>
  <c r="CL39" i="106"/>
  <c r="CL39" i="107" s="1"/>
  <c r="CM39" i="106"/>
  <c r="CM39" i="107" s="1"/>
  <c r="CN39" i="106"/>
  <c r="CN39" i="107" s="1"/>
  <c r="CO39" i="106"/>
  <c r="CO39" i="107" s="1"/>
  <c r="CP39" i="106"/>
  <c r="CP39" i="107" s="1"/>
  <c r="CQ39" i="106"/>
  <c r="CQ39" i="107" s="1"/>
  <c r="CR39" i="106"/>
  <c r="CR39" i="107" s="1"/>
  <c r="CS39" i="106"/>
  <c r="CS39" i="107" s="1"/>
  <c r="CT39" i="106"/>
  <c r="CT39" i="107" s="1"/>
  <c r="C40" i="106"/>
  <c r="C40" i="107" s="1"/>
  <c r="D40" i="106"/>
  <c r="D40" i="107" s="1"/>
  <c r="E40" i="106"/>
  <c r="E40" i="107" s="1"/>
  <c r="F40" i="106"/>
  <c r="F40" i="107" s="1"/>
  <c r="G40" i="106"/>
  <c r="G40" i="107" s="1"/>
  <c r="H40" i="106"/>
  <c r="H40" i="107" s="1"/>
  <c r="I40" i="106"/>
  <c r="I40" i="107" s="1"/>
  <c r="J40" i="106"/>
  <c r="J40" i="107" s="1"/>
  <c r="K40" i="106"/>
  <c r="K40" i="107" s="1"/>
  <c r="L40" i="106"/>
  <c r="L40" i="107" s="1"/>
  <c r="M40" i="106"/>
  <c r="M40" i="107" s="1"/>
  <c r="N40" i="106"/>
  <c r="N40" i="107" s="1"/>
  <c r="O40" i="106"/>
  <c r="O40" i="107" s="1"/>
  <c r="P40" i="106"/>
  <c r="P40" i="107" s="1"/>
  <c r="Q40" i="106"/>
  <c r="Q40" i="107" s="1"/>
  <c r="R40" i="106"/>
  <c r="R40" i="107" s="1"/>
  <c r="S40" i="106"/>
  <c r="S40" i="107" s="1"/>
  <c r="T40" i="106"/>
  <c r="T40" i="107" s="1"/>
  <c r="U40" i="106"/>
  <c r="U40" i="107" s="1"/>
  <c r="V40" i="106"/>
  <c r="V40" i="107" s="1"/>
  <c r="W40" i="106"/>
  <c r="W40" i="107" s="1"/>
  <c r="X40" i="106"/>
  <c r="X40" i="107" s="1"/>
  <c r="Y40" i="106"/>
  <c r="Y40" i="107" s="1"/>
  <c r="Z40" i="106"/>
  <c r="Z40" i="107" s="1"/>
  <c r="AA40" i="106"/>
  <c r="AA40" i="107" s="1"/>
  <c r="AB40" i="106"/>
  <c r="AB40" i="107" s="1"/>
  <c r="AC40" i="106"/>
  <c r="AC40" i="107" s="1"/>
  <c r="AD40" i="106"/>
  <c r="AD40" i="107" s="1"/>
  <c r="AE40" i="106"/>
  <c r="AE40" i="107" s="1"/>
  <c r="AF40" i="106"/>
  <c r="AF40" i="107" s="1"/>
  <c r="AG40" i="106"/>
  <c r="AG40" i="107" s="1"/>
  <c r="AH40" i="106"/>
  <c r="AH40" i="107" s="1"/>
  <c r="AI40" i="106"/>
  <c r="AI40" i="107" s="1"/>
  <c r="AJ40" i="106"/>
  <c r="AJ40" i="107" s="1"/>
  <c r="AK40" i="106"/>
  <c r="AK40" i="107" s="1"/>
  <c r="AL40" i="106"/>
  <c r="AL40" i="107" s="1"/>
  <c r="AM40" i="106"/>
  <c r="AM40" i="107" s="1"/>
  <c r="AN40" i="106"/>
  <c r="AN40" i="107" s="1"/>
  <c r="AO40" i="106"/>
  <c r="AO40" i="107" s="1"/>
  <c r="AP40" i="106"/>
  <c r="AP40" i="107" s="1"/>
  <c r="AQ40" i="106"/>
  <c r="AQ40" i="107" s="1"/>
  <c r="AR40" i="106"/>
  <c r="AR40" i="107" s="1"/>
  <c r="AS40" i="106"/>
  <c r="AS40" i="107" s="1"/>
  <c r="AT40" i="106"/>
  <c r="AT40" i="107" s="1"/>
  <c r="AU40" i="106"/>
  <c r="AU40" i="107" s="1"/>
  <c r="AV40" i="106"/>
  <c r="AV40" i="107" s="1"/>
  <c r="AW40" i="106"/>
  <c r="AW40" i="107" s="1"/>
  <c r="AX40" i="106"/>
  <c r="AX40" i="107" s="1"/>
  <c r="AY40" i="106"/>
  <c r="AY40" i="107" s="1"/>
  <c r="AZ40" i="106"/>
  <c r="AZ40" i="107" s="1"/>
  <c r="BA40" i="106"/>
  <c r="BA40" i="107" s="1"/>
  <c r="BB40" i="106"/>
  <c r="BB40" i="107" s="1"/>
  <c r="BC40" i="106"/>
  <c r="BC40" i="107" s="1"/>
  <c r="BD40" i="106"/>
  <c r="BD40" i="107" s="1"/>
  <c r="BE40" i="106"/>
  <c r="BE40" i="107" s="1"/>
  <c r="BF40" i="106"/>
  <c r="BF40" i="107" s="1"/>
  <c r="BG40" i="106"/>
  <c r="BG40" i="107" s="1"/>
  <c r="BH40" i="106"/>
  <c r="BH40" i="107" s="1"/>
  <c r="BI40" i="106"/>
  <c r="BI40" i="107" s="1"/>
  <c r="BJ40" i="106"/>
  <c r="BJ40" i="107" s="1"/>
  <c r="BK40" i="106"/>
  <c r="BK40" i="107" s="1"/>
  <c r="BL40" i="106"/>
  <c r="BL40" i="107" s="1"/>
  <c r="BM40" i="106"/>
  <c r="BM40" i="107" s="1"/>
  <c r="BN40" i="106"/>
  <c r="BN40" i="107" s="1"/>
  <c r="BO40" i="106"/>
  <c r="BO40" i="107" s="1"/>
  <c r="BP40" i="106"/>
  <c r="BP40" i="107" s="1"/>
  <c r="BQ40" i="106"/>
  <c r="BQ40" i="107" s="1"/>
  <c r="BR40" i="106"/>
  <c r="BR40" i="107" s="1"/>
  <c r="BS40" i="106"/>
  <c r="BS40" i="107" s="1"/>
  <c r="BT40" i="106"/>
  <c r="BT40" i="107" s="1"/>
  <c r="BU40" i="106"/>
  <c r="BU40" i="107" s="1"/>
  <c r="BV40" i="106"/>
  <c r="BV40" i="107" s="1"/>
  <c r="BW40" i="106"/>
  <c r="BW40" i="107" s="1"/>
  <c r="BX40" i="106"/>
  <c r="BX40" i="107" s="1"/>
  <c r="BY40" i="106"/>
  <c r="BY40" i="107" s="1"/>
  <c r="BZ40" i="106"/>
  <c r="BZ40" i="107" s="1"/>
  <c r="CA40" i="106"/>
  <c r="CA40" i="107" s="1"/>
  <c r="CB40" i="106"/>
  <c r="CB40" i="107" s="1"/>
  <c r="CC40" i="106"/>
  <c r="CC40" i="107" s="1"/>
  <c r="CD40" i="106"/>
  <c r="CD40" i="107" s="1"/>
  <c r="CE40" i="106"/>
  <c r="CE40" i="107" s="1"/>
  <c r="CF40" i="106"/>
  <c r="CF40" i="107" s="1"/>
  <c r="CG40" i="106"/>
  <c r="CG40" i="107" s="1"/>
  <c r="CH40" i="106"/>
  <c r="CH40" i="107" s="1"/>
  <c r="CI40" i="106"/>
  <c r="CI40" i="107" s="1"/>
  <c r="CJ40" i="106"/>
  <c r="CJ40" i="107" s="1"/>
  <c r="CK40" i="106"/>
  <c r="CK40" i="107" s="1"/>
  <c r="CL40" i="106"/>
  <c r="CL40" i="107" s="1"/>
  <c r="CM40" i="106"/>
  <c r="CM40" i="107" s="1"/>
  <c r="CN40" i="106"/>
  <c r="CN40" i="107" s="1"/>
  <c r="CO40" i="106"/>
  <c r="CO40" i="107" s="1"/>
  <c r="CP40" i="106"/>
  <c r="CP40" i="107" s="1"/>
  <c r="CQ40" i="106"/>
  <c r="CQ40" i="107" s="1"/>
  <c r="CR40" i="106"/>
  <c r="CR40" i="107" s="1"/>
  <c r="CS40" i="106"/>
  <c r="CS40" i="107" s="1"/>
  <c r="CT40" i="106"/>
  <c r="CT40" i="107" s="1"/>
  <c r="C41" i="106"/>
  <c r="C41" i="107" s="1"/>
  <c r="D41" i="106"/>
  <c r="D41" i="107" s="1"/>
  <c r="E41" i="106"/>
  <c r="E41" i="107" s="1"/>
  <c r="F41" i="106"/>
  <c r="F41" i="107" s="1"/>
  <c r="G41" i="106"/>
  <c r="G41" i="107" s="1"/>
  <c r="H41" i="106"/>
  <c r="H41" i="107" s="1"/>
  <c r="I41" i="106"/>
  <c r="I41" i="107" s="1"/>
  <c r="J41" i="106"/>
  <c r="J41" i="107" s="1"/>
  <c r="K41" i="106"/>
  <c r="K41" i="107" s="1"/>
  <c r="L41" i="106"/>
  <c r="L41" i="107" s="1"/>
  <c r="M41" i="106"/>
  <c r="M41" i="107" s="1"/>
  <c r="N41" i="106"/>
  <c r="N41" i="107" s="1"/>
  <c r="O41" i="106"/>
  <c r="O41" i="107" s="1"/>
  <c r="P41" i="106"/>
  <c r="P41" i="107" s="1"/>
  <c r="Q41" i="106"/>
  <c r="Q41" i="107" s="1"/>
  <c r="R41" i="106"/>
  <c r="R41" i="107" s="1"/>
  <c r="S41" i="106"/>
  <c r="S41" i="107" s="1"/>
  <c r="T41" i="106"/>
  <c r="T41" i="107" s="1"/>
  <c r="U41" i="106"/>
  <c r="U41" i="107" s="1"/>
  <c r="V41" i="106"/>
  <c r="V41" i="107" s="1"/>
  <c r="W41" i="106"/>
  <c r="W41" i="107" s="1"/>
  <c r="X41" i="106"/>
  <c r="X41" i="107" s="1"/>
  <c r="Y41" i="106"/>
  <c r="Y41" i="107" s="1"/>
  <c r="Z41" i="106"/>
  <c r="Z41" i="107" s="1"/>
  <c r="AA41" i="106"/>
  <c r="AA41" i="107" s="1"/>
  <c r="AB41" i="106"/>
  <c r="AB41" i="107" s="1"/>
  <c r="AC41" i="106"/>
  <c r="AC41" i="107" s="1"/>
  <c r="AD41" i="106"/>
  <c r="AD41" i="107" s="1"/>
  <c r="AE41" i="106"/>
  <c r="AE41" i="107" s="1"/>
  <c r="AF41" i="106"/>
  <c r="AF41" i="107" s="1"/>
  <c r="AG41" i="106"/>
  <c r="AG41" i="107" s="1"/>
  <c r="AH41" i="106"/>
  <c r="AH41" i="107" s="1"/>
  <c r="AI41" i="106"/>
  <c r="AI41" i="107" s="1"/>
  <c r="AJ41" i="106"/>
  <c r="AJ41" i="107" s="1"/>
  <c r="AK41" i="106"/>
  <c r="AK41" i="107" s="1"/>
  <c r="AL41" i="106"/>
  <c r="AL41" i="107" s="1"/>
  <c r="AM41" i="106"/>
  <c r="AM41" i="107" s="1"/>
  <c r="AN41" i="106"/>
  <c r="AN41" i="107" s="1"/>
  <c r="AO41" i="106"/>
  <c r="AO41" i="107" s="1"/>
  <c r="AP41" i="106"/>
  <c r="AP41" i="107" s="1"/>
  <c r="AQ41" i="106"/>
  <c r="AQ41" i="107" s="1"/>
  <c r="AR41" i="106"/>
  <c r="AR41" i="107" s="1"/>
  <c r="AS41" i="106"/>
  <c r="AS41" i="107" s="1"/>
  <c r="AT41" i="106"/>
  <c r="AT41" i="107" s="1"/>
  <c r="AU41" i="106"/>
  <c r="AU41" i="107" s="1"/>
  <c r="AV41" i="106"/>
  <c r="AV41" i="107" s="1"/>
  <c r="AW41" i="106"/>
  <c r="AW41" i="107" s="1"/>
  <c r="AX41" i="106"/>
  <c r="AX41" i="107" s="1"/>
  <c r="AY41" i="106"/>
  <c r="AY41" i="107" s="1"/>
  <c r="AZ41" i="106"/>
  <c r="AZ41" i="107" s="1"/>
  <c r="BA41" i="106"/>
  <c r="BA41" i="107" s="1"/>
  <c r="BB41" i="106"/>
  <c r="BB41" i="107" s="1"/>
  <c r="BC41" i="106"/>
  <c r="BC41" i="107" s="1"/>
  <c r="BD41" i="106"/>
  <c r="BD41" i="107" s="1"/>
  <c r="BE41" i="106"/>
  <c r="BE41" i="107" s="1"/>
  <c r="BF41" i="106"/>
  <c r="BF41" i="107" s="1"/>
  <c r="BG41" i="106"/>
  <c r="BG41" i="107" s="1"/>
  <c r="BH41" i="106"/>
  <c r="BH41" i="107" s="1"/>
  <c r="BI41" i="106"/>
  <c r="BI41" i="107" s="1"/>
  <c r="BJ41" i="106"/>
  <c r="BJ41" i="107" s="1"/>
  <c r="BK41" i="106"/>
  <c r="BK41" i="107" s="1"/>
  <c r="BL41" i="106"/>
  <c r="BL41" i="107" s="1"/>
  <c r="BM41" i="106"/>
  <c r="BM41" i="107" s="1"/>
  <c r="BN41" i="106"/>
  <c r="BN41" i="107" s="1"/>
  <c r="BO41" i="106"/>
  <c r="BO41" i="107" s="1"/>
  <c r="BP41" i="106"/>
  <c r="BP41" i="107" s="1"/>
  <c r="BQ41" i="106"/>
  <c r="BQ41" i="107" s="1"/>
  <c r="BR41" i="106"/>
  <c r="BR41" i="107" s="1"/>
  <c r="BS41" i="106"/>
  <c r="BS41" i="107" s="1"/>
  <c r="BT41" i="106"/>
  <c r="BT41" i="107" s="1"/>
  <c r="BU41" i="106"/>
  <c r="BU41" i="107" s="1"/>
  <c r="BV41" i="106"/>
  <c r="BV41" i="107" s="1"/>
  <c r="BW41" i="106"/>
  <c r="BW41" i="107" s="1"/>
  <c r="BX41" i="106"/>
  <c r="BX41" i="107" s="1"/>
  <c r="BY41" i="106"/>
  <c r="BY41" i="107" s="1"/>
  <c r="BZ41" i="106"/>
  <c r="BZ41" i="107" s="1"/>
  <c r="CA41" i="106"/>
  <c r="CA41" i="107" s="1"/>
  <c r="CB41" i="106"/>
  <c r="CB41" i="107" s="1"/>
  <c r="CC41" i="106"/>
  <c r="CC41" i="107" s="1"/>
  <c r="CD41" i="106"/>
  <c r="CD41" i="107" s="1"/>
  <c r="CE41" i="106"/>
  <c r="CE41" i="107" s="1"/>
  <c r="CF41" i="106"/>
  <c r="CF41" i="107" s="1"/>
  <c r="CG41" i="106"/>
  <c r="CG41" i="107" s="1"/>
  <c r="CH41" i="106"/>
  <c r="CH41" i="107" s="1"/>
  <c r="CI41" i="106"/>
  <c r="CI41" i="107" s="1"/>
  <c r="CJ41" i="106"/>
  <c r="CJ41" i="107" s="1"/>
  <c r="CK41" i="106"/>
  <c r="CK41" i="107" s="1"/>
  <c r="CL41" i="106"/>
  <c r="CL41" i="107" s="1"/>
  <c r="CM41" i="106"/>
  <c r="CM41" i="107" s="1"/>
  <c r="CN41" i="106"/>
  <c r="CN41" i="107" s="1"/>
  <c r="CO41" i="106"/>
  <c r="CO41" i="107" s="1"/>
  <c r="CP41" i="106"/>
  <c r="CP41" i="107" s="1"/>
  <c r="CQ41" i="106"/>
  <c r="CQ41" i="107" s="1"/>
  <c r="CR41" i="106"/>
  <c r="CR41" i="107" s="1"/>
  <c r="CS41" i="106"/>
  <c r="CS41" i="107" s="1"/>
  <c r="CT41" i="106"/>
  <c r="CT41" i="107" s="1"/>
  <c r="C42" i="106"/>
  <c r="C42" i="107" s="1"/>
  <c r="D42" i="106"/>
  <c r="D42" i="107" s="1"/>
  <c r="E42" i="106"/>
  <c r="E42" i="107" s="1"/>
  <c r="F42" i="106"/>
  <c r="F42" i="107" s="1"/>
  <c r="G42" i="106"/>
  <c r="G42" i="107" s="1"/>
  <c r="H42" i="106"/>
  <c r="H42" i="107" s="1"/>
  <c r="I42" i="106"/>
  <c r="I42" i="107" s="1"/>
  <c r="J42" i="106"/>
  <c r="J42" i="107" s="1"/>
  <c r="K42" i="106"/>
  <c r="K42" i="107" s="1"/>
  <c r="L42" i="106"/>
  <c r="L42" i="107" s="1"/>
  <c r="M42" i="106"/>
  <c r="M42" i="107" s="1"/>
  <c r="N42" i="106"/>
  <c r="N42" i="107" s="1"/>
  <c r="O42" i="106"/>
  <c r="O42" i="107" s="1"/>
  <c r="P42" i="106"/>
  <c r="P42" i="107" s="1"/>
  <c r="Q42" i="106"/>
  <c r="Q42" i="107" s="1"/>
  <c r="R42" i="106"/>
  <c r="R42" i="107" s="1"/>
  <c r="S42" i="106"/>
  <c r="S42" i="107" s="1"/>
  <c r="T42" i="106"/>
  <c r="T42" i="107" s="1"/>
  <c r="U42" i="106"/>
  <c r="U42" i="107" s="1"/>
  <c r="V42" i="106"/>
  <c r="V42" i="107" s="1"/>
  <c r="W42" i="106"/>
  <c r="W42" i="107" s="1"/>
  <c r="X42" i="106"/>
  <c r="X42" i="107" s="1"/>
  <c r="Y42" i="106"/>
  <c r="Y42" i="107" s="1"/>
  <c r="Z42" i="106"/>
  <c r="Z42" i="107" s="1"/>
  <c r="AA42" i="106"/>
  <c r="AA42" i="107" s="1"/>
  <c r="AB42" i="106"/>
  <c r="AB42" i="107" s="1"/>
  <c r="AC42" i="106"/>
  <c r="AC42" i="107" s="1"/>
  <c r="AD42" i="106"/>
  <c r="AD42" i="107" s="1"/>
  <c r="AE42" i="106"/>
  <c r="AE42" i="107" s="1"/>
  <c r="AF42" i="106"/>
  <c r="AF42" i="107" s="1"/>
  <c r="AG42" i="106"/>
  <c r="AG42" i="107" s="1"/>
  <c r="AH42" i="106"/>
  <c r="AH42" i="107" s="1"/>
  <c r="AI42" i="106"/>
  <c r="AI42" i="107" s="1"/>
  <c r="AJ42" i="106"/>
  <c r="AJ42" i="107" s="1"/>
  <c r="AK42" i="106"/>
  <c r="AK42" i="107" s="1"/>
  <c r="AL42" i="106"/>
  <c r="AL42" i="107" s="1"/>
  <c r="AM42" i="106"/>
  <c r="AM42" i="107" s="1"/>
  <c r="AN42" i="106"/>
  <c r="AN42" i="107" s="1"/>
  <c r="AO42" i="106"/>
  <c r="AO42" i="107" s="1"/>
  <c r="AP42" i="106"/>
  <c r="AP42" i="107" s="1"/>
  <c r="AQ42" i="106"/>
  <c r="AQ42" i="107" s="1"/>
  <c r="AR42" i="106"/>
  <c r="AR42" i="107" s="1"/>
  <c r="AS42" i="106"/>
  <c r="AS42" i="107" s="1"/>
  <c r="AT42" i="106"/>
  <c r="AT42" i="107" s="1"/>
  <c r="AU42" i="106"/>
  <c r="AU42" i="107" s="1"/>
  <c r="AV42" i="106"/>
  <c r="AV42" i="107" s="1"/>
  <c r="AW42" i="106"/>
  <c r="AW42" i="107" s="1"/>
  <c r="AX42" i="106"/>
  <c r="AX42" i="107" s="1"/>
  <c r="AY42" i="106"/>
  <c r="AY42" i="107" s="1"/>
  <c r="AZ42" i="106"/>
  <c r="AZ42" i="107" s="1"/>
  <c r="BA42" i="106"/>
  <c r="BA42" i="107" s="1"/>
  <c r="BB42" i="106"/>
  <c r="BB42" i="107" s="1"/>
  <c r="BC42" i="106"/>
  <c r="BC42" i="107" s="1"/>
  <c r="BD42" i="106"/>
  <c r="BD42" i="107" s="1"/>
  <c r="BE42" i="106"/>
  <c r="BE42" i="107" s="1"/>
  <c r="BF42" i="106"/>
  <c r="BF42" i="107" s="1"/>
  <c r="BG42" i="106"/>
  <c r="BG42" i="107" s="1"/>
  <c r="BH42" i="106"/>
  <c r="BH42" i="107" s="1"/>
  <c r="BI42" i="106"/>
  <c r="BI42" i="107" s="1"/>
  <c r="BJ42" i="106"/>
  <c r="BJ42" i="107" s="1"/>
  <c r="BK42" i="106"/>
  <c r="BK42" i="107" s="1"/>
  <c r="BL42" i="106"/>
  <c r="BL42" i="107" s="1"/>
  <c r="BM42" i="106"/>
  <c r="BM42" i="107" s="1"/>
  <c r="BN42" i="106"/>
  <c r="BN42" i="107" s="1"/>
  <c r="BO42" i="106"/>
  <c r="BO42" i="107" s="1"/>
  <c r="BP42" i="106"/>
  <c r="BP42" i="107" s="1"/>
  <c r="BQ42" i="106"/>
  <c r="BQ42" i="107" s="1"/>
  <c r="BR42" i="106"/>
  <c r="BR42" i="107" s="1"/>
  <c r="BS42" i="106"/>
  <c r="BS42" i="107" s="1"/>
  <c r="BT42" i="106"/>
  <c r="BT42" i="107" s="1"/>
  <c r="BU42" i="106"/>
  <c r="BU42" i="107" s="1"/>
  <c r="BV42" i="106"/>
  <c r="BV42" i="107" s="1"/>
  <c r="BW42" i="106"/>
  <c r="BW42" i="107" s="1"/>
  <c r="BX42" i="106"/>
  <c r="BX42" i="107" s="1"/>
  <c r="BY42" i="106"/>
  <c r="BY42" i="107" s="1"/>
  <c r="BZ42" i="106"/>
  <c r="BZ42" i="107" s="1"/>
  <c r="CA42" i="106"/>
  <c r="CA42" i="107" s="1"/>
  <c r="CB42" i="106"/>
  <c r="CB42" i="107" s="1"/>
  <c r="CC42" i="106"/>
  <c r="CC42" i="107" s="1"/>
  <c r="CD42" i="106"/>
  <c r="CD42" i="107" s="1"/>
  <c r="CE42" i="106"/>
  <c r="CE42" i="107" s="1"/>
  <c r="CF42" i="106"/>
  <c r="CF42" i="107" s="1"/>
  <c r="CG42" i="106"/>
  <c r="CG42" i="107" s="1"/>
  <c r="CH42" i="106"/>
  <c r="CH42" i="107" s="1"/>
  <c r="CI42" i="106"/>
  <c r="CI42" i="107" s="1"/>
  <c r="CJ42" i="106"/>
  <c r="CJ42" i="107" s="1"/>
  <c r="CK42" i="106"/>
  <c r="CK42" i="107" s="1"/>
  <c r="CL42" i="106"/>
  <c r="CL42" i="107" s="1"/>
  <c r="CM42" i="106"/>
  <c r="CM42" i="107" s="1"/>
  <c r="CN42" i="106"/>
  <c r="CN42" i="107" s="1"/>
  <c r="CO42" i="106"/>
  <c r="CO42" i="107" s="1"/>
  <c r="CP42" i="106"/>
  <c r="CP42" i="107" s="1"/>
  <c r="CQ42" i="106"/>
  <c r="CQ42" i="107" s="1"/>
  <c r="CR42" i="106"/>
  <c r="CR42" i="107" s="1"/>
  <c r="CS42" i="106"/>
  <c r="CS42" i="107" s="1"/>
  <c r="CT42" i="106"/>
  <c r="CT42" i="107" s="1"/>
  <c r="C43" i="106"/>
  <c r="C43" i="107" s="1"/>
  <c r="D43" i="106"/>
  <c r="D43" i="107" s="1"/>
  <c r="E43" i="106"/>
  <c r="E43" i="107" s="1"/>
  <c r="F43" i="106"/>
  <c r="F43" i="107" s="1"/>
  <c r="G43" i="106"/>
  <c r="G43" i="107" s="1"/>
  <c r="H43" i="106"/>
  <c r="H43" i="107" s="1"/>
  <c r="I43" i="106"/>
  <c r="I43" i="107" s="1"/>
  <c r="J43" i="106"/>
  <c r="J43" i="107" s="1"/>
  <c r="K43" i="106"/>
  <c r="K43" i="107" s="1"/>
  <c r="L43" i="106"/>
  <c r="L43" i="107" s="1"/>
  <c r="M43" i="106"/>
  <c r="M43" i="107" s="1"/>
  <c r="N43" i="106"/>
  <c r="N43" i="107" s="1"/>
  <c r="O43" i="106"/>
  <c r="O43" i="107" s="1"/>
  <c r="P43" i="106"/>
  <c r="P43" i="107" s="1"/>
  <c r="Q43" i="106"/>
  <c r="Q43" i="107" s="1"/>
  <c r="R43" i="106"/>
  <c r="R43" i="107" s="1"/>
  <c r="S43" i="106"/>
  <c r="S43" i="107" s="1"/>
  <c r="T43" i="106"/>
  <c r="T43" i="107" s="1"/>
  <c r="U43" i="106"/>
  <c r="U43" i="107" s="1"/>
  <c r="V43" i="106"/>
  <c r="V43" i="107" s="1"/>
  <c r="W43" i="106"/>
  <c r="W43" i="107" s="1"/>
  <c r="X43" i="106"/>
  <c r="X43" i="107" s="1"/>
  <c r="Y43" i="106"/>
  <c r="Y43" i="107" s="1"/>
  <c r="Z43" i="106"/>
  <c r="Z43" i="107" s="1"/>
  <c r="AA43" i="106"/>
  <c r="AA43" i="107" s="1"/>
  <c r="AB43" i="106"/>
  <c r="AB43" i="107" s="1"/>
  <c r="AC43" i="106"/>
  <c r="AC43" i="107" s="1"/>
  <c r="AD43" i="106"/>
  <c r="AD43" i="107" s="1"/>
  <c r="AE43" i="106"/>
  <c r="AE43" i="107" s="1"/>
  <c r="AF43" i="106"/>
  <c r="AF43" i="107" s="1"/>
  <c r="AG43" i="106"/>
  <c r="AG43" i="107" s="1"/>
  <c r="AH43" i="106"/>
  <c r="AH43" i="107" s="1"/>
  <c r="AI43" i="106"/>
  <c r="AI43" i="107" s="1"/>
  <c r="AJ43" i="106"/>
  <c r="AJ43" i="107" s="1"/>
  <c r="AK43" i="106"/>
  <c r="AK43" i="107" s="1"/>
  <c r="AL43" i="106"/>
  <c r="AL43" i="107" s="1"/>
  <c r="AM43" i="106"/>
  <c r="AM43" i="107" s="1"/>
  <c r="AN43" i="106"/>
  <c r="AN43" i="107" s="1"/>
  <c r="AO43" i="106"/>
  <c r="AO43" i="107" s="1"/>
  <c r="AP43" i="106"/>
  <c r="AP43" i="107" s="1"/>
  <c r="AQ43" i="106"/>
  <c r="AQ43" i="107" s="1"/>
  <c r="AR43" i="106"/>
  <c r="AR43" i="107" s="1"/>
  <c r="AS43" i="106"/>
  <c r="AS43" i="107" s="1"/>
  <c r="AT43" i="106"/>
  <c r="AT43" i="107" s="1"/>
  <c r="AU43" i="106"/>
  <c r="AU43" i="107" s="1"/>
  <c r="AV43" i="106"/>
  <c r="AV43" i="107" s="1"/>
  <c r="AW43" i="106"/>
  <c r="AW43" i="107" s="1"/>
  <c r="AX43" i="106"/>
  <c r="AX43" i="107" s="1"/>
  <c r="AY43" i="106"/>
  <c r="AY43" i="107" s="1"/>
  <c r="AZ43" i="106"/>
  <c r="AZ43" i="107" s="1"/>
  <c r="BA43" i="106"/>
  <c r="BA43" i="107" s="1"/>
  <c r="BB43" i="106"/>
  <c r="BB43" i="107" s="1"/>
  <c r="BC43" i="106"/>
  <c r="BC43" i="107" s="1"/>
  <c r="BD43" i="106"/>
  <c r="BD43" i="107" s="1"/>
  <c r="BE43" i="106"/>
  <c r="BE43" i="107" s="1"/>
  <c r="BF43" i="106"/>
  <c r="BF43" i="107" s="1"/>
  <c r="BG43" i="106"/>
  <c r="BG43" i="107" s="1"/>
  <c r="BH43" i="106"/>
  <c r="BH43" i="107" s="1"/>
  <c r="BI43" i="106"/>
  <c r="BI43" i="107" s="1"/>
  <c r="BJ43" i="106"/>
  <c r="BJ43" i="107" s="1"/>
  <c r="BK43" i="106"/>
  <c r="BK43" i="107" s="1"/>
  <c r="BL43" i="106"/>
  <c r="BL43" i="107" s="1"/>
  <c r="BM43" i="106"/>
  <c r="BM43" i="107" s="1"/>
  <c r="BN43" i="106"/>
  <c r="BN43" i="107" s="1"/>
  <c r="BO43" i="106"/>
  <c r="BO43" i="107" s="1"/>
  <c r="BP43" i="106"/>
  <c r="BP43" i="107" s="1"/>
  <c r="BQ43" i="106"/>
  <c r="BQ43" i="107" s="1"/>
  <c r="BR43" i="106"/>
  <c r="BR43" i="107" s="1"/>
  <c r="BS43" i="106"/>
  <c r="BS43" i="107" s="1"/>
  <c r="BT43" i="106"/>
  <c r="BT43" i="107" s="1"/>
  <c r="BU43" i="106"/>
  <c r="BU43" i="107" s="1"/>
  <c r="BV43" i="106"/>
  <c r="BV43" i="107" s="1"/>
  <c r="BW43" i="106"/>
  <c r="BW43" i="107" s="1"/>
  <c r="BX43" i="106"/>
  <c r="BX43" i="107" s="1"/>
  <c r="BY43" i="106"/>
  <c r="BY43" i="107" s="1"/>
  <c r="BZ43" i="106"/>
  <c r="BZ43" i="107" s="1"/>
  <c r="CA43" i="106"/>
  <c r="CA43" i="107" s="1"/>
  <c r="CB43" i="106"/>
  <c r="CB43" i="107" s="1"/>
  <c r="CC43" i="106"/>
  <c r="CC43" i="107" s="1"/>
  <c r="CD43" i="106"/>
  <c r="CD43" i="107" s="1"/>
  <c r="CE43" i="106"/>
  <c r="CE43" i="107" s="1"/>
  <c r="CF43" i="106"/>
  <c r="CF43" i="107" s="1"/>
  <c r="CG43" i="106"/>
  <c r="CG43" i="107" s="1"/>
  <c r="CH43" i="106"/>
  <c r="CH43" i="107" s="1"/>
  <c r="CI43" i="106"/>
  <c r="CI43" i="107" s="1"/>
  <c r="CJ43" i="106"/>
  <c r="CJ43" i="107" s="1"/>
  <c r="CK43" i="106"/>
  <c r="CK43" i="107" s="1"/>
  <c r="CL43" i="106"/>
  <c r="CL43" i="107" s="1"/>
  <c r="CM43" i="106"/>
  <c r="CM43" i="107" s="1"/>
  <c r="CN43" i="106"/>
  <c r="CN43" i="107" s="1"/>
  <c r="CO43" i="106"/>
  <c r="CO43" i="107" s="1"/>
  <c r="CP43" i="106"/>
  <c r="CP43" i="107" s="1"/>
  <c r="CQ43" i="106"/>
  <c r="CQ43" i="107" s="1"/>
  <c r="CR43" i="106"/>
  <c r="CR43" i="107" s="1"/>
  <c r="CS43" i="106"/>
  <c r="CS43" i="107" s="1"/>
  <c r="CT43" i="106"/>
  <c r="CT43" i="107" s="1"/>
  <c r="C44" i="106"/>
  <c r="C44" i="107" s="1"/>
  <c r="D44" i="106"/>
  <c r="D44" i="107" s="1"/>
  <c r="E44" i="106"/>
  <c r="E44" i="107" s="1"/>
  <c r="F44" i="106"/>
  <c r="F44" i="107" s="1"/>
  <c r="G44" i="106"/>
  <c r="G44" i="107" s="1"/>
  <c r="H44" i="106"/>
  <c r="H44" i="107" s="1"/>
  <c r="I44" i="106"/>
  <c r="I44" i="107" s="1"/>
  <c r="J44" i="106"/>
  <c r="J44" i="107" s="1"/>
  <c r="K44" i="106"/>
  <c r="K44" i="107" s="1"/>
  <c r="L44" i="106"/>
  <c r="L44" i="107" s="1"/>
  <c r="M44" i="106"/>
  <c r="M44" i="107" s="1"/>
  <c r="N44" i="106"/>
  <c r="N44" i="107" s="1"/>
  <c r="O44" i="106"/>
  <c r="O44" i="107" s="1"/>
  <c r="P44" i="106"/>
  <c r="P44" i="107" s="1"/>
  <c r="Q44" i="106"/>
  <c r="Q44" i="107" s="1"/>
  <c r="R44" i="106"/>
  <c r="R44" i="107" s="1"/>
  <c r="S44" i="106"/>
  <c r="S44" i="107" s="1"/>
  <c r="T44" i="106"/>
  <c r="T44" i="107" s="1"/>
  <c r="U44" i="106"/>
  <c r="U44" i="107" s="1"/>
  <c r="V44" i="106"/>
  <c r="V44" i="107" s="1"/>
  <c r="W44" i="106"/>
  <c r="W44" i="107" s="1"/>
  <c r="X44" i="106"/>
  <c r="X44" i="107" s="1"/>
  <c r="Y44" i="106"/>
  <c r="Y44" i="107" s="1"/>
  <c r="Z44" i="106"/>
  <c r="Z44" i="107" s="1"/>
  <c r="AA44" i="106"/>
  <c r="AA44" i="107" s="1"/>
  <c r="AB44" i="106"/>
  <c r="AB44" i="107" s="1"/>
  <c r="AC44" i="106"/>
  <c r="AC44" i="107" s="1"/>
  <c r="AD44" i="106"/>
  <c r="AD44" i="107" s="1"/>
  <c r="AE44" i="106"/>
  <c r="AE44" i="107" s="1"/>
  <c r="AF44" i="106"/>
  <c r="AF44" i="107" s="1"/>
  <c r="AG44" i="106"/>
  <c r="AG44" i="107" s="1"/>
  <c r="AH44" i="106"/>
  <c r="AH44" i="107" s="1"/>
  <c r="AI44" i="106"/>
  <c r="AI44" i="107" s="1"/>
  <c r="AJ44" i="106"/>
  <c r="AJ44" i="107" s="1"/>
  <c r="AK44" i="106"/>
  <c r="AK44" i="107" s="1"/>
  <c r="AL44" i="106"/>
  <c r="AL44" i="107" s="1"/>
  <c r="AM44" i="106"/>
  <c r="AM44" i="107" s="1"/>
  <c r="AN44" i="106"/>
  <c r="AN44" i="107" s="1"/>
  <c r="AO44" i="106"/>
  <c r="AO44" i="107" s="1"/>
  <c r="AP44" i="106"/>
  <c r="AP44" i="107" s="1"/>
  <c r="AQ44" i="106"/>
  <c r="AQ44" i="107" s="1"/>
  <c r="AR44" i="106"/>
  <c r="AR44" i="107" s="1"/>
  <c r="AS44" i="106"/>
  <c r="AS44" i="107" s="1"/>
  <c r="AT44" i="106"/>
  <c r="AT44" i="107" s="1"/>
  <c r="AU44" i="106"/>
  <c r="AU44" i="107" s="1"/>
  <c r="AV44" i="106"/>
  <c r="AV44" i="107" s="1"/>
  <c r="AW44" i="106"/>
  <c r="AW44" i="107" s="1"/>
  <c r="AX44" i="106"/>
  <c r="AX44" i="107" s="1"/>
  <c r="AY44" i="106"/>
  <c r="AY44" i="107" s="1"/>
  <c r="AZ44" i="106"/>
  <c r="AZ44" i="107" s="1"/>
  <c r="BA44" i="106"/>
  <c r="BA44" i="107" s="1"/>
  <c r="BB44" i="106"/>
  <c r="BB44" i="107" s="1"/>
  <c r="BC44" i="106"/>
  <c r="BC44" i="107" s="1"/>
  <c r="BD44" i="106"/>
  <c r="BD44" i="107" s="1"/>
  <c r="BE44" i="106"/>
  <c r="BE44" i="107" s="1"/>
  <c r="BF44" i="106"/>
  <c r="BF44" i="107" s="1"/>
  <c r="BG44" i="106"/>
  <c r="BG44" i="107" s="1"/>
  <c r="BH44" i="106"/>
  <c r="BH44" i="107" s="1"/>
  <c r="BI44" i="106"/>
  <c r="BI44" i="107" s="1"/>
  <c r="BJ44" i="106"/>
  <c r="BJ44" i="107" s="1"/>
  <c r="BK44" i="106"/>
  <c r="BK44" i="107" s="1"/>
  <c r="BL44" i="106"/>
  <c r="BL44" i="107" s="1"/>
  <c r="BM44" i="106"/>
  <c r="BM44" i="107" s="1"/>
  <c r="BN44" i="106"/>
  <c r="BN44" i="107" s="1"/>
  <c r="BO44" i="106"/>
  <c r="BO44" i="107" s="1"/>
  <c r="BP44" i="106"/>
  <c r="BP44" i="107" s="1"/>
  <c r="BQ44" i="106"/>
  <c r="BQ44" i="107" s="1"/>
  <c r="BR44" i="106"/>
  <c r="BR44" i="107" s="1"/>
  <c r="BS44" i="106"/>
  <c r="BS44" i="107" s="1"/>
  <c r="BT44" i="106"/>
  <c r="BT44" i="107" s="1"/>
  <c r="BU44" i="106"/>
  <c r="BU44" i="107" s="1"/>
  <c r="BV44" i="106"/>
  <c r="BV44" i="107" s="1"/>
  <c r="BW44" i="106"/>
  <c r="BW44" i="107" s="1"/>
  <c r="BX44" i="106"/>
  <c r="BX44" i="107" s="1"/>
  <c r="BY44" i="106"/>
  <c r="BY44" i="107" s="1"/>
  <c r="BZ44" i="106"/>
  <c r="BZ44" i="107" s="1"/>
  <c r="CA44" i="106"/>
  <c r="CA44" i="107" s="1"/>
  <c r="CB44" i="106"/>
  <c r="CB44" i="107" s="1"/>
  <c r="CC44" i="106"/>
  <c r="CC44" i="107" s="1"/>
  <c r="CD44" i="106"/>
  <c r="CD44" i="107" s="1"/>
  <c r="CE44" i="106"/>
  <c r="CE44" i="107" s="1"/>
  <c r="CF44" i="106"/>
  <c r="CF44" i="107" s="1"/>
  <c r="CG44" i="106"/>
  <c r="CG44" i="107" s="1"/>
  <c r="CH44" i="106"/>
  <c r="CH44" i="107" s="1"/>
  <c r="CI44" i="106"/>
  <c r="CI44" i="107" s="1"/>
  <c r="CJ44" i="106"/>
  <c r="CJ44" i="107" s="1"/>
  <c r="CK44" i="106"/>
  <c r="CK44" i="107" s="1"/>
  <c r="CL44" i="106"/>
  <c r="CL44" i="107" s="1"/>
  <c r="CM44" i="106"/>
  <c r="CM44" i="107" s="1"/>
  <c r="CN44" i="106"/>
  <c r="CN44" i="107" s="1"/>
  <c r="CO44" i="106"/>
  <c r="CO44" i="107" s="1"/>
  <c r="CP44" i="106"/>
  <c r="CP44" i="107" s="1"/>
  <c r="CQ44" i="106"/>
  <c r="CQ44" i="107" s="1"/>
  <c r="CR44" i="106"/>
  <c r="CR44" i="107" s="1"/>
  <c r="CS44" i="106"/>
  <c r="CS44" i="107" s="1"/>
  <c r="CT44" i="106"/>
  <c r="CT44" i="107" s="1"/>
  <c r="C45" i="106"/>
  <c r="C45" i="107" s="1"/>
  <c r="D45" i="106"/>
  <c r="D45" i="107" s="1"/>
  <c r="E45" i="106"/>
  <c r="E45" i="107" s="1"/>
  <c r="F45" i="106"/>
  <c r="F45" i="107" s="1"/>
  <c r="G45" i="106"/>
  <c r="G45" i="107" s="1"/>
  <c r="H45" i="106"/>
  <c r="H45" i="107" s="1"/>
  <c r="I45" i="106"/>
  <c r="I45" i="107" s="1"/>
  <c r="J45" i="106"/>
  <c r="J45" i="107" s="1"/>
  <c r="K45" i="106"/>
  <c r="K45" i="107" s="1"/>
  <c r="L45" i="106"/>
  <c r="L45" i="107" s="1"/>
  <c r="M45" i="106"/>
  <c r="M45" i="107" s="1"/>
  <c r="N45" i="106"/>
  <c r="N45" i="107" s="1"/>
  <c r="O45" i="106"/>
  <c r="O45" i="107" s="1"/>
  <c r="P45" i="106"/>
  <c r="P45" i="107" s="1"/>
  <c r="Q45" i="106"/>
  <c r="Q45" i="107" s="1"/>
  <c r="R45" i="106"/>
  <c r="R45" i="107" s="1"/>
  <c r="S45" i="106"/>
  <c r="S45" i="107" s="1"/>
  <c r="T45" i="106"/>
  <c r="T45" i="107" s="1"/>
  <c r="U45" i="106"/>
  <c r="U45" i="107" s="1"/>
  <c r="V45" i="106"/>
  <c r="V45" i="107" s="1"/>
  <c r="W45" i="106"/>
  <c r="W45" i="107" s="1"/>
  <c r="X45" i="106"/>
  <c r="X45" i="107" s="1"/>
  <c r="Y45" i="106"/>
  <c r="Y45" i="107" s="1"/>
  <c r="Z45" i="106"/>
  <c r="Z45" i="107" s="1"/>
  <c r="AA45" i="106"/>
  <c r="AA45" i="107" s="1"/>
  <c r="AB45" i="106"/>
  <c r="AB45" i="107" s="1"/>
  <c r="AC45" i="106"/>
  <c r="AC45" i="107" s="1"/>
  <c r="AD45" i="106"/>
  <c r="AD45" i="107" s="1"/>
  <c r="AE45" i="106"/>
  <c r="AE45" i="107" s="1"/>
  <c r="AF45" i="106"/>
  <c r="AF45" i="107" s="1"/>
  <c r="AG45" i="106"/>
  <c r="AG45" i="107" s="1"/>
  <c r="AH45" i="106"/>
  <c r="AH45" i="107" s="1"/>
  <c r="AI45" i="106"/>
  <c r="AI45" i="107" s="1"/>
  <c r="AJ45" i="106"/>
  <c r="AJ45" i="107" s="1"/>
  <c r="AK45" i="106"/>
  <c r="AK45" i="107" s="1"/>
  <c r="AL45" i="106"/>
  <c r="AL45" i="107" s="1"/>
  <c r="AM45" i="106"/>
  <c r="AM45" i="107" s="1"/>
  <c r="AN45" i="106"/>
  <c r="AN45" i="107" s="1"/>
  <c r="AO45" i="106"/>
  <c r="AO45" i="107" s="1"/>
  <c r="AP45" i="106"/>
  <c r="AP45" i="107" s="1"/>
  <c r="AQ45" i="106"/>
  <c r="AQ45" i="107" s="1"/>
  <c r="AR45" i="106"/>
  <c r="AR45" i="107" s="1"/>
  <c r="AS45" i="106"/>
  <c r="AS45" i="107" s="1"/>
  <c r="AT45" i="106"/>
  <c r="AT45" i="107" s="1"/>
  <c r="AU45" i="106"/>
  <c r="AU45" i="107" s="1"/>
  <c r="AV45" i="106"/>
  <c r="AV45" i="107" s="1"/>
  <c r="AW45" i="106"/>
  <c r="AW45" i="107" s="1"/>
  <c r="AX45" i="106"/>
  <c r="AX45" i="107" s="1"/>
  <c r="AY45" i="106"/>
  <c r="AY45" i="107" s="1"/>
  <c r="AZ45" i="106"/>
  <c r="AZ45" i="107" s="1"/>
  <c r="BA45" i="106"/>
  <c r="BA45" i="107" s="1"/>
  <c r="BB45" i="106"/>
  <c r="BB45" i="107" s="1"/>
  <c r="BC45" i="106"/>
  <c r="BC45" i="107" s="1"/>
  <c r="BD45" i="106"/>
  <c r="BD45" i="107" s="1"/>
  <c r="BE45" i="106"/>
  <c r="BE45" i="107" s="1"/>
  <c r="BF45" i="106"/>
  <c r="BF45" i="107" s="1"/>
  <c r="BG45" i="106"/>
  <c r="BG45" i="107" s="1"/>
  <c r="BH45" i="106"/>
  <c r="BH45" i="107" s="1"/>
  <c r="BI45" i="106"/>
  <c r="BI45" i="107" s="1"/>
  <c r="BJ45" i="106"/>
  <c r="BJ45" i="107" s="1"/>
  <c r="BK45" i="106"/>
  <c r="BK45" i="107" s="1"/>
  <c r="BL45" i="106"/>
  <c r="BL45" i="107" s="1"/>
  <c r="BM45" i="106"/>
  <c r="BM45" i="107" s="1"/>
  <c r="BN45" i="106"/>
  <c r="BN45" i="107" s="1"/>
  <c r="BO45" i="106"/>
  <c r="BO45" i="107" s="1"/>
  <c r="BP45" i="106"/>
  <c r="BP45" i="107" s="1"/>
  <c r="BQ45" i="106"/>
  <c r="BQ45" i="107" s="1"/>
  <c r="BR45" i="106"/>
  <c r="BR45" i="107" s="1"/>
  <c r="BS45" i="106"/>
  <c r="BS45" i="107" s="1"/>
  <c r="BT45" i="106"/>
  <c r="BT45" i="107" s="1"/>
  <c r="BU45" i="106"/>
  <c r="BU45" i="107" s="1"/>
  <c r="BV45" i="106"/>
  <c r="BV45" i="107" s="1"/>
  <c r="BW45" i="106"/>
  <c r="BW45" i="107" s="1"/>
  <c r="BX45" i="106"/>
  <c r="BX45" i="107" s="1"/>
  <c r="BY45" i="106"/>
  <c r="BY45" i="107" s="1"/>
  <c r="BZ45" i="106"/>
  <c r="BZ45" i="107" s="1"/>
  <c r="CA45" i="106"/>
  <c r="CA45" i="107" s="1"/>
  <c r="CB45" i="106"/>
  <c r="CB45" i="107" s="1"/>
  <c r="CC45" i="106"/>
  <c r="CC45" i="107" s="1"/>
  <c r="CD45" i="106"/>
  <c r="CD45" i="107" s="1"/>
  <c r="CE45" i="106"/>
  <c r="CE45" i="107" s="1"/>
  <c r="CF45" i="106"/>
  <c r="CF45" i="107" s="1"/>
  <c r="CG45" i="106"/>
  <c r="CG45" i="107" s="1"/>
  <c r="CH45" i="106"/>
  <c r="CH45" i="107" s="1"/>
  <c r="CI45" i="106"/>
  <c r="CI45" i="107" s="1"/>
  <c r="CJ45" i="106"/>
  <c r="CJ45" i="107" s="1"/>
  <c r="CK45" i="106"/>
  <c r="CK45" i="107" s="1"/>
  <c r="CL45" i="106"/>
  <c r="CL45" i="107" s="1"/>
  <c r="CM45" i="106"/>
  <c r="CM45" i="107" s="1"/>
  <c r="CN45" i="106"/>
  <c r="CN45" i="107" s="1"/>
  <c r="CO45" i="106"/>
  <c r="CO45" i="107" s="1"/>
  <c r="CP45" i="106"/>
  <c r="CP45" i="107" s="1"/>
  <c r="CQ45" i="106"/>
  <c r="CQ45" i="107" s="1"/>
  <c r="CR45" i="106"/>
  <c r="CR45" i="107" s="1"/>
  <c r="CS45" i="106"/>
  <c r="CS45" i="107" s="1"/>
  <c r="CT45" i="106"/>
  <c r="CT45" i="107" s="1"/>
  <c r="C46" i="106"/>
  <c r="C46" i="107" s="1"/>
  <c r="D46" i="106"/>
  <c r="D46" i="107" s="1"/>
  <c r="E46" i="106"/>
  <c r="E46" i="107" s="1"/>
  <c r="F46" i="106"/>
  <c r="F46" i="107" s="1"/>
  <c r="G46" i="106"/>
  <c r="G46" i="107" s="1"/>
  <c r="H46" i="106"/>
  <c r="H46" i="107" s="1"/>
  <c r="I46" i="106"/>
  <c r="I46" i="107" s="1"/>
  <c r="J46" i="106"/>
  <c r="J46" i="107" s="1"/>
  <c r="K46" i="106"/>
  <c r="K46" i="107" s="1"/>
  <c r="L46" i="106"/>
  <c r="L46" i="107" s="1"/>
  <c r="M46" i="106"/>
  <c r="M46" i="107" s="1"/>
  <c r="N46" i="106"/>
  <c r="N46" i="107" s="1"/>
  <c r="O46" i="106"/>
  <c r="O46" i="107" s="1"/>
  <c r="P46" i="106"/>
  <c r="P46" i="107" s="1"/>
  <c r="Q46" i="106"/>
  <c r="Q46" i="107" s="1"/>
  <c r="R46" i="106"/>
  <c r="R46" i="107" s="1"/>
  <c r="S46" i="106"/>
  <c r="S46" i="107" s="1"/>
  <c r="T46" i="106"/>
  <c r="T46" i="107" s="1"/>
  <c r="U46" i="106"/>
  <c r="U46" i="107" s="1"/>
  <c r="V46" i="106"/>
  <c r="V46" i="107" s="1"/>
  <c r="W46" i="106"/>
  <c r="W46" i="107" s="1"/>
  <c r="X46" i="106"/>
  <c r="X46" i="107" s="1"/>
  <c r="Y46" i="106"/>
  <c r="Y46" i="107" s="1"/>
  <c r="Z46" i="106"/>
  <c r="Z46" i="107" s="1"/>
  <c r="AA46" i="106"/>
  <c r="AA46" i="107" s="1"/>
  <c r="AB46" i="106"/>
  <c r="AB46" i="107" s="1"/>
  <c r="AC46" i="106"/>
  <c r="AC46" i="107" s="1"/>
  <c r="AD46" i="106"/>
  <c r="AD46" i="107" s="1"/>
  <c r="AE46" i="106"/>
  <c r="AE46" i="107" s="1"/>
  <c r="AF46" i="106"/>
  <c r="AF46" i="107" s="1"/>
  <c r="AG46" i="106"/>
  <c r="AG46" i="107" s="1"/>
  <c r="AH46" i="106"/>
  <c r="AH46" i="107" s="1"/>
  <c r="AI46" i="106"/>
  <c r="AI46" i="107" s="1"/>
  <c r="AJ46" i="106"/>
  <c r="AJ46" i="107" s="1"/>
  <c r="AK46" i="106"/>
  <c r="AK46" i="107" s="1"/>
  <c r="AL46" i="106"/>
  <c r="AL46" i="107" s="1"/>
  <c r="AM46" i="106"/>
  <c r="AM46" i="107" s="1"/>
  <c r="AN46" i="106"/>
  <c r="AN46" i="107" s="1"/>
  <c r="AO46" i="106"/>
  <c r="AO46" i="107" s="1"/>
  <c r="AP46" i="106"/>
  <c r="AP46" i="107" s="1"/>
  <c r="AQ46" i="106"/>
  <c r="AQ46" i="107" s="1"/>
  <c r="AR46" i="106"/>
  <c r="AR46" i="107" s="1"/>
  <c r="AS46" i="106"/>
  <c r="AS46" i="107" s="1"/>
  <c r="AT46" i="106"/>
  <c r="AT46" i="107" s="1"/>
  <c r="AU46" i="106"/>
  <c r="AU46" i="107" s="1"/>
  <c r="AV46" i="106"/>
  <c r="AV46" i="107" s="1"/>
  <c r="AW46" i="106"/>
  <c r="AW46" i="107" s="1"/>
  <c r="AX46" i="106"/>
  <c r="AX46" i="107" s="1"/>
  <c r="AY46" i="106"/>
  <c r="AY46" i="107" s="1"/>
  <c r="AZ46" i="106"/>
  <c r="AZ46" i="107" s="1"/>
  <c r="BA46" i="106"/>
  <c r="BA46" i="107" s="1"/>
  <c r="BB46" i="106"/>
  <c r="BB46" i="107" s="1"/>
  <c r="BC46" i="106"/>
  <c r="BC46" i="107" s="1"/>
  <c r="BD46" i="106"/>
  <c r="BD46" i="107" s="1"/>
  <c r="BE46" i="106"/>
  <c r="BE46" i="107" s="1"/>
  <c r="BF46" i="106"/>
  <c r="BF46" i="107" s="1"/>
  <c r="BG46" i="106"/>
  <c r="BG46" i="107" s="1"/>
  <c r="BH46" i="106"/>
  <c r="BH46" i="107" s="1"/>
  <c r="BI46" i="106"/>
  <c r="BI46" i="107" s="1"/>
  <c r="BJ46" i="106"/>
  <c r="BJ46" i="107" s="1"/>
  <c r="BK46" i="106"/>
  <c r="BK46" i="107" s="1"/>
  <c r="BL46" i="106"/>
  <c r="BL46" i="107" s="1"/>
  <c r="BM46" i="106"/>
  <c r="BM46" i="107" s="1"/>
  <c r="BN46" i="106"/>
  <c r="BN46" i="107" s="1"/>
  <c r="BO46" i="106"/>
  <c r="BO46" i="107" s="1"/>
  <c r="BP46" i="106"/>
  <c r="BP46" i="107" s="1"/>
  <c r="BQ46" i="106"/>
  <c r="BQ46" i="107" s="1"/>
  <c r="BR46" i="106"/>
  <c r="BR46" i="107" s="1"/>
  <c r="BS46" i="106"/>
  <c r="BS46" i="107" s="1"/>
  <c r="BT46" i="106"/>
  <c r="BT46" i="107" s="1"/>
  <c r="BU46" i="106"/>
  <c r="BU46" i="107" s="1"/>
  <c r="BV46" i="106"/>
  <c r="BV46" i="107" s="1"/>
  <c r="BW46" i="106"/>
  <c r="BW46" i="107" s="1"/>
  <c r="BX46" i="106"/>
  <c r="BX46" i="107" s="1"/>
  <c r="BY46" i="106"/>
  <c r="BY46" i="107" s="1"/>
  <c r="BZ46" i="106"/>
  <c r="BZ46" i="107" s="1"/>
  <c r="CA46" i="106"/>
  <c r="CA46" i="107" s="1"/>
  <c r="CB46" i="106"/>
  <c r="CB46" i="107" s="1"/>
  <c r="CC46" i="106"/>
  <c r="CC46" i="107" s="1"/>
  <c r="CD46" i="106"/>
  <c r="CD46" i="107" s="1"/>
  <c r="CE46" i="106"/>
  <c r="CE46" i="107" s="1"/>
  <c r="CF46" i="106"/>
  <c r="CF46" i="107" s="1"/>
  <c r="CG46" i="106"/>
  <c r="CG46" i="107" s="1"/>
  <c r="CH46" i="106"/>
  <c r="CH46" i="107" s="1"/>
  <c r="CI46" i="106"/>
  <c r="CI46" i="107" s="1"/>
  <c r="CJ46" i="106"/>
  <c r="CJ46" i="107" s="1"/>
  <c r="CK46" i="106"/>
  <c r="CK46" i="107" s="1"/>
  <c r="CL46" i="106"/>
  <c r="CL46" i="107" s="1"/>
  <c r="CM46" i="106"/>
  <c r="CM46" i="107" s="1"/>
  <c r="CN46" i="106"/>
  <c r="CN46" i="107" s="1"/>
  <c r="CO46" i="106"/>
  <c r="CO46" i="107" s="1"/>
  <c r="CP46" i="106"/>
  <c r="CP46" i="107" s="1"/>
  <c r="CQ46" i="106"/>
  <c r="CQ46" i="107" s="1"/>
  <c r="CR46" i="106"/>
  <c r="CR46" i="107" s="1"/>
  <c r="CS46" i="106"/>
  <c r="CS46" i="107" s="1"/>
  <c r="CT46" i="106"/>
  <c r="CT46" i="107" s="1"/>
  <c r="C47" i="106"/>
  <c r="C47" i="107" s="1"/>
  <c r="D47" i="106"/>
  <c r="D47" i="107" s="1"/>
  <c r="E47" i="106"/>
  <c r="E47" i="107" s="1"/>
  <c r="F47" i="106"/>
  <c r="F47" i="107" s="1"/>
  <c r="G47" i="106"/>
  <c r="G47" i="107" s="1"/>
  <c r="H47" i="106"/>
  <c r="H47" i="107" s="1"/>
  <c r="I47" i="106"/>
  <c r="I47" i="107" s="1"/>
  <c r="J47" i="106"/>
  <c r="J47" i="107" s="1"/>
  <c r="K47" i="106"/>
  <c r="K47" i="107" s="1"/>
  <c r="L47" i="106"/>
  <c r="L47" i="107" s="1"/>
  <c r="M47" i="106"/>
  <c r="M47" i="107" s="1"/>
  <c r="N47" i="106"/>
  <c r="N47" i="107" s="1"/>
  <c r="O47" i="106"/>
  <c r="O47" i="107" s="1"/>
  <c r="P47" i="106"/>
  <c r="P47" i="107" s="1"/>
  <c r="Q47" i="106"/>
  <c r="Q47" i="107" s="1"/>
  <c r="R47" i="106"/>
  <c r="R47" i="107" s="1"/>
  <c r="S47" i="106"/>
  <c r="S47" i="107" s="1"/>
  <c r="T47" i="106"/>
  <c r="T47" i="107" s="1"/>
  <c r="U47" i="106"/>
  <c r="U47" i="107" s="1"/>
  <c r="V47" i="106"/>
  <c r="V47" i="107" s="1"/>
  <c r="W47" i="106"/>
  <c r="W47" i="107" s="1"/>
  <c r="X47" i="106"/>
  <c r="X47" i="107" s="1"/>
  <c r="Y47" i="106"/>
  <c r="Y47" i="107" s="1"/>
  <c r="Z47" i="106"/>
  <c r="Z47" i="107" s="1"/>
  <c r="AA47" i="106"/>
  <c r="AA47" i="107" s="1"/>
  <c r="AB47" i="106"/>
  <c r="AB47" i="107" s="1"/>
  <c r="AC47" i="106"/>
  <c r="AC47" i="107" s="1"/>
  <c r="AD47" i="106"/>
  <c r="AD47" i="107" s="1"/>
  <c r="AE47" i="106"/>
  <c r="AE47" i="107" s="1"/>
  <c r="AF47" i="106"/>
  <c r="AF47" i="107" s="1"/>
  <c r="AG47" i="106"/>
  <c r="AG47" i="107" s="1"/>
  <c r="AH47" i="106"/>
  <c r="AH47" i="107" s="1"/>
  <c r="AI47" i="106"/>
  <c r="AI47" i="107" s="1"/>
  <c r="AJ47" i="106"/>
  <c r="AJ47" i="107" s="1"/>
  <c r="AK47" i="106"/>
  <c r="AK47" i="107" s="1"/>
  <c r="AL47" i="106"/>
  <c r="AL47" i="107" s="1"/>
  <c r="AM47" i="106"/>
  <c r="AM47" i="107" s="1"/>
  <c r="AN47" i="106"/>
  <c r="AN47" i="107" s="1"/>
  <c r="AO47" i="106"/>
  <c r="AO47" i="107" s="1"/>
  <c r="AP47" i="106"/>
  <c r="AP47" i="107" s="1"/>
  <c r="AQ47" i="106"/>
  <c r="AQ47" i="107" s="1"/>
  <c r="AR47" i="106"/>
  <c r="AR47" i="107" s="1"/>
  <c r="AS47" i="106"/>
  <c r="AS47" i="107" s="1"/>
  <c r="AT47" i="106"/>
  <c r="AT47" i="107" s="1"/>
  <c r="AU47" i="106"/>
  <c r="AU47" i="107" s="1"/>
  <c r="AV47" i="106"/>
  <c r="AV47" i="107" s="1"/>
  <c r="AW47" i="106"/>
  <c r="AW47" i="107" s="1"/>
  <c r="AX47" i="106"/>
  <c r="AX47" i="107" s="1"/>
  <c r="AY47" i="106"/>
  <c r="AY47" i="107" s="1"/>
  <c r="AZ47" i="106"/>
  <c r="AZ47" i="107" s="1"/>
  <c r="BA47" i="106"/>
  <c r="BA47" i="107" s="1"/>
  <c r="BB47" i="106"/>
  <c r="BB47" i="107" s="1"/>
  <c r="BC47" i="106"/>
  <c r="BC47" i="107" s="1"/>
  <c r="BD47" i="106"/>
  <c r="BD47" i="107" s="1"/>
  <c r="BE47" i="106"/>
  <c r="BE47" i="107" s="1"/>
  <c r="BF47" i="106"/>
  <c r="BF47" i="107" s="1"/>
  <c r="BG47" i="106"/>
  <c r="BG47" i="107" s="1"/>
  <c r="BH47" i="106"/>
  <c r="BH47" i="107" s="1"/>
  <c r="BI47" i="106"/>
  <c r="BI47" i="107" s="1"/>
  <c r="BJ47" i="106"/>
  <c r="BJ47" i="107" s="1"/>
  <c r="BK47" i="106"/>
  <c r="BK47" i="107" s="1"/>
  <c r="BL47" i="106"/>
  <c r="BL47" i="107" s="1"/>
  <c r="BM47" i="106"/>
  <c r="BM47" i="107" s="1"/>
  <c r="BN47" i="106"/>
  <c r="BN47" i="107" s="1"/>
  <c r="BO47" i="106"/>
  <c r="BO47" i="107" s="1"/>
  <c r="BP47" i="106"/>
  <c r="BP47" i="107" s="1"/>
  <c r="BQ47" i="106"/>
  <c r="BQ47" i="107" s="1"/>
  <c r="BR47" i="106"/>
  <c r="BR47" i="107" s="1"/>
  <c r="BS47" i="106"/>
  <c r="BS47" i="107" s="1"/>
  <c r="BT47" i="106"/>
  <c r="BT47" i="107" s="1"/>
  <c r="BU47" i="106"/>
  <c r="BU47" i="107" s="1"/>
  <c r="BV47" i="106"/>
  <c r="BV47" i="107" s="1"/>
  <c r="BW47" i="106"/>
  <c r="BW47" i="107" s="1"/>
  <c r="BX47" i="106"/>
  <c r="BX47" i="107" s="1"/>
  <c r="BY47" i="106"/>
  <c r="BY47" i="107" s="1"/>
  <c r="BZ47" i="106"/>
  <c r="BZ47" i="107" s="1"/>
  <c r="CA47" i="106"/>
  <c r="CA47" i="107" s="1"/>
  <c r="CB47" i="106"/>
  <c r="CB47" i="107" s="1"/>
  <c r="CC47" i="106"/>
  <c r="CC47" i="107" s="1"/>
  <c r="CD47" i="106"/>
  <c r="CD47" i="107" s="1"/>
  <c r="CE47" i="106"/>
  <c r="CE47" i="107" s="1"/>
  <c r="CF47" i="106"/>
  <c r="CF47" i="107" s="1"/>
  <c r="CG47" i="106"/>
  <c r="CG47" i="107" s="1"/>
  <c r="CH47" i="106"/>
  <c r="CH47" i="107" s="1"/>
  <c r="CI47" i="106"/>
  <c r="CI47" i="107" s="1"/>
  <c r="CJ47" i="106"/>
  <c r="CJ47" i="107" s="1"/>
  <c r="CK47" i="106"/>
  <c r="CK47" i="107" s="1"/>
  <c r="CL47" i="106"/>
  <c r="CL47" i="107" s="1"/>
  <c r="CM47" i="106"/>
  <c r="CM47" i="107" s="1"/>
  <c r="CN47" i="106"/>
  <c r="CN47" i="107" s="1"/>
  <c r="CO47" i="106"/>
  <c r="CO47" i="107" s="1"/>
  <c r="CP47" i="106"/>
  <c r="CP47" i="107" s="1"/>
  <c r="CQ47" i="106"/>
  <c r="CQ47" i="107" s="1"/>
  <c r="CR47" i="106"/>
  <c r="CR47" i="107" s="1"/>
  <c r="CS47" i="106"/>
  <c r="CS47" i="107" s="1"/>
  <c r="CT47" i="106"/>
  <c r="CT47" i="107" s="1"/>
  <c r="C48" i="106"/>
  <c r="C48" i="107" s="1"/>
  <c r="D48" i="106"/>
  <c r="D48" i="107" s="1"/>
  <c r="E48" i="106"/>
  <c r="E48" i="107" s="1"/>
  <c r="F48" i="106"/>
  <c r="F48" i="107" s="1"/>
  <c r="G48" i="106"/>
  <c r="G48" i="107" s="1"/>
  <c r="H48" i="106"/>
  <c r="H48" i="107" s="1"/>
  <c r="I48" i="106"/>
  <c r="I48" i="107" s="1"/>
  <c r="J48" i="106"/>
  <c r="J48" i="107" s="1"/>
  <c r="K48" i="106"/>
  <c r="K48" i="107" s="1"/>
  <c r="L48" i="106"/>
  <c r="L48" i="107" s="1"/>
  <c r="M48" i="106"/>
  <c r="M48" i="107" s="1"/>
  <c r="N48" i="106"/>
  <c r="N48" i="107" s="1"/>
  <c r="O48" i="106"/>
  <c r="O48" i="107" s="1"/>
  <c r="P48" i="106"/>
  <c r="P48" i="107" s="1"/>
  <c r="Q48" i="106"/>
  <c r="Q48" i="107" s="1"/>
  <c r="R48" i="106"/>
  <c r="R48" i="107" s="1"/>
  <c r="S48" i="106"/>
  <c r="S48" i="107" s="1"/>
  <c r="T48" i="106"/>
  <c r="T48" i="107" s="1"/>
  <c r="U48" i="106"/>
  <c r="U48" i="107" s="1"/>
  <c r="V48" i="106"/>
  <c r="V48" i="107" s="1"/>
  <c r="W48" i="106"/>
  <c r="W48" i="107" s="1"/>
  <c r="X48" i="106"/>
  <c r="X48" i="107" s="1"/>
  <c r="Y48" i="106"/>
  <c r="Y48" i="107" s="1"/>
  <c r="Z48" i="106"/>
  <c r="Z48" i="107" s="1"/>
  <c r="AA48" i="106"/>
  <c r="AA48" i="107" s="1"/>
  <c r="AB48" i="106"/>
  <c r="AB48" i="107" s="1"/>
  <c r="AC48" i="106"/>
  <c r="AC48" i="107" s="1"/>
  <c r="AD48" i="106"/>
  <c r="AD48" i="107" s="1"/>
  <c r="AE48" i="106"/>
  <c r="AE48" i="107" s="1"/>
  <c r="AF48" i="106"/>
  <c r="AF48" i="107" s="1"/>
  <c r="AG48" i="106"/>
  <c r="AG48" i="107" s="1"/>
  <c r="AH48" i="106"/>
  <c r="AH48" i="107" s="1"/>
  <c r="AI48" i="106"/>
  <c r="AI48" i="107" s="1"/>
  <c r="AJ48" i="106"/>
  <c r="AJ48" i="107" s="1"/>
  <c r="AK48" i="106"/>
  <c r="AK48" i="107" s="1"/>
  <c r="AL48" i="106"/>
  <c r="AL48" i="107" s="1"/>
  <c r="AM48" i="106"/>
  <c r="AM48" i="107" s="1"/>
  <c r="AN48" i="106"/>
  <c r="AN48" i="107" s="1"/>
  <c r="AO48" i="106"/>
  <c r="AO48" i="107" s="1"/>
  <c r="AP48" i="106"/>
  <c r="AP48" i="107" s="1"/>
  <c r="AQ48" i="106"/>
  <c r="AQ48" i="107" s="1"/>
  <c r="AR48" i="106"/>
  <c r="AR48" i="107" s="1"/>
  <c r="AS48" i="106"/>
  <c r="AS48" i="107" s="1"/>
  <c r="AT48" i="106"/>
  <c r="AT48" i="107" s="1"/>
  <c r="AU48" i="106"/>
  <c r="AU48" i="107" s="1"/>
  <c r="AV48" i="106"/>
  <c r="AV48" i="107" s="1"/>
  <c r="AW48" i="106"/>
  <c r="AW48" i="107" s="1"/>
  <c r="AX48" i="106"/>
  <c r="AX48" i="107" s="1"/>
  <c r="AY48" i="106"/>
  <c r="AY48" i="107" s="1"/>
  <c r="AZ48" i="106"/>
  <c r="AZ48" i="107" s="1"/>
  <c r="BA48" i="106"/>
  <c r="BA48" i="107" s="1"/>
  <c r="BB48" i="106"/>
  <c r="BB48" i="107" s="1"/>
  <c r="BC48" i="106"/>
  <c r="BC48" i="107" s="1"/>
  <c r="BD48" i="106"/>
  <c r="BD48" i="107" s="1"/>
  <c r="BE48" i="106"/>
  <c r="BE48" i="107" s="1"/>
  <c r="BF48" i="106"/>
  <c r="BF48" i="107" s="1"/>
  <c r="BG48" i="106"/>
  <c r="BG48" i="107" s="1"/>
  <c r="BH48" i="106"/>
  <c r="BH48" i="107" s="1"/>
  <c r="BI48" i="106"/>
  <c r="BI48" i="107" s="1"/>
  <c r="BJ48" i="106"/>
  <c r="BJ48" i="107" s="1"/>
  <c r="BK48" i="106"/>
  <c r="BK48" i="107" s="1"/>
  <c r="BL48" i="106"/>
  <c r="BL48" i="107" s="1"/>
  <c r="BM48" i="106"/>
  <c r="BM48" i="107" s="1"/>
  <c r="BN48" i="106"/>
  <c r="BN48" i="107" s="1"/>
  <c r="BO48" i="106"/>
  <c r="BO48" i="107" s="1"/>
  <c r="BP48" i="106"/>
  <c r="BP48" i="107" s="1"/>
  <c r="BQ48" i="106"/>
  <c r="BQ48" i="107" s="1"/>
  <c r="BR48" i="106"/>
  <c r="BR48" i="107" s="1"/>
  <c r="BS48" i="106"/>
  <c r="BS48" i="107" s="1"/>
  <c r="BT48" i="106"/>
  <c r="BT48" i="107" s="1"/>
  <c r="BU48" i="106"/>
  <c r="BU48" i="107" s="1"/>
  <c r="BV48" i="106"/>
  <c r="BV48" i="107" s="1"/>
  <c r="BW48" i="106"/>
  <c r="BW48" i="107" s="1"/>
  <c r="BX48" i="106"/>
  <c r="BX48" i="107" s="1"/>
  <c r="BY48" i="106"/>
  <c r="BY48" i="107" s="1"/>
  <c r="BZ48" i="106"/>
  <c r="BZ48" i="107" s="1"/>
  <c r="CA48" i="106"/>
  <c r="CA48" i="107" s="1"/>
  <c r="CB48" i="106"/>
  <c r="CB48" i="107" s="1"/>
  <c r="CC48" i="106"/>
  <c r="CC48" i="107" s="1"/>
  <c r="CD48" i="106"/>
  <c r="CD48" i="107" s="1"/>
  <c r="CE48" i="106"/>
  <c r="CE48" i="107" s="1"/>
  <c r="CF48" i="106"/>
  <c r="CF48" i="107" s="1"/>
  <c r="CG48" i="106"/>
  <c r="CG48" i="107" s="1"/>
  <c r="CH48" i="106"/>
  <c r="CH48" i="107" s="1"/>
  <c r="CI48" i="106"/>
  <c r="CI48" i="107" s="1"/>
  <c r="CJ48" i="106"/>
  <c r="CJ48" i="107" s="1"/>
  <c r="CK48" i="106"/>
  <c r="CK48" i="107" s="1"/>
  <c r="CL48" i="106"/>
  <c r="CL48" i="107" s="1"/>
  <c r="CM48" i="106"/>
  <c r="CM48" i="107" s="1"/>
  <c r="CN48" i="106"/>
  <c r="CN48" i="107" s="1"/>
  <c r="CO48" i="106"/>
  <c r="CO48" i="107" s="1"/>
  <c r="CP48" i="106"/>
  <c r="CP48" i="107" s="1"/>
  <c r="CQ48" i="106"/>
  <c r="CQ48" i="107" s="1"/>
  <c r="CR48" i="106"/>
  <c r="CR48" i="107" s="1"/>
  <c r="CS48" i="106"/>
  <c r="CS48" i="107" s="1"/>
  <c r="CT48" i="106"/>
  <c r="CT48" i="107" s="1"/>
  <c r="C49" i="106"/>
  <c r="C49" i="107" s="1"/>
  <c r="D49" i="106"/>
  <c r="D49" i="107" s="1"/>
  <c r="E49" i="106"/>
  <c r="E49" i="107" s="1"/>
  <c r="F49" i="106"/>
  <c r="F49" i="107" s="1"/>
  <c r="G49" i="106"/>
  <c r="G49" i="107" s="1"/>
  <c r="H49" i="106"/>
  <c r="H49" i="107" s="1"/>
  <c r="I49" i="106"/>
  <c r="I49" i="107" s="1"/>
  <c r="J49" i="106"/>
  <c r="J49" i="107" s="1"/>
  <c r="K49" i="106"/>
  <c r="K49" i="107" s="1"/>
  <c r="L49" i="106"/>
  <c r="L49" i="107" s="1"/>
  <c r="M49" i="106"/>
  <c r="M49" i="107" s="1"/>
  <c r="N49" i="106"/>
  <c r="N49" i="107" s="1"/>
  <c r="O49" i="106"/>
  <c r="O49" i="107" s="1"/>
  <c r="P49" i="106"/>
  <c r="P49" i="107" s="1"/>
  <c r="Q49" i="106"/>
  <c r="Q49" i="107" s="1"/>
  <c r="R49" i="106"/>
  <c r="R49" i="107" s="1"/>
  <c r="S49" i="106"/>
  <c r="S49" i="107" s="1"/>
  <c r="T49" i="106"/>
  <c r="T49" i="107" s="1"/>
  <c r="U49" i="106"/>
  <c r="U49" i="107" s="1"/>
  <c r="V49" i="106"/>
  <c r="V49" i="107" s="1"/>
  <c r="W49" i="106"/>
  <c r="W49" i="107" s="1"/>
  <c r="X49" i="106"/>
  <c r="X49" i="107" s="1"/>
  <c r="Y49" i="106"/>
  <c r="Y49" i="107" s="1"/>
  <c r="Z49" i="106"/>
  <c r="Z49" i="107" s="1"/>
  <c r="AA49" i="106"/>
  <c r="AA49" i="107" s="1"/>
  <c r="AB49" i="106"/>
  <c r="AB49" i="107" s="1"/>
  <c r="AC49" i="106"/>
  <c r="AC49" i="107" s="1"/>
  <c r="AD49" i="106"/>
  <c r="AD49" i="107" s="1"/>
  <c r="AE49" i="106"/>
  <c r="AE49" i="107" s="1"/>
  <c r="AF49" i="106"/>
  <c r="AF49" i="107" s="1"/>
  <c r="AG49" i="106"/>
  <c r="AG49" i="107" s="1"/>
  <c r="AH49" i="106"/>
  <c r="AH49" i="107" s="1"/>
  <c r="AI49" i="106"/>
  <c r="AI49" i="107" s="1"/>
  <c r="AJ49" i="106"/>
  <c r="AJ49" i="107" s="1"/>
  <c r="AK49" i="106"/>
  <c r="AK49" i="107" s="1"/>
  <c r="AL49" i="106"/>
  <c r="AL49" i="107" s="1"/>
  <c r="AM49" i="106"/>
  <c r="AM49" i="107" s="1"/>
  <c r="AN49" i="106"/>
  <c r="AN49" i="107" s="1"/>
  <c r="AO49" i="106"/>
  <c r="AO49" i="107" s="1"/>
  <c r="AP49" i="106"/>
  <c r="AP49" i="107" s="1"/>
  <c r="AQ49" i="106"/>
  <c r="AQ49" i="107" s="1"/>
  <c r="AR49" i="106"/>
  <c r="AR49" i="107" s="1"/>
  <c r="AS49" i="106"/>
  <c r="AS49" i="107" s="1"/>
  <c r="AT49" i="106"/>
  <c r="AT49" i="107" s="1"/>
  <c r="AU49" i="106"/>
  <c r="AU49" i="107" s="1"/>
  <c r="AV49" i="106"/>
  <c r="AV49" i="107" s="1"/>
  <c r="AW49" i="106"/>
  <c r="AW49" i="107" s="1"/>
  <c r="AX49" i="106"/>
  <c r="AX49" i="107" s="1"/>
  <c r="AY49" i="106"/>
  <c r="AY49" i="107" s="1"/>
  <c r="AZ49" i="106"/>
  <c r="AZ49" i="107" s="1"/>
  <c r="BA49" i="106"/>
  <c r="BA49" i="107" s="1"/>
  <c r="BB49" i="106"/>
  <c r="BB49" i="107" s="1"/>
  <c r="BC49" i="106"/>
  <c r="BC49" i="107" s="1"/>
  <c r="BD49" i="106"/>
  <c r="BD49" i="107" s="1"/>
  <c r="BE49" i="106"/>
  <c r="BE49" i="107" s="1"/>
  <c r="BF49" i="106"/>
  <c r="BF49" i="107" s="1"/>
  <c r="BG49" i="106"/>
  <c r="BG49" i="107" s="1"/>
  <c r="BH49" i="106"/>
  <c r="BH49" i="107" s="1"/>
  <c r="BI49" i="106"/>
  <c r="BI49" i="107" s="1"/>
  <c r="BJ49" i="106"/>
  <c r="BJ49" i="107" s="1"/>
  <c r="BK49" i="106"/>
  <c r="BK49" i="107" s="1"/>
  <c r="BL49" i="106"/>
  <c r="BL49" i="107" s="1"/>
  <c r="BM49" i="106"/>
  <c r="BM49" i="107" s="1"/>
  <c r="BN49" i="106"/>
  <c r="BN49" i="107" s="1"/>
  <c r="BO49" i="106"/>
  <c r="BO49" i="107" s="1"/>
  <c r="BP49" i="106"/>
  <c r="BP49" i="107" s="1"/>
  <c r="BQ49" i="106"/>
  <c r="BQ49" i="107" s="1"/>
  <c r="BR49" i="106"/>
  <c r="BR49" i="107" s="1"/>
  <c r="BS49" i="106"/>
  <c r="BS49" i="107" s="1"/>
  <c r="BT49" i="106"/>
  <c r="BT49" i="107" s="1"/>
  <c r="BU49" i="106"/>
  <c r="BU49" i="107" s="1"/>
  <c r="BV49" i="106"/>
  <c r="BV49" i="107" s="1"/>
  <c r="BW49" i="106"/>
  <c r="BW49" i="107" s="1"/>
  <c r="BX49" i="106"/>
  <c r="BX49" i="107" s="1"/>
  <c r="BY49" i="106"/>
  <c r="BY49" i="107" s="1"/>
  <c r="BZ49" i="106"/>
  <c r="BZ49" i="107" s="1"/>
  <c r="CA49" i="106"/>
  <c r="CA49" i="107" s="1"/>
  <c r="CB49" i="106"/>
  <c r="CB49" i="107" s="1"/>
  <c r="CC49" i="106"/>
  <c r="CC49" i="107" s="1"/>
  <c r="CD49" i="106"/>
  <c r="CD49" i="107" s="1"/>
  <c r="CE49" i="106"/>
  <c r="CE49" i="107" s="1"/>
  <c r="CF49" i="106"/>
  <c r="CF49" i="107" s="1"/>
  <c r="CG49" i="106"/>
  <c r="CG49" i="107" s="1"/>
  <c r="CH49" i="106"/>
  <c r="CH49" i="107" s="1"/>
  <c r="CI49" i="106"/>
  <c r="CI49" i="107" s="1"/>
  <c r="CJ49" i="106"/>
  <c r="CJ49" i="107" s="1"/>
  <c r="CK49" i="106"/>
  <c r="CK49" i="107" s="1"/>
  <c r="CL49" i="106"/>
  <c r="CL49" i="107" s="1"/>
  <c r="CM49" i="106"/>
  <c r="CM49" i="107" s="1"/>
  <c r="CN49" i="106"/>
  <c r="CN49" i="107" s="1"/>
  <c r="CO49" i="106"/>
  <c r="CO49" i="107" s="1"/>
  <c r="CP49" i="106"/>
  <c r="CP49" i="107" s="1"/>
  <c r="CQ49" i="106"/>
  <c r="CQ49" i="107" s="1"/>
  <c r="CR49" i="106"/>
  <c r="CR49" i="107" s="1"/>
  <c r="CS49" i="106"/>
  <c r="CS49" i="107" s="1"/>
  <c r="CT49" i="106"/>
  <c r="CT49" i="107" s="1"/>
  <c r="C50" i="106"/>
  <c r="C50" i="107" s="1"/>
  <c r="D50" i="106"/>
  <c r="D50" i="107" s="1"/>
  <c r="E50" i="106"/>
  <c r="E50" i="107" s="1"/>
  <c r="F50" i="106"/>
  <c r="F50" i="107" s="1"/>
  <c r="G50" i="106"/>
  <c r="G50" i="107" s="1"/>
  <c r="H50" i="106"/>
  <c r="H50" i="107" s="1"/>
  <c r="I50" i="106"/>
  <c r="I50" i="107" s="1"/>
  <c r="J50" i="106"/>
  <c r="J50" i="107" s="1"/>
  <c r="K50" i="106"/>
  <c r="K50" i="107" s="1"/>
  <c r="L50" i="106"/>
  <c r="L50" i="107" s="1"/>
  <c r="M50" i="106"/>
  <c r="M50" i="107" s="1"/>
  <c r="N50" i="106"/>
  <c r="N50" i="107" s="1"/>
  <c r="O50" i="106"/>
  <c r="O50" i="107" s="1"/>
  <c r="P50" i="106"/>
  <c r="P50" i="107" s="1"/>
  <c r="Q50" i="106"/>
  <c r="Q50" i="107" s="1"/>
  <c r="R50" i="106"/>
  <c r="R50" i="107" s="1"/>
  <c r="S50" i="106"/>
  <c r="S50" i="107" s="1"/>
  <c r="T50" i="106"/>
  <c r="T50" i="107" s="1"/>
  <c r="U50" i="106"/>
  <c r="U50" i="107" s="1"/>
  <c r="V50" i="106"/>
  <c r="V50" i="107" s="1"/>
  <c r="W50" i="106"/>
  <c r="W50" i="107" s="1"/>
  <c r="X50" i="106"/>
  <c r="X50" i="107" s="1"/>
  <c r="Y50" i="106"/>
  <c r="Y50" i="107" s="1"/>
  <c r="Z50" i="106"/>
  <c r="Z50" i="107" s="1"/>
  <c r="AA50" i="106"/>
  <c r="AA50" i="107" s="1"/>
  <c r="AB50" i="106"/>
  <c r="AB50" i="107" s="1"/>
  <c r="AC50" i="106"/>
  <c r="AC50" i="107" s="1"/>
  <c r="AD50" i="106"/>
  <c r="AD50" i="107" s="1"/>
  <c r="AE50" i="106"/>
  <c r="AE50" i="107" s="1"/>
  <c r="AF50" i="106"/>
  <c r="AF50" i="107" s="1"/>
  <c r="AG50" i="106"/>
  <c r="AG50" i="107" s="1"/>
  <c r="AH50" i="106"/>
  <c r="AH50" i="107" s="1"/>
  <c r="AI50" i="106"/>
  <c r="AI50" i="107" s="1"/>
  <c r="AJ50" i="106"/>
  <c r="AJ50" i="107" s="1"/>
  <c r="AK50" i="106"/>
  <c r="AK50" i="107" s="1"/>
  <c r="AL50" i="106"/>
  <c r="AL50" i="107" s="1"/>
  <c r="AM50" i="106"/>
  <c r="AM50" i="107" s="1"/>
  <c r="AN50" i="106"/>
  <c r="AN50" i="107" s="1"/>
  <c r="AO50" i="106"/>
  <c r="AO50" i="107" s="1"/>
  <c r="AP50" i="106"/>
  <c r="AP50" i="107" s="1"/>
  <c r="AQ50" i="106"/>
  <c r="AQ50" i="107" s="1"/>
  <c r="AR50" i="106"/>
  <c r="AR50" i="107" s="1"/>
  <c r="AS50" i="106"/>
  <c r="AS50" i="107" s="1"/>
  <c r="AT50" i="106"/>
  <c r="AT50" i="107" s="1"/>
  <c r="AU50" i="106"/>
  <c r="AU50" i="107" s="1"/>
  <c r="AV50" i="106"/>
  <c r="AV50" i="107" s="1"/>
  <c r="AW50" i="106"/>
  <c r="AW50" i="107" s="1"/>
  <c r="AX50" i="106"/>
  <c r="AX50" i="107" s="1"/>
  <c r="AY50" i="106"/>
  <c r="AY50" i="107" s="1"/>
  <c r="AZ50" i="106"/>
  <c r="AZ50" i="107" s="1"/>
  <c r="BA50" i="106"/>
  <c r="BA50" i="107" s="1"/>
  <c r="BB50" i="106"/>
  <c r="BB50" i="107" s="1"/>
  <c r="BC50" i="106"/>
  <c r="BC50" i="107" s="1"/>
  <c r="BD50" i="106"/>
  <c r="BD50" i="107" s="1"/>
  <c r="BE50" i="106"/>
  <c r="BE50" i="107" s="1"/>
  <c r="BF50" i="106"/>
  <c r="BF50" i="107" s="1"/>
  <c r="BG50" i="106"/>
  <c r="BG50" i="107" s="1"/>
  <c r="BH50" i="106"/>
  <c r="BH50" i="107" s="1"/>
  <c r="BI50" i="106"/>
  <c r="BI50" i="107" s="1"/>
  <c r="BJ50" i="106"/>
  <c r="BJ50" i="107" s="1"/>
  <c r="BK50" i="106"/>
  <c r="BK50" i="107" s="1"/>
  <c r="BL50" i="106"/>
  <c r="BL50" i="107" s="1"/>
  <c r="BM50" i="106"/>
  <c r="BM50" i="107" s="1"/>
  <c r="BN50" i="106"/>
  <c r="BN50" i="107" s="1"/>
  <c r="BO50" i="106"/>
  <c r="BO50" i="107" s="1"/>
  <c r="BP50" i="106"/>
  <c r="BP50" i="107" s="1"/>
  <c r="BQ50" i="106"/>
  <c r="BQ50" i="107" s="1"/>
  <c r="BR50" i="106"/>
  <c r="BR50" i="107" s="1"/>
  <c r="BS50" i="106"/>
  <c r="BS50" i="107" s="1"/>
  <c r="BT50" i="106"/>
  <c r="BT50" i="107" s="1"/>
  <c r="BU50" i="106"/>
  <c r="BU50" i="107" s="1"/>
  <c r="BV50" i="106"/>
  <c r="BV50" i="107" s="1"/>
  <c r="BW50" i="106"/>
  <c r="BW50" i="107" s="1"/>
  <c r="BX50" i="106"/>
  <c r="BX50" i="107" s="1"/>
  <c r="BY50" i="106"/>
  <c r="BY50" i="107" s="1"/>
  <c r="BZ50" i="106"/>
  <c r="BZ50" i="107" s="1"/>
  <c r="CA50" i="106"/>
  <c r="CA50" i="107" s="1"/>
  <c r="CB50" i="106"/>
  <c r="CB50" i="107" s="1"/>
  <c r="CC50" i="106"/>
  <c r="CC50" i="107" s="1"/>
  <c r="CD50" i="106"/>
  <c r="CD50" i="107" s="1"/>
  <c r="CE50" i="106"/>
  <c r="CE50" i="107" s="1"/>
  <c r="CF50" i="106"/>
  <c r="CF50" i="107" s="1"/>
  <c r="CG50" i="106"/>
  <c r="CG50" i="107" s="1"/>
  <c r="CH50" i="106"/>
  <c r="CH50" i="107" s="1"/>
  <c r="CI50" i="106"/>
  <c r="CI50" i="107" s="1"/>
  <c r="CJ50" i="106"/>
  <c r="CJ50" i="107" s="1"/>
  <c r="CK50" i="106"/>
  <c r="CK50" i="107" s="1"/>
  <c r="CL50" i="106"/>
  <c r="CL50" i="107" s="1"/>
  <c r="CM50" i="106"/>
  <c r="CM50" i="107" s="1"/>
  <c r="CN50" i="106"/>
  <c r="CN50" i="107" s="1"/>
  <c r="CO50" i="106"/>
  <c r="CO50" i="107" s="1"/>
  <c r="CP50" i="106"/>
  <c r="CP50" i="107" s="1"/>
  <c r="CQ50" i="106"/>
  <c r="CQ50" i="107" s="1"/>
  <c r="CR50" i="106"/>
  <c r="CR50" i="107" s="1"/>
  <c r="CS50" i="106"/>
  <c r="CS50" i="107" s="1"/>
  <c r="CT50" i="106"/>
  <c r="CT50" i="107" s="1"/>
  <c r="C51" i="106"/>
  <c r="C51" i="107" s="1"/>
  <c r="D51" i="106"/>
  <c r="D51" i="107" s="1"/>
  <c r="E51" i="106"/>
  <c r="E51" i="107" s="1"/>
  <c r="F51" i="106"/>
  <c r="F51" i="107" s="1"/>
  <c r="G51" i="106"/>
  <c r="G51" i="107" s="1"/>
  <c r="H51" i="106"/>
  <c r="H51" i="107" s="1"/>
  <c r="I51" i="106"/>
  <c r="I51" i="107" s="1"/>
  <c r="J51" i="106"/>
  <c r="J51" i="107" s="1"/>
  <c r="K51" i="106"/>
  <c r="K51" i="107" s="1"/>
  <c r="L51" i="106"/>
  <c r="L51" i="107" s="1"/>
  <c r="M51" i="106"/>
  <c r="M51" i="107" s="1"/>
  <c r="N51" i="106"/>
  <c r="N51" i="107" s="1"/>
  <c r="O51" i="106"/>
  <c r="O51" i="107" s="1"/>
  <c r="P51" i="106"/>
  <c r="P51" i="107" s="1"/>
  <c r="Q51" i="106"/>
  <c r="Q51" i="107" s="1"/>
  <c r="R51" i="106"/>
  <c r="R51" i="107" s="1"/>
  <c r="S51" i="106"/>
  <c r="S51" i="107" s="1"/>
  <c r="T51" i="106"/>
  <c r="T51" i="107" s="1"/>
  <c r="U51" i="106"/>
  <c r="U51" i="107" s="1"/>
  <c r="V51" i="106"/>
  <c r="V51" i="107" s="1"/>
  <c r="W51" i="106"/>
  <c r="W51" i="107" s="1"/>
  <c r="X51" i="106"/>
  <c r="X51" i="107" s="1"/>
  <c r="Y51" i="106"/>
  <c r="Y51" i="107" s="1"/>
  <c r="Z51" i="106"/>
  <c r="Z51" i="107" s="1"/>
  <c r="AA51" i="106"/>
  <c r="AA51" i="107" s="1"/>
  <c r="AB51" i="106"/>
  <c r="AB51" i="107" s="1"/>
  <c r="AC51" i="106"/>
  <c r="AC51" i="107" s="1"/>
  <c r="AD51" i="106"/>
  <c r="AD51" i="107" s="1"/>
  <c r="AE51" i="106"/>
  <c r="AE51" i="107" s="1"/>
  <c r="AF51" i="106"/>
  <c r="AF51" i="107" s="1"/>
  <c r="AG51" i="106"/>
  <c r="AG51" i="107" s="1"/>
  <c r="AH51" i="106"/>
  <c r="AH51" i="107" s="1"/>
  <c r="AI51" i="106"/>
  <c r="AI51" i="107" s="1"/>
  <c r="AJ51" i="106"/>
  <c r="AJ51" i="107" s="1"/>
  <c r="AK51" i="106"/>
  <c r="AK51" i="107" s="1"/>
  <c r="AL51" i="106"/>
  <c r="AL51" i="107" s="1"/>
  <c r="AM51" i="106"/>
  <c r="AM51" i="107" s="1"/>
  <c r="AN51" i="106"/>
  <c r="AN51" i="107" s="1"/>
  <c r="AO51" i="106"/>
  <c r="AO51" i="107" s="1"/>
  <c r="AP51" i="106"/>
  <c r="AP51" i="107" s="1"/>
  <c r="AQ51" i="106"/>
  <c r="AQ51" i="107" s="1"/>
  <c r="AR51" i="106"/>
  <c r="AR51" i="107" s="1"/>
  <c r="AS51" i="106"/>
  <c r="AS51" i="107" s="1"/>
  <c r="AT51" i="106"/>
  <c r="AT51" i="107" s="1"/>
  <c r="AU51" i="106"/>
  <c r="AU51" i="107" s="1"/>
  <c r="AV51" i="106"/>
  <c r="AV51" i="107" s="1"/>
  <c r="AW51" i="106"/>
  <c r="AW51" i="107" s="1"/>
  <c r="AX51" i="106"/>
  <c r="AX51" i="107" s="1"/>
  <c r="AY51" i="106"/>
  <c r="AY51" i="107" s="1"/>
  <c r="AZ51" i="106"/>
  <c r="AZ51" i="107" s="1"/>
  <c r="BA51" i="106"/>
  <c r="BA51" i="107" s="1"/>
  <c r="BB51" i="106"/>
  <c r="BB51" i="107" s="1"/>
  <c r="BC51" i="106"/>
  <c r="BC51" i="107" s="1"/>
  <c r="BD51" i="106"/>
  <c r="BD51" i="107" s="1"/>
  <c r="BE51" i="106"/>
  <c r="BE51" i="107" s="1"/>
  <c r="BF51" i="106"/>
  <c r="BF51" i="107" s="1"/>
  <c r="BG51" i="106"/>
  <c r="BG51" i="107" s="1"/>
  <c r="BH51" i="106"/>
  <c r="BH51" i="107" s="1"/>
  <c r="BI51" i="106"/>
  <c r="BI51" i="107" s="1"/>
  <c r="BJ51" i="106"/>
  <c r="BJ51" i="107" s="1"/>
  <c r="BK51" i="106"/>
  <c r="BK51" i="107" s="1"/>
  <c r="BL51" i="106"/>
  <c r="BL51" i="107" s="1"/>
  <c r="BM51" i="106"/>
  <c r="BM51" i="107" s="1"/>
  <c r="BN51" i="106"/>
  <c r="BN51" i="107" s="1"/>
  <c r="BO51" i="106"/>
  <c r="BO51" i="107" s="1"/>
  <c r="BP51" i="106"/>
  <c r="BP51" i="107" s="1"/>
  <c r="BQ51" i="106"/>
  <c r="BQ51" i="107" s="1"/>
  <c r="BR51" i="106"/>
  <c r="BR51" i="107" s="1"/>
  <c r="BS51" i="106"/>
  <c r="BS51" i="107" s="1"/>
  <c r="BT51" i="106"/>
  <c r="BT51" i="107" s="1"/>
  <c r="BU51" i="106"/>
  <c r="BU51" i="107" s="1"/>
  <c r="BV51" i="106"/>
  <c r="BV51" i="107" s="1"/>
  <c r="BW51" i="106"/>
  <c r="BW51" i="107" s="1"/>
  <c r="BX51" i="106"/>
  <c r="BX51" i="107" s="1"/>
  <c r="BY51" i="106"/>
  <c r="BY51" i="107" s="1"/>
  <c r="BZ51" i="106"/>
  <c r="BZ51" i="107" s="1"/>
  <c r="CA51" i="106"/>
  <c r="CA51" i="107" s="1"/>
  <c r="CB51" i="106"/>
  <c r="CB51" i="107" s="1"/>
  <c r="CC51" i="106"/>
  <c r="CC51" i="107" s="1"/>
  <c r="CD51" i="106"/>
  <c r="CD51" i="107" s="1"/>
  <c r="CE51" i="106"/>
  <c r="CE51" i="107" s="1"/>
  <c r="CF51" i="106"/>
  <c r="CF51" i="107" s="1"/>
  <c r="CG51" i="106"/>
  <c r="CG51" i="107" s="1"/>
  <c r="CH51" i="106"/>
  <c r="CH51" i="107" s="1"/>
  <c r="CI51" i="106"/>
  <c r="CI51" i="107" s="1"/>
  <c r="CJ51" i="106"/>
  <c r="CJ51" i="107" s="1"/>
  <c r="CK51" i="106"/>
  <c r="CK51" i="107" s="1"/>
  <c r="CL51" i="106"/>
  <c r="CL51" i="107" s="1"/>
  <c r="CM51" i="106"/>
  <c r="CM51" i="107" s="1"/>
  <c r="CN51" i="106"/>
  <c r="CN51" i="107" s="1"/>
  <c r="CO51" i="106"/>
  <c r="CO51" i="107" s="1"/>
  <c r="CP51" i="106"/>
  <c r="CP51" i="107" s="1"/>
  <c r="CQ51" i="106"/>
  <c r="CQ51" i="107" s="1"/>
  <c r="CR51" i="106"/>
  <c r="CR51" i="107" s="1"/>
  <c r="CS51" i="106"/>
  <c r="CS51" i="107" s="1"/>
  <c r="CT51" i="106"/>
  <c r="CT51" i="107" s="1"/>
  <c r="C52" i="106"/>
  <c r="C52" i="107" s="1"/>
  <c r="D52" i="106"/>
  <c r="D52" i="107" s="1"/>
  <c r="E52" i="106"/>
  <c r="E52" i="107" s="1"/>
  <c r="F52" i="106"/>
  <c r="F52" i="107" s="1"/>
  <c r="G52" i="106"/>
  <c r="G52" i="107" s="1"/>
  <c r="H52" i="106"/>
  <c r="H52" i="107" s="1"/>
  <c r="I52" i="106"/>
  <c r="I52" i="107" s="1"/>
  <c r="J52" i="106"/>
  <c r="J52" i="107" s="1"/>
  <c r="K52" i="106"/>
  <c r="K52" i="107" s="1"/>
  <c r="L52" i="106"/>
  <c r="L52" i="107" s="1"/>
  <c r="M52" i="106"/>
  <c r="M52" i="107" s="1"/>
  <c r="N52" i="106"/>
  <c r="N52" i="107" s="1"/>
  <c r="O52" i="106"/>
  <c r="O52" i="107" s="1"/>
  <c r="P52" i="106"/>
  <c r="P52" i="107" s="1"/>
  <c r="Q52" i="106"/>
  <c r="Q52" i="107" s="1"/>
  <c r="R52" i="106"/>
  <c r="R52" i="107" s="1"/>
  <c r="S52" i="106"/>
  <c r="S52" i="107" s="1"/>
  <c r="T52" i="106"/>
  <c r="T52" i="107" s="1"/>
  <c r="U52" i="106"/>
  <c r="U52" i="107" s="1"/>
  <c r="V52" i="106"/>
  <c r="V52" i="107" s="1"/>
  <c r="W52" i="106"/>
  <c r="W52" i="107" s="1"/>
  <c r="X52" i="106"/>
  <c r="X52" i="107" s="1"/>
  <c r="Y52" i="106"/>
  <c r="Y52" i="107" s="1"/>
  <c r="Z52" i="106"/>
  <c r="Z52" i="107" s="1"/>
  <c r="AA52" i="106"/>
  <c r="AA52" i="107" s="1"/>
  <c r="AB52" i="106"/>
  <c r="AB52" i="107" s="1"/>
  <c r="AC52" i="106"/>
  <c r="AC52" i="107" s="1"/>
  <c r="AD52" i="106"/>
  <c r="AD52" i="107" s="1"/>
  <c r="AE52" i="106"/>
  <c r="AE52" i="107" s="1"/>
  <c r="AF52" i="106"/>
  <c r="AF52" i="107" s="1"/>
  <c r="AG52" i="106"/>
  <c r="AG52" i="107" s="1"/>
  <c r="AH52" i="106"/>
  <c r="AH52" i="107" s="1"/>
  <c r="AI52" i="106"/>
  <c r="AI52" i="107" s="1"/>
  <c r="AJ52" i="106"/>
  <c r="AJ52" i="107" s="1"/>
  <c r="AK52" i="106"/>
  <c r="AK52" i="107" s="1"/>
  <c r="AL52" i="106"/>
  <c r="AL52" i="107" s="1"/>
  <c r="AM52" i="106"/>
  <c r="AM52" i="107" s="1"/>
  <c r="AN52" i="106"/>
  <c r="AN52" i="107" s="1"/>
  <c r="AO52" i="106"/>
  <c r="AO52" i="107" s="1"/>
  <c r="AP52" i="106"/>
  <c r="AP52" i="107" s="1"/>
  <c r="AQ52" i="106"/>
  <c r="AQ52" i="107" s="1"/>
  <c r="AR52" i="106"/>
  <c r="AR52" i="107" s="1"/>
  <c r="AS52" i="106"/>
  <c r="AS52" i="107" s="1"/>
  <c r="AT52" i="106"/>
  <c r="AT52" i="107" s="1"/>
  <c r="AU52" i="106"/>
  <c r="AU52" i="107" s="1"/>
  <c r="AV52" i="106"/>
  <c r="AV52" i="107" s="1"/>
  <c r="AW52" i="106"/>
  <c r="AW52" i="107" s="1"/>
  <c r="AX52" i="106"/>
  <c r="AX52" i="107" s="1"/>
  <c r="AY52" i="106"/>
  <c r="AY52" i="107" s="1"/>
  <c r="AZ52" i="106"/>
  <c r="AZ52" i="107" s="1"/>
  <c r="BA52" i="106"/>
  <c r="BA52" i="107" s="1"/>
  <c r="BB52" i="106"/>
  <c r="BB52" i="107" s="1"/>
  <c r="BC52" i="106"/>
  <c r="BC52" i="107" s="1"/>
  <c r="BD52" i="106"/>
  <c r="BD52" i="107" s="1"/>
  <c r="BE52" i="106"/>
  <c r="BE52" i="107" s="1"/>
  <c r="BF52" i="106"/>
  <c r="BF52" i="107" s="1"/>
  <c r="BG52" i="106"/>
  <c r="BG52" i="107" s="1"/>
  <c r="BH52" i="106"/>
  <c r="BH52" i="107" s="1"/>
  <c r="BI52" i="106"/>
  <c r="BI52" i="107" s="1"/>
  <c r="BJ52" i="106"/>
  <c r="BJ52" i="107" s="1"/>
  <c r="BK52" i="106"/>
  <c r="BK52" i="107" s="1"/>
  <c r="BL52" i="106"/>
  <c r="BL52" i="107" s="1"/>
  <c r="BM52" i="106"/>
  <c r="BM52" i="107" s="1"/>
  <c r="BN52" i="106"/>
  <c r="BN52" i="107" s="1"/>
  <c r="BO52" i="106"/>
  <c r="BO52" i="107" s="1"/>
  <c r="BP52" i="106"/>
  <c r="BP52" i="107" s="1"/>
  <c r="BQ52" i="106"/>
  <c r="BQ52" i="107" s="1"/>
  <c r="BR52" i="106"/>
  <c r="BR52" i="107" s="1"/>
  <c r="BS52" i="106"/>
  <c r="BS52" i="107" s="1"/>
  <c r="BT52" i="106"/>
  <c r="BT52" i="107" s="1"/>
  <c r="BU52" i="106"/>
  <c r="BU52" i="107" s="1"/>
  <c r="BV52" i="106"/>
  <c r="BV52" i="107" s="1"/>
  <c r="BW52" i="106"/>
  <c r="BW52" i="107" s="1"/>
  <c r="BX52" i="106"/>
  <c r="BX52" i="107" s="1"/>
  <c r="BY52" i="106"/>
  <c r="BY52" i="107" s="1"/>
  <c r="BZ52" i="106"/>
  <c r="BZ52" i="107" s="1"/>
  <c r="CA52" i="106"/>
  <c r="CA52" i="107" s="1"/>
  <c r="CB52" i="106"/>
  <c r="CB52" i="107" s="1"/>
  <c r="CC52" i="106"/>
  <c r="CC52" i="107" s="1"/>
  <c r="CD52" i="106"/>
  <c r="CD52" i="107" s="1"/>
  <c r="CE52" i="106"/>
  <c r="CE52" i="107" s="1"/>
  <c r="CF52" i="106"/>
  <c r="CF52" i="107" s="1"/>
  <c r="CG52" i="106"/>
  <c r="CG52" i="107" s="1"/>
  <c r="CH52" i="106"/>
  <c r="CH52" i="107" s="1"/>
  <c r="CI52" i="106"/>
  <c r="CI52" i="107" s="1"/>
  <c r="CJ52" i="106"/>
  <c r="CJ52" i="107" s="1"/>
  <c r="CK52" i="106"/>
  <c r="CK52" i="107" s="1"/>
  <c r="CL52" i="106"/>
  <c r="CL52" i="107" s="1"/>
  <c r="CM52" i="106"/>
  <c r="CM52" i="107" s="1"/>
  <c r="CN52" i="106"/>
  <c r="CN52" i="107" s="1"/>
  <c r="CO52" i="106"/>
  <c r="CO52" i="107" s="1"/>
  <c r="CP52" i="106"/>
  <c r="CP52" i="107" s="1"/>
  <c r="CQ52" i="106"/>
  <c r="CQ52" i="107" s="1"/>
  <c r="CR52" i="106"/>
  <c r="CR52" i="107" s="1"/>
  <c r="CS52" i="106"/>
  <c r="CS52" i="107" s="1"/>
  <c r="CT52" i="106"/>
  <c r="CT52" i="107" s="1"/>
  <c r="C53" i="106"/>
  <c r="C53" i="107" s="1"/>
  <c r="D53" i="106"/>
  <c r="D53" i="107" s="1"/>
  <c r="E53" i="106"/>
  <c r="E53" i="107" s="1"/>
  <c r="F53" i="106"/>
  <c r="F53" i="107" s="1"/>
  <c r="G53" i="106"/>
  <c r="G53" i="107" s="1"/>
  <c r="H53" i="106"/>
  <c r="H53" i="107" s="1"/>
  <c r="I53" i="106"/>
  <c r="I53" i="107" s="1"/>
  <c r="J53" i="106"/>
  <c r="J53" i="107" s="1"/>
  <c r="K53" i="106"/>
  <c r="K53" i="107" s="1"/>
  <c r="L53" i="106"/>
  <c r="L53" i="107" s="1"/>
  <c r="M53" i="106"/>
  <c r="M53" i="107" s="1"/>
  <c r="N53" i="106"/>
  <c r="N53" i="107" s="1"/>
  <c r="O53" i="106"/>
  <c r="O53" i="107" s="1"/>
  <c r="P53" i="106"/>
  <c r="P53" i="107" s="1"/>
  <c r="Q53" i="106"/>
  <c r="Q53" i="107" s="1"/>
  <c r="R53" i="106"/>
  <c r="R53" i="107" s="1"/>
  <c r="S53" i="106"/>
  <c r="S53" i="107" s="1"/>
  <c r="T53" i="106"/>
  <c r="T53" i="107" s="1"/>
  <c r="U53" i="106"/>
  <c r="U53" i="107" s="1"/>
  <c r="V53" i="106"/>
  <c r="V53" i="107" s="1"/>
  <c r="W53" i="106"/>
  <c r="W53" i="107" s="1"/>
  <c r="X53" i="106"/>
  <c r="X53" i="107" s="1"/>
  <c r="Y53" i="106"/>
  <c r="Y53" i="107" s="1"/>
  <c r="Z53" i="106"/>
  <c r="Z53" i="107" s="1"/>
  <c r="AA53" i="106"/>
  <c r="AA53" i="107" s="1"/>
  <c r="AB53" i="106"/>
  <c r="AB53" i="107" s="1"/>
  <c r="AC53" i="106"/>
  <c r="AC53" i="107" s="1"/>
  <c r="AD53" i="106"/>
  <c r="AD53" i="107" s="1"/>
  <c r="AE53" i="106"/>
  <c r="AE53" i="107" s="1"/>
  <c r="AF53" i="106"/>
  <c r="AF53" i="107" s="1"/>
  <c r="AG53" i="106"/>
  <c r="AG53" i="107" s="1"/>
  <c r="AH53" i="106"/>
  <c r="AH53" i="107" s="1"/>
  <c r="AI53" i="106"/>
  <c r="AI53" i="107" s="1"/>
  <c r="AJ53" i="106"/>
  <c r="AJ53" i="107" s="1"/>
  <c r="AK53" i="106"/>
  <c r="AK53" i="107" s="1"/>
  <c r="AL53" i="106"/>
  <c r="AL53" i="107" s="1"/>
  <c r="AM53" i="106"/>
  <c r="AM53" i="107" s="1"/>
  <c r="AN53" i="106"/>
  <c r="AN53" i="107" s="1"/>
  <c r="AO53" i="106"/>
  <c r="AO53" i="107" s="1"/>
  <c r="AP53" i="106"/>
  <c r="AP53" i="107" s="1"/>
  <c r="AQ53" i="106"/>
  <c r="AQ53" i="107" s="1"/>
  <c r="AR53" i="106"/>
  <c r="AR53" i="107" s="1"/>
  <c r="AS53" i="106"/>
  <c r="AS53" i="107" s="1"/>
  <c r="AT53" i="106"/>
  <c r="AT53" i="107" s="1"/>
  <c r="AU53" i="106"/>
  <c r="AU53" i="107" s="1"/>
  <c r="AV53" i="106"/>
  <c r="AV53" i="107" s="1"/>
  <c r="AW53" i="106"/>
  <c r="AW53" i="107" s="1"/>
  <c r="AX53" i="106"/>
  <c r="AX53" i="107" s="1"/>
  <c r="AY53" i="106"/>
  <c r="AY53" i="107" s="1"/>
  <c r="AZ53" i="106"/>
  <c r="AZ53" i="107" s="1"/>
  <c r="BA53" i="106"/>
  <c r="BA53" i="107" s="1"/>
  <c r="BB53" i="106"/>
  <c r="BB53" i="107" s="1"/>
  <c r="BC53" i="106"/>
  <c r="BC53" i="107" s="1"/>
  <c r="BD53" i="106"/>
  <c r="BD53" i="107" s="1"/>
  <c r="BE53" i="106"/>
  <c r="BE53" i="107" s="1"/>
  <c r="BF53" i="106"/>
  <c r="BF53" i="107" s="1"/>
  <c r="BG53" i="106"/>
  <c r="BG53" i="107" s="1"/>
  <c r="BH53" i="106"/>
  <c r="BH53" i="107" s="1"/>
  <c r="BI53" i="106"/>
  <c r="BI53" i="107" s="1"/>
  <c r="BJ53" i="106"/>
  <c r="BJ53" i="107" s="1"/>
  <c r="BK53" i="106"/>
  <c r="BK53" i="107" s="1"/>
  <c r="BL53" i="106"/>
  <c r="BL53" i="107" s="1"/>
  <c r="BM53" i="106"/>
  <c r="BM53" i="107" s="1"/>
  <c r="BN53" i="106"/>
  <c r="BN53" i="107" s="1"/>
  <c r="BO53" i="106"/>
  <c r="BO53" i="107" s="1"/>
  <c r="BP53" i="106"/>
  <c r="BP53" i="107" s="1"/>
  <c r="BQ53" i="106"/>
  <c r="BQ53" i="107" s="1"/>
  <c r="BR53" i="106"/>
  <c r="BR53" i="107" s="1"/>
  <c r="BS53" i="106"/>
  <c r="BS53" i="107" s="1"/>
  <c r="BT53" i="106"/>
  <c r="BT53" i="107" s="1"/>
  <c r="BU53" i="106"/>
  <c r="BU53" i="107" s="1"/>
  <c r="BV53" i="106"/>
  <c r="BV53" i="107" s="1"/>
  <c r="BW53" i="106"/>
  <c r="BW53" i="107" s="1"/>
  <c r="BX53" i="106"/>
  <c r="BX53" i="107" s="1"/>
  <c r="BY53" i="106"/>
  <c r="BY53" i="107" s="1"/>
  <c r="BZ53" i="106"/>
  <c r="BZ53" i="107" s="1"/>
  <c r="CA53" i="106"/>
  <c r="CA53" i="107" s="1"/>
  <c r="CB53" i="106"/>
  <c r="CB53" i="107" s="1"/>
  <c r="CC53" i="106"/>
  <c r="CC53" i="107" s="1"/>
  <c r="CD53" i="106"/>
  <c r="CD53" i="107" s="1"/>
  <c r="CE53" i="106"/>
  <c r="CE53" i="107" s="1"/>
  <c r="CF53" i="106"/>
  <c r="CF53" i="107" s="1"/>
  <c r="CG53" i="106"/>
  <c r="CG53" i="107" s="1"/>
  <c r="CH53" i="106"/>
  <c r="CH53" i="107" s="1"/>
  <c r="CI53" i="106"/>
  <c r="CI53" i="107" s="1"/>
  <c r="CJ53" i="106"/>
  <c r="CJ53" i="107" s="1"/>
  <c r="CK53" i="106"/>
  <c r="CK53" i="107" s="1"/>
  <c r="CL53" i="106"/>
  <c r="CL53" i="107" s="1"/>
  <c r="CM53" i="106"/>
  <c r="CM53" i="107" s="1"/>
  <c r="CN53" i="106"/>
  <c r="CN53" i="107" s="1"/>
  <c r="CO53" i="106"/>
  <c r="CO53" i="107" s="1"/>
  <c r="CP53" i="106"/>
  <c r="CP53" i="107" s="1"/>
  <c r="CQ53" i="106"/>
  <c r="CQ53" i="107" s="1"/>
  <c r="CR53" i="106"/>
  <c r="CR53" i="107" s="1"/>
  <c r="CS53" i="106"/>
  <c r="CS53" i="107" s="1"/>
  <c r="CT53" i="106"/>
  <c r="CT53" i="107" s="1"/>
  <c r="C54" i="106"/>
  <c r="C54" i="107" s="1"/>
  <c r="D54" i="106"/>
  <c r="D54" i="107" s="1"/>
  <c r="E54" i="106"/>
  <c r="E54" i="107" s="1"/>
  <c r="F54" i="106"/>
  <c r="F54" i="107" s="1"/>
  <c r="G54" i="106"/>
  <c r="G54" i="107" s="1"/>
  <c r="H54" i="106"/>
  <c r="H54" i="107" s="1"/>
  <c r="I54" i="106"/>
  <c r="I54" i="107" s="1"/>
  <c r="J54" i="106"/>
  <c r="J54" i="107" s="1"/>
  <c r="K54" i="106"/>
  <c r="K54" i="107" s="1"/>
  <c r="L54" i="106"/>
  <c r="L54" i="107" s="1"/>
  <c r="M54" i="106"/>
  <c r="M54" i="107" s="1"/>
  <c r="N54" i="106"/>
  <c r="N54" i="107" s="1"/>
  <c r="O54" i="106"/>
  <c r="O54" i="107" s="1"/>
  <c r="P54" i="106"/>
  <c r="P54" i="107" s="1"/>
  <c r="Q54" i="106"/>
  <c r="Q54" i="107" s="1"/>
  <c r="R54" i="106"/>
  <c r="R54" i="107" s="1"/>
  <c r="S54" i="106"/>
  <c r="S54" i="107" s="1"/>
  <c r="T54" i="106"/>
  <c r="T54" i="107" s="1"/>
  <c r="U54" i="106"/>
  <c r="U54" i="107" s="1"/>
  <c r="V54" i="106"/>
  <c r="V54" i="107" s="1"/>
  <c r="W54" i="106"/>
  <c r="W54" i="107" s="1"/>
  <c r="X54" i="106"/>
  <c r="X54" i="107" s="1"/>
  <c r="Y54" i="106"/>
  <c r="Y54" i="107" s="1"/>
  <c r="Z54" i="106"/>
  <c r="Z54" i="107" s="1"/>
  <c r="AA54" i="106"/>
  <c r="AA54" i="107" s="1"/>
  <c r="AB54" i="106"/>
  <c r="AB54" i="107" s="1"/>
  <c r="AC54" i="106"/>
  <c r="AC54" i="107" s="1"/>
  <c r="AD54" i="106"/>
  <c r="AD54" i="107" s="1"/>
  <c r="AE54" i="106"/>
  <c r="AE54" i="107" s="1"/>
  <c r="AF54" i="106"/>
  <c r="AF54" i="107" s="1"/>
  <c r="AG54" i="106"/>
  <c r="AG54" i="107" s="1"/>
  <c r="AH54" i="106"/>
  <c r="AH54" i="107" s="1"/>
  <c r="AI54" i="106"/>
  <c r="AI54" i="107" s="1"/>
  <c r="AJ54" i="106"/>
  <c r="AJ54" i="107" s="1"/>
  <c r="AK54" i="106"/>
  <c r="AK54" i="107" s="1"/>
  <c r="AL54" i="106"/>
  <c r="AL54" i="107" s="1"/>
  <c r="AM54" i="106"/>
  <c r="AM54" i="107" s="1"/>
  <c r="AN54" i="106"/>
  <c r="AN54" i="107" s="1"/>
  <c r="AO54" i="106"/>
  <c r="AO54" i="107" s="1"/>
  <c r="AP54" i="106"/>
  <c r="AP54" i="107" s="1"/>
  <c r="AQ54" i="106"/>
  <c r="AQ54" i="107" s="1"/>
  <c r="AR54" i="106"/>
  <c r="AR54" i="107" s="1"/>
  <c r="AS54" i="106"/>
  <c r="AS54" i="107" s="1"/>
  <c r="AT54" i="106"/>
  <c r="AT54" i="107" s="1"/>
  <c r="AU54" i="106"/>
  <c r="AU54" i="107" s="1"/>
  <c r="AV54" i="106"/>
  <c r="AV54" i="107" s="1"/>
  <c r="AW54" i="106"/>
  <c r="AW54" i="107" s="1"/>
  <c r="AX54" i="106"/>
  <c r="AX54" i="107" s="1"/>
  <c r="AY54" i="106"/>
  <c r="AY54" i="107" s="1"/>
  <c r="AZ54" i="106"/>
  <c r="AZ54" i="107" s="1"/>
  <c r="BA54" i="106"/>
  <c r="BA54" i="107" s="1"/>
  <c r="BB54" i="106"/>
  <c r="BB54" i="107" s="1"/>
  <c r="BC54" i="106"/>
  <c r="BC54" i="107" s="1"/>
  <c r="BD54" i="106"/>
  <c r="BD54" i="107" s="1"/>
  <c r="BE54" i="106"/>
  <c r="BE54" i="107" s="1"/>
  <c r="BF54" i="106"/>
  <c r="BF54" i="107" s="1"/>
  <c r="BG54" i="106"/>
  <c r="BG54" i="107" s="1"/>
  <c r="BH54" i="106"/>
  <c r="BH54" i="107" s="1"/>
  <c r="BI54" i="106"/>
  <c r="BI54" i="107" s="1"/>
  <c r="BJ54" i="106"/>
  <c r="BJ54" i="107" s="1"/>
  <c r="BK54" i="106"/>
  <c r="BK54" i="107" s="1"/>
  <c r="BL54" i="106"/>
  <c r="BL54" i="107" s="1"/>
  <c r="BM54" i="106"/>
  <c r="BM54" i="107" s="1"/>
  <c r="BN54" i="106"/>
  <c r="BN54" i="107" s="1"/>
  <c r="BO54" i="106"/>
  <c r="BO54" i="107" s="1"/>
  <c r="BP54" i="106"/>
  <c r="BP54" i="107" s="1"/>
  <c r="BQ54" i="106"/>
  <c r="BQ54" i="107" s="1"/>
  <c r="BR54" i="106"/>
  <c r="BR54" i="107" s="1"/>
  <c r="BS54" i="106"/>
  <c r="BS54" i="107" s="1"/>
  <c r="BT54" i="106"/>
  <c r="BT54" i="107" s="1"/>
  <c r="BU54" i="106"/>
  <c r="BU54" i="107" s="1"/>
  <c r="BV54" i="106"/>
  <c r="BV54" i="107" s="1"/>
  <c r="BW54" i="106"/>
  <c r="BW54" i="107" s="1"/>
  <c r="BX54" i="106"/>
  <c r="BX54" i="107" s="1"/>
  <c r="BY54" i="106"/>
  <c r="BY54" i="107" s="1"/>
  <c r="BZ54" i="106"/>
  <c r="BZ54" i="107" s="1"/>
  <c r="CA54" i="106"/>
  <c r="CA54" i="107" s="1"/>
  <c r="CB54" i="106"/>
  <c r="CB54" i="107" s="1"/>
  <c r="CC54" i="106"/>
  <c r="CC54" i="107" s="1"/>
  <c r="CD54" i="106"/>
  <c r="CD54" i="107" s="1"/>
  <c r="CE54" i="106"/>
  <c r="CE54" i="107" s="1"/>
  <c r="CF54" i="106"/>
  <c r="CF54" i="107" s="1"/>
  <c r="CG54" i="106"/>
  <c r="CG54" i="107" s="1"/>
  <c r="CH54" i="106"/>
  <c r="CH54" i="107" s="1"/>
  <c r="CI54" i="106"/>
  <c r="CI54" i="107" s="1"/>
  <c r="CJ54" i="106"/>
  <c r="CJ54" i="107" s="1"/>
  <c r="CK54" i="106"/>
  <c r="CK54" i="107" s="1"/>
  <c r="CL54" i="106"/>
  <c r="CL54" i="107" s="1"/>
  <c r="CM54" i="106"/>
  <c r="CM54" i="107" s="1"/>
  <c r="CN54" i="106"/>
  <c r="CN54" i="107" s="1"/>
  <c r="CO54" i="106"/>
  <c r="CO54" i="107" s="1"/>
  <c r="CP54" i="106"/>
  <c r="CP54" i="107" s="1"/>
  <c r="CQ54" i="106"/>
  <c r="CQ54" i="107" s="1"/>
  <c r="CR54" i="106"/>
  <c r="CR54" i="107" s="1"/>
  <c r="CS54" i="106"/>
  <c r="CS54" i="107" s="1"/>
  <c r="CT54" i="106"/>
  <c r="CT54" i="107" s="1"/>
  <c r="C55" i="106"/>
  <c r="C55" i="107" s="1"/>
  <c r="D55" i="106"/>
  <c r="D55" i="107" s="1"/>
  <c r="E55" i="106"/>
  <c r="E55" i="107" s="1"/>
  <c r="F55" i="106"/>
  <c r="F55" i="107" s="1"/>
  <c r="G55" i="106"/>
  <c r="G55" i="107" s="1"/>
  <c r="H55" i="106"/>
  <c r="H55" i="107" s="1"/>
  <c r="I55" i="106"/>
  <c r="I55" i="107" s="1"/>
  <c r="J55" i="106"/>
  <c r="J55" i="107" s="1"/>
  <c r="K55" i="106"/>
  <c r="K55" i="107" s="1"/>
  <c r="L55" i="106"/>
  <c r="L55" i="107" s="1"/>
  <c r="M55" i="106"/>
  <c r="M55" i="107" s="1"/>
  <c r="N55" i="106"/>
  <c r="N55" i="107" s="1"/>
  <c r="O55" i="106"/>
  <c r="O55" i="107" s="1"/>
  <c r="P55" i="106"/>
  <c r="P55" i="107" s="1"/>
  <c r="Q55" i="106"/>
  <c r="Q55" i="107" s="1"/>
  <c r="R55" i="106"/>
  <c r="R55" i="107" s="1"/>
  <c r="S55" i="106"/>
  <c r="S55" i="107" s="1"/>
  <c r="T55" i="106"/>
  <c r="T55" i="107" s="1"/>
  <c r="U55" i="106"/>
  <c r="U55" i="107" s="1"/>
  <c r="V55" i="106"/>
  <c r="V55" i="107" s="1"/>
  <c r="W55" i="106"/>
  <c r="W55" i="107" s="1"/>
  <c r="X55" i="106"/>
  <c r="X55" i="107" s="1"/>
  <c r="Y55" i="106"/>
  <c r="Y55" i="107" s="1"/>
  <c r="Z55" i="106"/>
  <c r="Z55" i="107" s="1"/>
  <c r="AA55" i="106"/>
  <c r="AA55" i="107" s="1"/>
  <c r="AB55" i="106"/>
  <c r="AB55" i="107" s="1"/>
  <c r="AC55" i="106"/>
  <c r="AC55" i="107" s="1"/>
  <c r="AD55" i="106"/>
  <c r="AD55" i="107" s="1"/>
  <c r="AE55" i="106"/>
  <c r="AE55" i="107" s="1"/>
  <c r="AF55" i="106"/>
  <c r="AF55" i="107" s="1"/>
  <c r="AG55" i="106"/>
  <c r="AG55" i="107" s="1"/>
  <c r="AH55" i="106"/>
  <c r="AH55" i="107" s="1"/>
  <c r="AI55" i="106"/>
  <c r="AI55" i="107" s="1"/>
  <c r="AJ55" i="106"/>
  <c r="AJ55" i="107" s="1"/>
  <c r="AK55" i="106"/>
  <c r="AK55" i="107" s="1"/>
  <c r="AL55" i="106"/>
  <c r="AL55" i="107" s="1"/>
  <c r="AM55" i="106"/>
  <c r="AM55" i="107" s="1"/>
  <c r="AN55" i="106"/>
  <c r="AN55" i="107" s="1"/>
  <c r="AO55" i="106"/>
  <c r="AO55" i="107" s="1"/>
  <c r="AP55" i="106"/>
  <c r="AP55" i="107" s="1"/>
  <c r="AQ55" i="106"/>
  <c r="AQ55" i="107" s="1"/>
  <c r="AR55" i="106"/>
  <c r="AR55" i="107" s="1"/>
  <c r="AS55" i="106"/>
  <c r="AS55" i="107" s="1"/>
  <c r="AT55" i="106"/>
  <c r="AT55" i="107" s="1"/>
  <c r="AU55" i="106"/>
  <c r="AU55" i="107" s="1"/>
  <c r="AV55" i="106"/>
  <c r="AV55" i="107" s="1"/>
  <c r="AW55" i="106"/>
  <c r="AW55" i="107" s="1"/>
  <c r="AX55" i="106"/>
  <c r="AX55" i="107" s="1"/>
  <c r="AY55" i="106"/>
  <c r="AY55" i="107" s="1"/>
  <c r="AZ55" i="106"/>
  <c r="AZ55" i="107" s="1"/>
  <c r="BA55" i="106"/>
  <c r="BA55" i="107" s="1"/>
  <c r="BB55" i="106"/>
  <c r="BB55" i="107" s="1"/>
  <c r="BC55" i="106"/>
  <c r="BC55" i="107" s="1"/>
  <c r="BD55" i="106"/>
  <c r="BD55" i="107" s="1"/>
  <c r="BE55" i="106"/>
  <c r="BE55" i="107" s="1"/>
  <c r="BF55" i="106"/>
  <c r="BF55" i="107" s="1"/>
  <c r="BG55" i="106"/>
  <c r="BG55" i="107" s="1"/>
  <c r="BH55" i="106"/>
  <c r="BH55" i="107" s="1"/>
  <c r="BI55" i="106"/>
  <c r="BI55" i="107" s="1"/>
  <c r="BJ55" i="106"/>
  <c r="BJ55" i="107" s="1"/>
  <c r="BK55" i="106"/>
  <c r="BK55" i="107" s="1"/>
  <c r="BL55" i="106"/>
  <c r="BL55" i="107" s="1"/>
  <c r="BM55" i="106"/>
  <c r="BM55" i="107" s="1"/>
  <c r="BN55" i="106"/>
  <c r="BN55" i="107" s="1"/>
  <c r="BO55" i="106"/>
  <c r="BO55" i="107" s="1"/>
  <c r="BP55" i="106"/>
  <c r="BP55" i="107" s="1"/>
  <c r="BQ55" i="106"/>
  <c r="BQ55" i="107" s="1"/>
  <c r="BR55" i="106"/>
  <c r="BR55" i="107" s="1"/>
  <c r="BS55" i="106"/>
  <c r="BS55" i="107" s="1"/>
  <c r="BT55" i="106"/>
  <c r="BT55" i="107" s="1"/>
  <c r="BU55" i="106"/>
  <c r="BU55" i="107" s="1"/>
  <c r="BV55" i="106"/>
  <c r="BV55" i="107" s="1"/>
  <c r="BW55" i="106"/>
  <c r="BW55" i="107" s="1"/>
  <c r="BX55" i="106"/>
  <c r="BX55" i="107" s="1"/>
  <c r="BY55" i="106"/>
  <c r="BY55" i="107" s="1"/>
  <c r="BZ55" i="106"/>
  <c r="BZ55" i="107" s="1"/>
  <c r="CA55" i="106"/>
  <c r="CA55" i="107" s="1"/>
  <c r="CB55" i="106"/>
  <c r="CB55" i="107" s="1"/>
  <c r="CC55" i="106"/>
  <c r="CC55" i="107" s="1"/>
  <c r="CD55" i="106"/>
  <c r="CD55" i="107" s="1"/>
  <c r="CE55" i="106"/>
  <c r="CE55" i="107" s="1"/>
  <c r="CF55" i="106"/>
  <c r="CF55" i="107" s="1"/>
  <c r="CG55" i="106"/>
  <c r="CG55" i="107" s="1"/>
  <c r="CH55" i="106"/>
  <c r="CH55" i="107" s="1"/>
  <c r="CI55" i="106"/>
  <c r="CI55" i="107" s="1"/>
  <c r="CJ55" i="106"/>
  <c r="CJ55" i="107" s="1"/>
  <c r="CK55" i="106"/>
  <c r="CK55" i="107" s="1"/>
  <c r="CL55" i="106"/>
  <c r="CL55" i="107" s="1"/>
  <c r="CM55" i="106"/>
  <c r="CM55" i="107" s="1"/>
  <c r="CN55" i="106"/>
  <c r="CN55" i="107" s="1"/>
  <c r="CO55" i="106"/>
  <c r="CO55" i="107" s="1"/>
  <c r="CP55" i="106"/>
  <c r="CP55" i="107" s="1"/>
  <c r="CQ55" i="106"/>
  <c r="CQ55" i="107" s="1"/>
  <c r="CR55" i="106"/>
  <c r="CR55" i="107" s="1"/>
  <c r="CS55" i="106"/>
  <c r="CS55" i="107" s="1"/>
  <c r="CT55" i="106"/>
  <c r="CT55" i="107" s="1"/>
  <c r="C56" i="106"/>
  <c r="C56" i="107" s="1"/>
  <c r="D56" i="106"/>
  <c r="D56" i="107" s="1"/>
  <c r="E56" i="106"/>
  <c r="E56" i="107" s="1"/>
  <c r="F56" i="106"/>
  <c r="F56" i="107" s="1"/>
  <c r="G56" i="106"/>
  <c r="G56" i="107" s="1"/>
  <c r="H56" i="106"/>
  <c r="H56" i="107" s="1"/>
  <c r="I56" i="106"/>
  <c r="I56" i="107" s="1"/>
  <c r="J56" i="106"/>
  <c r="J56" i="107" s="1"/>
  <c r="K56" i="106"/>
  <c r="K56" i="107" s="1"/>
  <c r="L56" i="106"/>
  <c r="L56" i="107" s="1"/>
  <c r="M56" i="106"/>
  <c r="M56" i="107" s="1"/>
  <c r="N56" i="106"/>
  <c r="N56" i="107" s="1"/>
  <c r="O56" i="106"/>
  <c r="O56" i="107" s="1"/>
  <c r="P56" i="106"/>
  <c r="P56" i="107" s="1"/>
  <c r="Q56" i="106"/>
  <c r="Q56" i="107" s="1"/>
  <c r="R56" i="106"/>
  <c r="R56" i="107" s="1"/>
  <c r="S56" i="106"/>
  <c r="S56" i="107" s="1"/>
  <c r="T56" i="106"/>
  <c r="T56" i="107" s="1"/>
  <c r="U56" i="106"/>
  <c r="U56" i="107" s="1"/>
  <c r="V56" i="106"/>
  <c r="V56" i="107" s="1"/>
  <c r="W56" i="106"/>
  <c r="W56" i="107" s="1"/>
  <c r="X56" i="106"/>
  <c r="X56" i="107" s="1"/>
  <c r="Y56" i="106"/>
  <c r="Y56" i="107" s="1"/>
  <c r="Z56" i="106"/>
  <c r="Z56" i="107" s="1"/>
  <c r="AA56" i="106"/>
  <c r="AA56" i="107" s="1"/>
  <c r="AB56" i="106"/>
  <c r="AB56" i="107" s="1"/>
  <c r="AC56" i="106"/>
  <c r="AC56" i="107" s="1"/>
  <c r="AD56" i="106"/>
  <c r="AD56" i="107" s="1"/>
  <c r="AE56" i="106"/>
  <c r="AE56" i="107" s="1"/>
  <c r="AF56" i="106"/>
  <c r="AF56" i="107" s="1"/>
  <c r="AG56" i="106"/>
  <c r="AG56" i="107" s="1"/>
  <c r="AH56" i="106"/>
  <c r="AH56" i="107" s="1"/>
  <c r="AI56" i="106"/>
  <c r="AI56" i="107" s="1"/>
  <c r="AJ56" i="106"/>
  <c r="AJ56" i="107" s="1"/>
  <c r="AK56" i="106"/>
  <c r="AK56" i="107" s="1"/>
  <c r="AL56" i="106"/>
  <c r="AL56" i="107" s="1"/>
  <c r="AM56" i="106"/>
  <c r="AM56" i="107" s="1"/>
  <c r="AN56" i="106"/>
  <c r="AN56" i="107" s="1"/>
  <c r="AO56" i="106"/>
  <c r="AO56" i="107" s="1"/>
  <c r="AP56" i="106"/>
  <c r="AP56" i="107" s="1"/>
  <c r="AQ56" i="106"/>
  <c r="AQ56" i="107" s="1"/>
  <c r="AR56" i="106"/>
  <c r="AR56" i="107" s="1"/>
  <c r="AS56" i="106"/>
  <c r="AS56" i="107" s="1"/>
  <c r="AT56" i="106"/>
  <c r="AT56" i="107" s="1"/>
  <c r="AU56" i="106"/>
  <c r="AU56" i="107" s="1"/>
  <c r="AV56" i="106"/>
  <c r="AV56" i="107" s="1"/>
  <c r="AW56" i="106"/>
  <c r="AW56" i="107" s="1"/>
  <c r="AX56" i="106"/>
  <c r="AX56" i="107" s="1"/>
  <c r="AY56" i="106"/>
  <c r="AY56" i="107" s="1"/>
  <c r="AZ56" i="106"/>
  <c r="AZ56" i="107" s="1"/>
  <c r="BA56" i="106"/>
  <c r="BA56" i="107" s="1"/>
  <c r="BB56" i="106"/>
  <c r="BB56" i="107" s="1"/>
  <c r="BC56" i="106"/>
  <c r="BC56" i="107" s="1"/>
  <c r="BD56" i="106"/>
  <c r="BD56" i="107" s="1"/>
  <c r="BE56" i="106"/>
  <c r="BE56" i="107" s="1"/>
  <c r="BF56" i="106"/>
  <c r="BF56" i="107" s="1"/>
  <c r="BG56" i="106"/>
  <c r="BG56" i="107" s="1"/>
  <c r="BH56" i="106"/>
  <c r="BH56" i="107" s="1"/>
  <c r="BI56" i="106"/>
  <c r="BI56" i="107" s="1"/>
  <c r="BJ56" i="106"/>
  <c r="BJ56" i="107" s="1"/>
  <c r="BK56" i="106"/>
  <c r="BK56" i="107" s="1"/>
  <c r="BL56" i="106"/>
  <c r="BL56" i="107" s="1"/>
  <c r="BM56" i="106"/>
  <c r="BM56" i="107" s="1"/>
  <c r="BN56" i="106"/>
  <c r="BN56" i="107" s="1"/>
  <c r="BO56" i="106"/>
  <c r="BO56" i="107" s="1"/>
  <c r="BP56" i="106"/>
  <c r="BP56" i="107" s="1"/>
  <c r="BQ56" i="106"/>
  <c r="BQ56" i="107" s="1"/>
  <c r="BR56" i="106"/>
  <c r="BR56" i="107" s="1"/>
  <c r="BS56" i="106"/>
  <c r="BS56" i="107" s="1"/>
  <c r="BT56" i="106"/>
  <c r="BT56" i="107" s="1"/>
  <c r="BU56" i="106"/>
  <c r="BU56" i="107" s="1"/>
  <c r="BV56" i="106"/>
  <c r="BV56" i="107" s="1"/>
  <c r="BW56" i="106"/>
  <c r="BW56" i="107" s="1"/>
  <c r="BX56" i="106"/>
  <c r="BX56" i="107" s="1"/>
  <c r="BY56" i="106"/>
  <c r="BY56" i="107" s="1"/>
  <c r="BZ56" i="106"/>
  <c r="BZ56" i="107" s="1"/>
  <c r="CA56" i="106"/>
  <c r="CA56" i="107" s="1"/>
  <c r="CB56" i="106"/>
  <c r="CB56" i="107" s="1"/>
  <c r="CC56" i="106"/>
  <c r="CC56" i="107" s="1"/>
  <c r="CD56" i="106"/>
  <c r="CD56" i="107" s="1"/>
  <c r="CE56" i="106"/>
  <c r="CE56" i="107" s="1"/>
  <c r="CF56" i="106"/>
  <c r="CF56" i="107" s="1"/>
  <c r="CG56" i="106"/>
  <c r="CG56" i="107" s="1"/>
  <c r="CH56" i="106"/>
  <c r="CH56" i="107" s="1"/>
  <c r="CI56" i="106"/>
  <c r="CI56" i="107" s="1"/>
  <c r="CJ56" i="106"/>
  <c r="CJ56" i="107" s="1"/>
  <c r="CK56" i="106"/>
  <c r="CK56" i="107" s="1"/>
  <c r="CL56" i="106"/>
  <c r="CL56" i="107" s="1"/>
  <c r="CM56" i="106"/>
  <c r="CM56" i="107" s="1"/>
  <c r="CN56" i="106"/>
  <c r="CN56" i="107" s="1"/>
  <c r="CO56" i="106"/>
  <c r="CO56" i="107" s="1"/>
  <c r="CP56" i="106"/>
  <c r="CP56" i="107" s="1"/>
  <c r="CQ56" i="106"/>
  <c r="CQ56" i="107" s="1"/>
  <c r="CR56" i="106"/>
  <c r="CR56" i="107" s="1"/>
  <c r="CS56" i="106"/>
  <c r="CS56" i="107" s="1"/>
  <c r="CT56" i="106"/>
  <c r="CT56" i="107" s="1"/>
  <c r="C57" i="106"/>
  <c r="C57" i="107" s="1"/>
  <c r="D57" i="106"/>
  <c r="D57" i="107" s="1"/>
  <c r="E57" i="106"/>
  <c r="E57" i="107" s="1"/>
  <c r="F57" i="106"/>
  <c r="F57" i="107" s="1"/>
  <c r="G57" i="106"/>
  <c r="G57" i="107" s="1"/>
  <c r="H57" i="106"/>
  <c r="H57" i="107" s="1"/>
  <c r="I57" i="106"/>
  <c r="I57" i="107" s="1"/>
  <c r="J57" i="106"/>
  <c r="J57" i="107" s="1"/>
  <c r="K57" i="106"/>
  <c r="K57" i="107" s="1"/>
  <c r="L57" i="106"/>
  <c r="L57" i="107" s="1"/>
  <c r="M57" i="106"/>
  <c r="M57" i="107" s="1"/>
  <c r="N57" i="106"/>
  <c r="N57" i="107" s="1"/>
  <c r="O57" i="106"/>
  <c r="O57" i="107" s="1"/>
  <c r="P57" i="106"/>
  <c r="P57" i="107" s="1"/>
  <c r="Q57" i="106"/>
  <c r="Q57" i="107" s="1"/>
  <c r="R57" i="106"/>
  <c r="R57" i="107" s="1"/>
  <c r="S57" i="106"/>
  <c r="S57" i="107" s="1"/>
  <c r="T57" i="106"/>
  <c r="T57" i="107" s="1"/>
  <c r="U57" i="106"/>
  <c r="U57" i="107" s="1"/>
  <c r="V57" i="106"/>
  <c r="V57" i="107" s="1"/>
  <c r="W57" i="106"/>
  <c r="W57" i="107" s="1"/>
  <c r="X57" i="106"/>
  <c r="X57" i="107" s="1"/>
  <c r="Y57" i="106"/>
  <c r="Y57" i="107" s="1"/>
  <c r="Z57" i="106"/>
  <c r="Z57" i="107" s="1"/>
  <c r="AA57" i="106"/>
  <c r="AA57" i="107" s="1"/>
  <c r="AB57" i="106"/>
  <c r="AB57" i="107" s="1"/>
  <c r="AC57" i="106"/>
  <c r="AC57" i="107" s="1"/>
  <c r="AD57" i="106"/>
  <c r="AD57" i="107" s="1"/>
  <c r="AE57" i="106"/>
  <c r="AE57" i="107" s="1"/>
  <c r="AF57" i="106"/>
  <c r="AF57" i="107" s="1"/>
  <c r="AG57" i="106"/>
  <c r="AG57" i="107" s="1"/>
  <c r="AH57" i="106"/>
  <c r="AH57" i="107" s="1"/>
  <c r="AI57" i="106"/>
  <c r="AI57" i="107" s="1"/>
  <c r="AJ57" i="106"/>
  <c r="AJ57" i="107" s="1"/>
  <c r="AK57" i="106"/>
  <c r="AK57" i="107" s="1"/>
  <c r="AL57" i="106"/>
  <c r="AL57" i="107" s="1"/>
  <c r="AM57" i="106"/>
  <c r="AM57" i="107" s="1"/>
  <c r="AN57" i="106"/>
  <c r="AN57" i="107" s="1"/>
  <c r="AO57" i="106"/>
  <c r="AO57" i="107" s="1"/>
  <c r="AP57" i="106"/>
  <c r="AP57" i="107" s="1"/>
  <c r="AQ57" i="106"/>
  <c r="AQ57" i="107" s="1"/>
  <c r="AR57" i="106"/>
  <c r="AR57" i="107" s="1"/>
  <c r="AS57" i="106"/>
  <c r="AS57" i="107" s="1"/>
  <c r="AT57" i="106"/>
  <c r="AT57" i="107" s="1"/>
  <c r="AU57" i="106"/>
  <c r="AU57" i="107" s="1"/>
  <c r="AV57" i="106"/>
  <c r="AV57" i="107" s="1"/>
  <c r="AW57" i="106"/>
  <c r="AW57" i="107" s="1"/>
  <c r="AX57" i="106"/>
  <c r="AX57" i="107" s="1"/>
  <c r="AY57" i="106"/>
  <c r="AY57" i="107" s="1"/>
  <c r="AZ57" i="106"/>
  <c r="AZ57" i="107" s="1"/>
  <c r="BA57" i="106"/>
  <c r="BA57" i="107" s="1"/>
  <c r="BB57" i="106"/>
  <c r="BB57" i="107" s="1"/>
  <c r="BC57" i="106"/>
  <c r="BC57" i="107" s="1"/>
  <c r="BD57" i="106"/>
  <c r="BD57" i="107" s="1"/>
  <c r="BE57" i="106"/>
  <c r="BE57" i="107" s="1"/>
  <c r="BF57" i="106"/>
  <c r="BF57" i="107" s="1"/>
  <c r="BG57" i="106"/>
  <c r="BG57" i="107" s="1"/>
  <c r="BH57" i="106"/>
  <c r="BH57" i="107" s="1"/>
  <c r="BI57" i="106"/>
  <c r="BI57" i="107" s="1"/>
  <c r="BJ57" i="106"/>
  <c r="BJ57" i="107" s="1"/>
  <c r="BK57" i="106"/>
  <c r="BK57" i="107" s="1"/>
  <c r="BL57" i="106"/>
  <c r="BL57" i="107" s="1"/>
  <c r="BM57" i="106"/>
  <c r="BM57" i="107" s="1"/>
  <c r="BN57" i="106"/>
  <c r="BN57" i="107" s="1"/>
  <c r="BO57" i="106"/>
  <c r="BO57" i="107" s="1"/>
  <c r="BP57" i="106"/>
  <c r="BP57" i="107" s="1"/>
  <c r="BQ57" i="106"/>
  <c r="BQ57" i="107" s="1"/>
  <c r="BR57" i="106"/>
  <c r="BR57" i="107" s="1"/>
  <c r="BS57" i="106"/>
  <c r="BS57" i="107" s="1"/>
  <c r="BT57" i="106"/>
  <c r="BT57" i="107" s="1"/>
  <c r="BU57" i="106"/>
  <c r="BU57" i="107" s="1"/>
  <c r="BV57" i="106"/>
  <c r="BV57" i="107" s="1"/>
  <c r="BW57" i="106"/>
  <c r="BW57" i="107" s="1"/>
  <c r="BX57" i="106"/>
  <c r="BX57" i="107" s="1"/>
  <c r="BY57" i="106"/>
  <c r="BY57" i="107" s="1"/>
  <c r="BZ57" i="106"/>
  <c r="BZ57" i="107" s="1"/>
  <c r="CA57" i="106"/>
  <c r="CA57" i="107" s="1"/>
  <c r="CB57" i="106"/>
  <c r="CB57" i="107" s="1"/>
  <c r="CC57" i="106"/>
  <c r="CC57" i="107" s="1"/>
  <c r="CD57" i="106"/>
  <c r="CD57" i="107" s="1"/>
  <c r="CE57" i="106"/>
  <c r="CE57" i="107" s="1"/>
  <c r="CF57" i="106"/>
  <c r="CF57" i="107" s="1"/>
  <c r="CG57" i="106"/>
  <c r="CG57" i="107" s="1"/>
  <c r="CH57" i="106"/>
  <c r="CH57" i="107" s="1"/>
  <c r="CI57" i="106"/>
  <c r="CI57" i="107" s="1"/>
  <c r="CJ57" i="106"/>
  <c r="CJ57" i="107" s="1"/>
  <c r="CK57" i="106"/>
  <c r="CK57" i="107" s="1"/>
  <c r="CL57" i="106"/>
  <c r="CL57" i="107" s="1"/>
  <c r="CM57" i="106"/>
  <c r="CM57" i="107" s="1"/>
  <c r="CN57" i="106"/>
  <c r="CN57" i="107" s="1"/>
  <c r="CO57" i="106"/>
  <c r="CO57" i="107" s="1"/>
  <c r="CP57" i="106"/>
  <c r="CP57" i="107" s="1"/>
  <c r="CQ57" i="106"/>
  <c r="CQ57" i="107" s="1"/>
  <c r="CR57" i="106"/>
  <c r="CR57" i="107" s="1"/>
  <c r="CS57" i="106"/>
  <c r="CS57" i="107" s="1"/>
  <c r="CT57" i="106"/>
  <c r="CT57" i="107" s="1"/>
  <c r="C58" i="106"/>
  <c r="C58" i="107" s="1"/>
  <c r="D58" i="106"/>
  <c r="D58" i="107" s="1"/>
  <c r="E58" i="106"/>
  <c r="E58" i="107" s="1"/>
  <c r="F58" i="106"/>
  <c r="F58" i="107" s="1"/>
  <c r="G58" i="106"/>
  <c r="G58" i="107" s="1"/>
  <c r="H58" i="106"/>
  <c r="H58" i="107" s="1"/>
  <c r="I58" i="106"/>
  <c r="I58" i="107" s="1"/>
  <c r="J58" i="106"/>
  <c r="J58" i="107" s="1"/>
  <c r="K58" i="106"/>
  <c r="K58" i="107" s="1"/>
  <c r="L58" i="106"/>
  <c r="L58" i="107" s="1"/>
  <c r="M58" i="106"/>
  <c r="M58" i="107" s="1"/>
  <c r="N58" i="106"/>
  <c r="N58" i="107" s="1"/>
  <c r="O58" i="106"/>
  <c r="O58" i="107" s="1"/>
  <c r="P58" i="106"/>
  <c r="P58" i="107" s="1"/>
  <c r="Q58" i="106"/>
  <c r="Q58" i="107" s="1"/>
  <c r="R58" i="106"/>
  <c r="R58" i="107" s="1"/>
  <c r="S58" i="106"/>
  <c r="S58" i="107" s="1"/>
  <c r="T58" i="106"/>
  <c r="T58" i="107" s="1"/>
  <c r="U58" i="106"/>
  <c r="U58" i="107" s="1"/>
  <c r="V58" i="106"/>
  <c r="V58" i="107" s="1"/>
  <c r="W58" i="106"/>
  <c r="W58" i="107" s="1"/>
  <c r="X58" i="106"/>
  <c r="X58" i="107" s="1"/>
  <c r="Y58" i="106"/>
  <c r="Y58" i="107" s="1"/>
  <c r="Z58" i="106"/>
  <c r="Z58" i="107" s="1"/>
  <c r="AA58" i="106"/>
  <c r="AA58" i="107" s="1"/>
  <c r="AB58" i="106"/>
  <c r="AB58" i="107" s="1"/>
  <c r="AC58" i="106"/>
  <c r="AC58" i="107" s="1"/>
  <c r="AD58" i="106"/>
  <c r="AD58" i="107" s="1"/>
  <c r="AE58" i="106"/>
  <c r="AE58" i="107" s="1"/>
  <c r="AF58" i="106"/>
  <c r="AF58" i="107" s="1"/>
  <c r="AG58" i="106"/>
  <c r="AG58" i="107" s="1"/>
  <c r="AH58" i="106"/>
  <c r="AH58" i="107" s="1"/>
  <c r="AI58" i="106"/>
  <c r="AI58" i="107" s="1"/>
  <c r="AJ58" i="106"/>
  <c r="AJ58" i="107" s="1"/>
  <c r="AK58" i="106"/>
  <c r="AK58" i="107" s="1"/>
  <c r="AL58" i="106"/>
  <c r="AL58" i="107" s="1"/>
  <c r="AM58" i="106"/>
  <c r="AM58" i="107" s="1"/>
  <c r="AN58" i="106"/>
  <c r="AN58" i="107" s="1"/>
  <c r="AO58" i="106"/>
  <c r="AO58" i="107" s="1"/>
  <c r="AP58" i="106"/>
  <c r="AP58" i="107" s="1"/>
  <c r="AQ58" i="106"/>
  <c r="AQ58" i="107" s="1"/>
  <c r="AR58" i="106"/>
  <c r="AR58" i="107" s="1"/>
  <c r="AS58" i="106"/>
  <c r="AS58" i="107" s="1"/>
  <c r="AT58" i="106"/>
  <c r="AT58" i="107" s="1"/>
  <c r="AU58" i="106"/>
  <c r="AU58" i="107" s="1"/>
  <c r="AV58" i="106"/>
  <c r="AV58" i="107" s="1"/>
  <c r="AW58" i="106"/>
  <c r="AW58" i="107" s="1"/>
  <c r="AX58" i="106"/>
  <c r="AX58" i="107" s="1"/>
  <c r="AY58" i="106"/>
  <c r="AY58" i="107" s="1"/>
  <c r="AZ58" i="106"/>
  <c r="AZ58" i="107" s="1"/>
  <c r="BA58" i="106"/>
  <c r="BA58" i="107" s="1"/>
  <c r="BB58" i="106"/>
  <c r="BB58" i="107" s="1"/>
  <c r="BC58" i="106"/>
  <c r="BC58" i="107" s="1"/>
  <c r="BD58" i="106"/>
  <c r="BD58" i="107" s="1"/>
  <c r="BE58" i="106"/>
  <c r="BE58" i="107" s="1"/>
  <c r="BF58" i="106"/>
  <c r="BF58" i="107" s="1"/>
  <c r="BG58" i="106"/>
  <c r="BG58" i="107" s="1"/>
  <c r="BH58" i="106"/>
  <c r="BH58" i="107" s="1"/>
  <c r="BI58" i="106"/>
  <c r="BI58" i="107" s="1"/>
  <c r="BJ58" i="106"/>
  <c r="BJ58" i="107" s="1"/>
  <c r="BK58" i="106"/>
  <c r="BK58" i="107" s="1"/>
  <c r="BL58" i="106"/>
  <c r="BL58" i="107" s="1"/>
  <c r="BM58" i="106"/>
  <c r="BM58" i="107" s="1"/>
  <c r="BN58" i="106"/>
  <c r="BN58" i="107" s="1"/>
  <c r="BO58" i="106"/>
  <c r="BO58" i="107" s="1"/>
  <c r="BP58" i="106"/>
  <c r="BP58" i="107" s="1"/>
  <c r="BQ58" i="106"/>
  <c r="BQ58" i="107" s="1"/>
  <c r="BR58" i="106"/>
  <c r="BR58" i="107" s="1"/>
  <c r="BS58" i="106"/>
  <c r="BS58" i="107" s="1"/>
  <c r="BT58" i="106"/>
  <c r="BT58" i="107" s="1"/>
  <c r="BU58" i="106"/>
  <c r="BU58" i="107" s="1"/>
  <c r="BV58" i="106"/>
  <c r="BV58" i="107" s="1"/>
  <c r="BW58" i="106"/>
  <c r="BW58" i="107" s="1"/>
  <c r="BX58" i="106"/>
  <c r="BX58" i="107" s="1"/>
  <c r="BY58" i="106"/>
  <c r="BY58" i="107" s="1"/>
  <c r="BZ58" i="106"/>
  <c r="BZ58" i="107" s="1"/>
  <c r="CA58" i="106"/>
  <c r="CA58" i="107" s="1"/>
  <c r="CB58" i="106"/>
  <c r="CB58" i="107" s="1"/>
  <c r="CC58" i="106"/>
  <c r="CC58" i="107" s="1"/>
  <c r="CD58" i="106"/>
  <c r="CD58" i="107" s="1"/>
  <c r="CE58" i="106"/>
  <c r="CE58" i="107" s="1"/>
  <c r="CF58" i="106"/>
  <c r="CF58" i="107" s="1"/>
  <c r="CG58" i="106"/>
  <c r="CG58" i="107" s="1"/>
  <c r="CH58" i="106"/>
  <c r="CH58" i="107" s="1"/>
  <c r="CI58" i="106"/>
  <c r="CI58" i="107" s="1"/>
  <c r="CJ58" i="106"/>
  <c r="CJ58" i="107" s="1"/>
  <c r="CK58" i="106"/>
  <c r="CK58" i="107" s="1"/>
  <c r="CL58" i="106"/>
  <c r="CL58" i="107" s="1"/>
  <c r="CM58" i="106"/>
  <c r="CM58" i="107" s="1"/>
  <c r="CN58" i="106"/>
  <c r="CN58" i="107" s="1"/>
  <c r="CO58" i="106"/>
  <c r="CO58" i="107" s="1"/>
  <c r="CP58" i="106"/>
  <c r="CP58" i="107" s="1"/>
  <c r="CQ58" i="106"/>
  <c r="CQ58" i="107" s="1"/>
  <c r="CR58" i="106"/>
  <c r="CR58" i="107" s="1"/>
  <c r="CS58" i="106"/>
  <c r="CS58" i="107" s="1"/>
  <c r="CT58" i="106"/>
  <c r="CT58" i="107" s="1"/>
  <c r="C59" i="106"/>
  <c r="C59" i="107" s="1"/>
  <c r="D59" i="106"/>
  <c r="D59" i="107" s="1"/>
  <c r="E59" i="106"/>
  <c r="E59" i="107" s="1"/>
  <c r="F59" i="106"/>
  <c r="F59" i="107" s="1"/>
  <c r="G59" i="106"/>
  <c r="G59" i="107" s="1"/>
  <c r="H59" i="106"/>
  <c r="H59" i="107" s="1"/>
  <c r="I59" i="106"/>
  <c r="I59" i="107" s="1"/>
  <c r="J59" i="106"/>
  <c r="J59" i="107" s="1"/>
  <c r="K59" i="106"/>
  <c r="K59" i="107" s="1"/>
  <c r="L59" i="106"/>
  <c r="L59" i="107" s="1"/>
  <c r="M59" i="106"/>
  <c r="M59" i="107" s="1"/>
  <c r="N59" i="106"/>
  <c r="N59" i="107" s="1"/>
  <c r="O59" i="106"/>
  <c r="O59" i="107" s="1"/>
  <c r="P59" i="106"/>
  <c r="P59" i="107" s="1"/>
  <c r="Q59" i="106"/>
  <c r="Q59" i="107" s="1"/>
  <c r="R59" i="106"/>
  <c r="R59" i="107" s="1"/>
  <c r="S59" i="106"/>
  <c r="S59" i="107" s="1"/>
  <c r="T59" i="106"/>
  <c r="T59" i="107" s="1"/>
  <c r="U59" i="106"/>
  <c r="U59" i="107" s="1"/>
  <c r="V59" i="106"/>
  <c r="V59" i="107" s="1"/>
  <c r="W59" i="106"/>
  <c r="W59" i="107" s="1"/>
  <c r="X59" i="106"/>
  <c r="X59" i="107" s="1"/>
  <c r="Y59" i="106"/>
  <c r="Y59" i="107" s="1"/>
  <c r="Z59" i="106"/>
  <c r="Z59" i="107" s="1"/>
  <c r="AA59" i="106"/>
  <c r="AA59" i="107" s="1"/>
  <c r="AB59" i="106"/>
  <c r="AB59" i="107" s="1"/>
  <c r="AC59" i="106"/>
  <c r="AC59" i="107" s="1"/>
  <c r="AD59" i="106"/>
  <c r="AD59" i="107" s="1"/>
  <c r="AE59" i="106"/>
  <c r="AE59" i="107" s="1"/>
  <c r="AF59" i="106"/>
  <c r="AF59" i="107" s="1"/>
  <c r="AG59" i="106"/>
  <c r="AG59" i="107" s="1"/>
  <c r="AH59" i="106"/>
  <c r="AH59" i="107" s="1"/>
  <c r="AI59" i="106"/>
  <c r="AI59" i="107" s="1"/>
  <c r="AJ59" i="106"/>
  <c r="AJ59" i="107" s="1"/>
  <c r="AK59" i="106"/>
  <c r="AK59" i="107" s="1"/>
  <c r="AL59" i="106"/>
  <c r="AL59" i="107" s="1"/>
  <c r="AM59" i="106"/>
  <c r="AM59" i="107" s="1"/>
  <c r="AN59" i="106"/>
  <c r="AN59" i="107" s="1"/>
  <c r="AO59" i="106"/>
  <c r="AO59" i="107" s="1"/>
  <c r="AP59" i="106"/>
  <c r="AP59" i="107" s="1"/>
  <c r="AQ59" i="106"/>
  <c r="AQ59" i="107" s="1"/>
  <c r="AR59" i="106"/>
  <c r="AR59" i="107" s="1"/>
  <c r="AS59" i="106"/>
  <c r="AS59" i="107" s="1"/>
  <c r="AT59" i="106"/>
  <c r="AT59" i="107" s="1"/>
  <c r="AU59" i="106"/>
  <c r="AU59" i="107" s="1"/>
  <c r="AV59" i="106"/>
  <c r="AV59" i="107" s="1"/>
  <c r="AW59" i="106"/>
  <c r="AW59" i="107" s="1"/>
  <c r="AX59" i="106"/>
  <c r="AX59" i="107" s="1"/>
  <c r="AY59" i="106"/>
  <c r="AY59" i="107" s="1"/>
  <c r="AZ59" i="106"/>
  <c r="AZ59" i="107" s="1"/>
  <c r="BA59" i="106"/>
  <c r="BA59" i="107" s="1"/>
  <c r="BB59" i="106"/>
  <c r="BB59" i="107" s="1"/>
  <c r="BC59" i="106"/>
  <c r="BC59" i="107" s="1"/>
  <c r="BD59" i="106"/>
  <c r="BD59" i="107" s="1"/>
  <c r="BE59" i="106"/>
  <c r="BE59" i="107" s="1"/>
  <c r="BF59" i="106"/>
  <c r="BF59" i="107" s="1"/>
  <c r="BG59" i="106"/>
  <c r="BG59" i="107" s="1"/>
  <c r="BH59" i="106"/>
  <c r="BH59" i="107" s="1"/>
  <c r="BI59" i="106"/>
  <c r="BI59" i="107" s="1"/>
  <c r="BJ59" i="106"/>
  <c r="BJ59" i="107" s="1"/>
  <c r="BK59" i="106"/>
  <c r="BK59" i="107" s="1"/>
  <c r="BL59" i="106"/>
  <c r="BL59" i="107" s="1"/>
  <c r="BM59" i="106"/>
  <c r="BM59" i="107" s="1"/>
  <c r="BN59" i="106"/>
  <c r="BN59" i="107" s="1"/>
  <c r="BO59" i="106"/>
  <c r="BO59" i="107" s="1"/>
  <c r="BP59" i="106"/>
  <c r="BP59" i="107" s="1"/>
  <c r="BQ59" i="106"/>
  <c r="BQ59" i="107" s="1"/>
  <c r="BR59" i="106"/>
  <c r="BR59" i="107" s="1"/>
  <c r="BS59" i="106"/>
  <c r="BS59" i="107" s="1"/>
  <c r="BT59" i="106"/>
  <c r="BT59" i="107" s="1"/>
  <c r="BU59" i="106"/>
  <c r="BU59" i="107" s="1"/>
  <c r="BV59" i="106"/>
  <c r="BV59" i="107" s="1"/>
  <c r="BW59" i="106"/>
  <c r="BW59" i="107" s="1"/>
  <c r="BX59" i="106"/>
  <c r="BX59" i="107" s="1"/>
  <c r="BY59" i="106"/>
  <c r="BY59" i="107" s="1"/>
  <c r="BZ59" i="106"/>
  <c r="BZ59" i="107" s="1"/>
  <c r="CA59" i="106"/>
  <c r="CA59" i="107" s="1"/>
  <c r="CB59" i="106"/>
  <c r="CB59" i="107" s="1"/>
  <c r="CC59" i="106"/>
  <c r="CC59" i="107" s="1"/>
  <c r="CD59" i="106"/>
  <c r="CD59" i="107" s="1"/>
  <c r="CE59" i="106"/>
  <c r="CE59" i="107" s="1"/>
  <c r="CF59" i="106"/>
  <c r="CF59" i="107" s="1"/>
  <c r="CG59" i="106"/>
  <c r="CG59" i="107" s="1"/>
  <c r="CH59" i="106"/>
  <c r="CH59" i="107" s="1"/>
  <c r="CI59" i="106"/>
  <c r="CI59" i="107" s="1"/>
  <c r="CJ59" i="106"/>
  <c r="CJ59" i="107" s="1"/>
  <c r="CK59" i="106"/>
  <c r="CK59" i="107" s="1"/>
  <c r="CL59" i="106"/>
  <c r="CL59" i="107" s="1"/>
  <c r="CM59" i="106"/>
  <c r="CM59" i="107" s="1"/>
  <c r="CN59" i="106"/>
  <c r="CN59" i="107" s="1"/>
  <c r="CO59" i="106"/>
  <c r="CO59" i="107" s="1"/>
  <c r="CP59" i="106"/>
  <c r="CP59" i="107" s="1"/>
  <c r="CQ59" i="106"/>
  <c r="CQ59" i="107" s="1"/>
  <c r="CR59" i="106"/>
  <c r="CR59" i="107" s="1"/>
  <c r="CS59" i="106"/>
  <c r="CS59" i="107" s="1"/>
  <c r="CT59" i="106"/>
  <c r="CT59" i="107" s="1"/>
  <c r="C60" i="106"/>
  <c r="C60" i="107" s="1"/>
  <c r="D60" i="106"/>
  <c r="D60" i="107" s="1"/>
  <c r="E60" i="106"/>
  <c r="E60" i="107" s="1"/>
  <c r="F60" i="106"/>
  <c r="F60" i="107" s="1"/>
  <c r="G60" i="106"/>
  <c r="G60" i="107" s="1"/>
  <c r="H60" i="106"/>
  <c r="H60" i="107" s="1"/>
  <c r="I60" i="106"/>
  <c r="I60" i="107" s="1"/>
  <c r="J60" i="106"/>
  <c r="J60" i="107" s="1"/>
  <c r="K60" i="106"/>
  <c r="K60" i="107" s="1"/>
  <c r="L60" i="106"/>
  <c r="L60" i="107" s="1"/>
  <c r="M60" i="106"/>
  <c r="M60" i="107" s="1"/>
  <c r="N60" i="106"/>
  <c r="N60" i="107" s="1"/>
  <c r="O60" i="106"/>
  <c r="O60" i="107" s="1"/>
  <c r="P60" i="106"/>
  <c r="P60" i="107" s="1"/>
  <c r="Q60" i="106"/>
  <c r="Q60" i="107" s="1"/>
  <c r="R60" i="106"/>
  <c r="R60" i="107" s="1"/>
  <c r="S60" i="106"/>
  <c r="S60" i="107" s="1"/>
  <c r="T60" i="106"/>
  <c r="T60" i="107" s="1"/>
  <c r="U60" i="106"/>
  <c r="U60" i="107" s="1"/>
  <c r="V60" i="106"/>
  <c r="V60" i="107" s="1"/>
  <c r="W60" i="106"/>
  <c r="W60" i="107" s="1"/>
  <c r="X60" i="106"/>
  <c r="X60" i="107" s="1"/>
  <c r="Y60" i="106"/>
  <c r="Y60" i="107" s="1"/>
  <c r="Z60" i="106"/>
  <c r="Z60" i="107" s="1"/>
  <c r="AA60" i="106"/>
  <c r="AA60" i="107" s="1"/>
  <c r="AB60" i="106"/>
  <c r="AB60" i="107" s="1"/>
  <c r="AC60" i="106"/>
  <c r="AC60" i="107" s="1"/>
  <c r="AD60" i="106"/>
  <c r="AD60" i="107" s="1"/>
  <c r="AE60" i="106"/>
  <c r="AE60" i="107" s="1"/>
  <c r="AF60" i="106"/>
  <c r="AF60" i="107" s="1"/>
  <c r="AG60" i="106"/>
  <c r="AG60" i="107" s="1"/>
  <c r="AH60" i="106"/>
  <c r="AH60" i="107" s="1"/>
  <c r="AI60" i="106"/>
  <c r="AI60" i="107" s="1"/>
  <c r="AJ60" i="106"/>
  <c r="AJ60" i="107" s="1"/>
  <c r="AK60" i="106"/>
  <c r="AK60" i="107" s="1"/>
  <c r="AL60" i="106"/>
  <c r="AL60" i="107" s="1"/>
  <c r="AM60" i="106"/>
  <c r="AM60" i="107" s="1"/>
  <c r="AN60" i="106"/>
  <c r="AN60" i="107" s="1"/>
  <c r="AO60" i="106"/>
  <c r="AO60" i="107" s="1"/>
  <c r="AP60" i="106"/>
  <c r="AP60" i="107" s="1"/>
  <c r="AQ60" i="106"/>
  <c r="AQ60" i="107" s="1"/>
  <c r="AR60" i="106"/>
  <c r="AR60" i="107" s="1"/>
  <c r="AS60" i="106"/>
  <c r="AS60" i="107" s="1"/>
  <c r="AT60" i="106"/>
  <c r="AT60" i="107" s="1"/>
  <c r="AU60" i="106"/>
  <c r="AU60" i="107" s="1"/>
  <c r="AV60" i="106"/>
  <c r="AV60" i="107" s="1"/>
  <c r="AW60" i="106"/>
  <c r="AW60" i="107" s="1"/>
  <c r="AX60" i="106"/>
  <c r="AX60" i="107" s="1"/>
  <c r="AY60" i="106"/>
  <c r="AY60" i="107" s="1"/>
  <c r="AZ60" i="106"/>
  <c r="AZ60" i="107" s="1"/>
  <c r="BA60" i="106"/>
  <c r="BA60" i="107" s="1"/>
  <c r="BB60" i="106"/>
  <c r="BB60" i="107" s="1"/>
  <c r="BC60" i="106"/>
  <c r="BC60" i="107" s="1"/>
  <c r="BD60" i="106"/>
  <c r="BD60" i="107" s="1"/>
  <c r="BE60" i="106"/>
  <c r="BE60" i="107" s="1"/>
  <c r="BF60" i="106"/>
  <c r="BF60" i="107" s="1"/>
  <c r="BG60" i="106"/>
  <c r="BG60" i="107" s="1"/>
  <c r="BH60" i="106"/>
  <c r="BH60" i="107" s="1"/>
  <c r="BI60" i="106"/>
  <c r="BI60" i="107" s="1"/>
  <c r="BJ60" i="106"/>
  <c r="BJ60" i="107" s="1"/>
  <c r="BK60" i="106"/>
  <c r="BK60" i="107" s="1"/>
  <c r="BL60" i="106"/>
  <c r="BL60" i="107" s="1"/>
  <c r="BM60" i="106"/>
  <c r="BM60" i="107" s="1"/>
  <c r="BN60" i="106"/>
  <c r="BN60" i="107" s="1"/>
  <c r="BO60" i="106"/>
  <c r="BO60" i="107" s="1"/>
  <c r="BP60" i="106"/>
  <c r="BP60" i="107" s="1"/>
  <c r="BQ60" i="106"/>
  <c r="BQ60" i="107" s="1"/>
  <c r="BR60" i="106"/>
  <c r="BR60" i="107" s="1"/>
  <c r="BS60" i="106"/>
  <c r="BS60" i="107" s="1"/>
  <c r="BT60" i="106"/>
  <c r="BT60" i="107" s="1"/>
  <c r="BU60" i="106"/>
  <c r="BU60" i="107" s="1"/>
  <c r="BV60" i="106"/>
  <c r="BV60" i="107" s="1"/>
  <c r="BW60" i="106"/>
  <c r="BW60" i="107" s="1"/>
  <c r="BX60" i="106"/>
  <c r="BX60" i="107" s="1"/>
  <c r="BY60" i="106"/>
  <c r="BY60" i="107" s="1"/>
  <c r="BZ60" i="106"/>
  <c r="BZ60" i="107" s="1"/>
  <c r="CA60" i="106"/>
  <c r="CA60" i="107" s="1"/>
  <c r="CB60" i="106"/>
  <c r="CB60" i="107" s="1"/>
  <c r="CC60" i="106"/>
  <c r="CC60" i="107" s="1"/>
  <c r="CD60" i="106"/>
  <c r="CD60" i="107" s="1"/>
  <c r="CE60" i="106"/>
  <c r="CE60" i="107" s="1"/>
  <c r="CF60" i="106"/>
  <c r="CF60" i="107" s="1"/>
  <c r="CG60" i="106"/>
  <c r="CG60" i="107" s="1"/>
  <c r="CH60" i="106"/>
  <c r="CH60" i="107" s="1"/>
  <c r="CI60" i="106"/>
  <c r="CI60" i="107" s="1"/>
  <c r="CJ60" i="106"/>
  <c r="CJ60" i="107" s="1"/>
  <c r="CK60" i="106"/>
  <c r="CK60" i="107" s="1"/>
  <c r="CL60" i="106"/>
  <c r="CL60" i="107" s="1"/>
  <c r="CM60" i="106"/>
  <c r="CM60" i="107" s="1"/>
  <c r="CN60" i="106"/>
  <c r="CN60" i="107" s="1"/>
  <c r="CO60" i="106"/>
  <c r="CO60" i="107" s="1"/>
  <c r="CP60" i="106"/>
  <c r="CP60" i="107" s="1"/>
  <c r="CQ60" i="106"/>
  <c r="CQ60" i="107" s="1"/>
  <c r="CR60" i="106"/>
  <c r="CR60" i="107" s="1"/>
  <c r="CS60" i="106"/>
  <c r="CS60" i="107" s="1"/>
  <c r="CT60" i="106"/>
  <c r="CT60" i="107" s="1"/>
  <c r="C61" i="106"/>
  <c r="C61" i="107" s="1"/>
  <c r="D61" i="106"/>
  <c r="D61" i="107" s="1"/>
  <c r="E61" i="106"/>
  <c r="E61" i="107" s="1"/>
  <c r="F61" i="106"/>
  <c r="F61" i="107" s="1"/>
  <c r="G61" i="106"/>
  <c r="G61" i="107" s="1"/>
  <c r="H61" i="106"/>
  <c r="H61" i="107" s="1"/>
  <c r="I61" i="106"/>
  <c r="I61" i="107" s="1"/>
  <c r="J61" i="106"/>
  <c r="J61" i="107" s="1"/>
  <c r="K61" i="106"/>
  <c r="K61" i="107" s="1"/>
  <c r="L61" i="106"/>
  <c r="L61" i="107" s="1"/>
  <c r="M61" i="106"/>
  <c r="M61" i="107" s="1"/>
  <c r="N61" i="106"/>
  <c r="N61" i="107" s="1"/>
  <c r="O61" i="106"/>
  <c r="O61" i="107" s="1"/>
  <c r="P61" i="106"/>
  <c r="P61" i="107" s="1"/>
  <c r="Q61" i="106"/>
  <c r="Q61" i="107" s="1"/>
  <c r="R61" i="106"/>
  <c r="R61" i="107" s="1"/>
  <c r="S61" i="106"/>
  <c r="S61" i="107" s="1"/>
  <c r="T61" i="106"/>
  <c r="T61" i="107" s="1"/>
  <c r="U61" i="106"/>
  <c r="U61" i="107" s="1"/>
  <c r="V61" i="106"/>
  <c r="V61" i="107" s="1"/>
  <c r="W61" i="106"/>
  <c r="W61" i="107" s="1"/>
  <c r="X61" i="106"/>
  <c r="X61" i="107" s="1"/>
  <c r="Y61" i="106"/>
  <c r="Y61" i="107" s="1"/>
  <c r="Z61" i="106"/>
  <c r="Z61" i="107" s="1"/>
  <c r="AA61" i="106"/>
  <c r="AA61" i="107" s="1"/>
  <c r="AB61" i="106"/>
  <c r="AB61" i="107" s="1"/>
  <c r="AC61" i="106"/>
  <c r="AC61" i="107" s="1"/>
  <c r="AD61" i="106"/>
  <c r="AD61" i="107" s="1"/>
  <c r="AE61" i="106"/>
  <c r="AE61" i="107" s="1"/>
  <c r="AF61" i="106"/>
  <c r="AF61" i="107" s="1"/>
  <c r="AG61" i="106"/>
  <c r="AG61" i="107" s="1"/>
  <c r="AH61" i="106"/>
  <c r="AH61" i="107" s="1"/>
  <c r="AI61" i="106"/>
  <c r="AI61" i="107" s="1"/>
  <c r="AJ61" i="106"/>
  <c r="AJ61" i="107" s="1"/>
  <c r="AK61" i="106"/>
  <c r="AK61" i="107" s="1"/>
  <c r="AL61" i="106"/>
  <c r="AL61" i="107" s="1"/>
  <c r="AM61" i="106"/>
  <c r="AM61" i="107" s="1"/>
  <c r="AN61" i="106"/>
  <c r="AN61" i="107" s="1"/>
  <c r="AO61" i="106"/>
  <c r="AO61" i="107" s="1"/>
  <c r="AP61" i="106"/>
  <c r="AP61" i="107" s="1"/>
  <c r="AQ61" i="106"/>
  <c r="AQ61" i="107" s="1"/>
  <c r="AR61" i="106"/>
  <c r="AR61" i="107" s="1"/>
  <c r="AS61" i="106"/>
  <c r="AS61" i="107" s="1"/>
  <c r="AT61" i="106"/>
  <c r="AT61" i="107" s="1"/>
  <c r="AU61" i="106"/>
  <c r="AU61" i="107" s="1"/>
  <c r="AV61" i="106"/>
  <c r="AV61" i="107" s="1"/>
  <c r="AW61" i="106"/>
  <c r="AW61" i="107" s="1"/>
  <c r="AX61" i="106"/>
  <c r="AX61" i="107" s="1"/>
  <c r="AY61" i="106"/>
  <c r="AY61" i="107" s="1"/>
  <c r="AZ61" i="106"/>
  <c r="AZ61" i="107" s="1"/>
  <c r="BA61" i="106"/>
  <c r="BA61" i="107" s="1"/>
  <c r="BB61" i="106"/>
  <c r="BB61" i="107" s="1"/>
  <c r="BC61" i="106"/>
  <c r="BC61" i="107" s="1"/>
  <c r="BD61" i="106"/>
  <c r="BD61" i="107" s="1"/>
  <c r="BE61" i="106"/>
  <c r="BE61" i="107" s="1"/>
  <c r="BF61" i="106"/>
  <c r="BF61" i="107" s="1"/>
  <c r="BG61" i="106"/>
  <c r="BG61" i="107" s="1"/>
  <c r="BH61" i="106"/>
  <c r="BH61" i="107" s="1"/>
  <c r="BI61" i="106"/>
  <c r="BI61" i="107" s="1"/>
  <c r="BJ61" i="106"/>
  <c r="BJ61" i="107" s="1"/>
  <c r="BK61" i="106"/>
  <c r="BK61" i="107" s="1"/>
  <c r="BL61" i="106"/>
  <c r="BL61" i="107" s="1"/>
  <c r="BM61" i="106"/>
  <c r="BM61" i="107" s="1"/>
  <c r="BN61" i="106"/>
  <c r="BN61" i="107" s="1"/>
  <c r="BO61" i="106"/>
  <c r="BO61" i="107" s="1"/>
  <c r="BP61" i="106"/>
  <c r="BP61" i="107" s="1"/>
  <c r="BQ61" i="106"/>
  <c r="BQ61" i="107" s="1"/>
  <c r="BR61" i="106"/>
  <c r="BR61" i="107" s="1"/>
  <c r="BS61" i="106"/>
  <c r="BS61" i="107" s="1"/>
  <c r="BT61" i="106"/>
  <c r="BT61" i="107" s="1"/>
  <c r="BU61" i="106"/>
  <c r="BU61" i="107" s="1"/>
  <c r="BV61" i="106"/>
  <c r="BV61" i="107" s="1"/>
  <c r="BW61" i="106"/>
  <c r="BW61" i="107" s="1"/>
  <c r="BX61" i="106"/>
  <c r="BX61" i="107" s="1"/>
  <c r="BY61" i="106"/>
  <c r="BY61" i="107" s="1"/>
  <c r="BZ61" i="106"/>
  <c r="BZ61" i="107" s="1"/>
  <c r="CA61" i="106"/>
  <c r="CA61" i="107" s="1"/>
  <c r="CB61" i="106"/>
  <c r="CB61" i="107" s="1"/>
  <c r="CC61" i="106"/>
  <c r="CC61" i="107" s="1"/>
  <c r="CD61" i="106"/>
  <c r="CD61" i="107" s="1"/>
  <c r="CE61" i="106"/>
  <c r="CE61" i="107" s="1"/>
  <c r="CF61" i="106"/>
  <c r="CF61" i="107" s="1"/>
  <c r="CG61" i="106"/>
  <c r="CG61" i="107" s="1"/>
  <c r="CH61" i="106"/>
  <c r="CH61" i="107" s="1"/>
  <c r="CI61" i="106"/>
  <c r="CI61" i="107" s="1"/>
  <c r="CJ61" i="106"/>
  <c r="CJ61" i="107" s="1"/>
  <c r="CK61" i="106"/>
  <c r="CK61" i="107" s="1"/>
  <c r="CL61" i="106"/>
  <c r="CL61" i="107" s="1"/>
  <c r="CM61" i="106"/>
  <c r="CM61" i="107" s="1"/>
  <c r="CN61" i="106"/>
  <c r="CN61" i="107" s="1"/>
  <c r="CO61" i="106"/>
  <c r="CO61" i="107" s="1"/>
  <c r="CP61" i="106"/>
  <c r="CP61" i="107" s="1"/>
  <c r="CQ61" i="106"/>
  <c r="CQ61" i="107" s="1"/>
  <c r="CR61" i="106"/>
  <c r="CR61" i="107" s="1"/>
  <c r="CS61" i="106"/>
  <c r="CS61" i="107" s="1"/>
  <c r="CT61" i="106"/>
  <c r="CT61" i="107" s="1"/>
  <c r="C62" i="106"/>
  <c r="C62" i="107" s="1"/>
  <c r="D62" i="106"/>
  <c r="D62" i="107" s="1"/>
  <c r="E62" i="106"/>
  <c r="E62" i="107" s="1"/>
  <c r="F62" i="106"/>
  <c r="F62" i="107" s="1"/>
  <c r="G62" i="106"/>
  <c r="G62" i="107" s="1"/>
  <c r="H62" i="106"/>
  <c r="H62" i="107" s="1"/>
  <c r="I62" i="106"/>
  <c r="I62" i="107" s="1"/>
  <c r="J62" i="106"/>
  <c r="J62" i="107" s="1"/>
  <c r="K62" i="106"/>
  <c r="K62" i="107" s="1"/>
  <c r="L62" i="106"/>
  <c r="L62" i="107" s="1"/>
  <c r="M62" i="106"/>
  <c r="M62" i="107" s="1"/>
  <c r="N62" i="106"/>
  <c r="N62" i="107" s="1"/>
  <c r="O62" i="106"/>
  <c r="O62" i="107" s="1"/>
  <c r="P62" i="106"/>
  <c r="P62" i="107" s="1"/>
  <c r="Q62" i="106"/>
  <c r="Q62" i="107" s="1"/>
  <c r="R62" i="106"/>
  <c r="R62" i="107" s="1"/>
  <c r="S62" i="106"/>
  <c r="S62" i="107" s="1"/>
  <c r="T62" i="106"/>
  <c r="T62" i="107" s="1"/>
  <c r="U62" i="106"/>
  <c r="U62" i="107" s="1"/>
  <c r="V62" i="106"/>
  <c r="V62" i="107" s="1"/>
  <c r="W62" i="106"/>
  <c r="W62" i="107" s="1"/>
  <c r="X62" i="106"/>
  <c r="X62" i="107" s="1"/>
  <c r="Y62" i="106"/>
  <c r="Y62" i="107" s="1"/>
  <c r="Z62" i="106"/>
  <c r="Z62" i="107" s="1"/>
  <c r="AA62" i="106"/>
  <c r="AA62" i="107" s="1"/>
  <c r="AB62" i="106"/>
  <c r="AB62" i="107" s="1"/>
  <c r="AC62" i="106"/>
  <c r="AC62" i="107" s="1"/>
  <c r="AD62" i="106"/>
  <c r="AD62" i="107" s="1"/>
  <c r="AE62" i="106"/>
  <c r="AE62" i="107" s="1"/>
  <c r="AF62" i="106"/>
  <c r="AF62" i="107" s="1"/>
  <c r="AG62" i="106"/>
  <c r="AG62" i="107" s="1"/>
  <c r="AH62" i="106"/>
  <c r="AH62" i="107" s="1"/>
  <c r="AI62" i="106"/>
  <c r="AI62" i="107" s="1"/>
  <c r="AJ62" i="106"/>
  <c r="AJ62" i="107" s="1"/>
  <c r="AK62" i="106"/>
  <c r="AK62" i="107" s="1"/>
  <c r="AL62" i="106"/>
  <c r="AL62" i="107" s="1"/>
  <c r="AM62" i="106"/>
  <c r="AM62" i="107" s="1"/>
  <c r="AN62" i="106"/>
  <c r="AN62" i="107" s="1"/>
  <c r="AO62" i="106"/>
  <c r="AO62" i="107" s="1"/>
  <c r="AP62" i="106"/>
  <c r="AP62" i="107" s="1"/>
  <c r="AQ62" i="106"/>
  <c r="AQ62" i="107" s="1"/>
  <c r="AR62" i="106"/>
  <c r="AR62" i="107" s="1"/>
  <c r="AS62" i="106"/>
  <c r="AS62" i="107" s="1"/>
  <c r="AT62" i="106"/>
  <c r="AT62" i="107" s="1"/>
  <c r="AU62" i="106"/>
  <c r="AU62" i="107" s="1"/>
  <c r="AV62" i="106"/>
  <c r="AV62" i="107" s="1"/>
  <c r="AW62" i="106"/>
  <c r="AW62" i="107" s="1"/>
  <c r="AX62" i="106"/>
  <c r="AX62" i="107" s="1"/>
  <c r="AY62" i="106"/>
  <c r="AY62" i="107" s="1"/>
  <c r="AZ62" i="106"/>
  <c r="AZ62" i="107" s="1"/>
  <c r="BA62" i="106"/>
  <c r="BA62" i="107" s="1"/>
  <c r="BB62" i="106"/>
  <c r="BB62" i="107" s="1"/>
  <c r="BC62" i="106"/>
  <c r="BC62" i="107" s="1"/>
  <c r="BD62" i="106"/>
  <c r="BD62" i="107" s="1"/>
  <c r="BE62" i="106"/>
  <c r="BE62" i="107" s="1"/>
  <c r="BF62" i="106"/>
  <c r="BF62" i="107" s="1"/>
  <c r="BG62" i="106"/>
  <c r="BG62" i="107" s="1"/>
  <c r="BH62" i="106"/>
  <c r="BH62" i="107" s="1"/>
  <c r="BI62" i="106"/>
  <c r="BI62" i="107" s="1"/>
  <c r="BJ62" i="106"/>
  <c r="BJ62" i="107" s="1"/>
  <c r="BK62" i="106"/>
  <c r="BK62" i="107" s="1"/>
  <c r="BL62" i="106"/>
  <c r="BL62" i="107" s="1"/>
  <c r="BM62" i="106"/>
  <c r="BM62" i="107" s="1"/>
  <c r="BN62" i="106"/>
  <c r="BN62" i="107" s="1"/>
  <c r="BO62" i="106"/>
  <c r="BO62" i="107" s="1"/>
  <c r="BP62" i="106"/>
  <c r="BP62" i="107" s="1"/>
  <c r="BQ62" i="106"/>
  <c r="BQ62" i="107" s="1"/>
  <c r="BR62" i="106"/>
  <c r="BR62" i="107" s="1"/>
  <c r="BS62" i="106"/>
  <c r="BS62" i="107" s="1"/>
  <c r="BT62" i="106"/>
  <c r="BT62" i="107" s="1"/>
  <c r="BU62" i="106"/>
  <c r="BU62" i="107" s="1"/>
  <c r="BV62" i="106"/>
  <c r="BV62" i="107" s="1"/>
  <c r="BW62" i="106"/>
  <c r="BW62" i="107" s="1"/>
  <c r="BX62" i="106"/>
  <c r="BX62" i="107" s="1"/>
  <c r="BY62" i="106"/>
  <c r="BY62" i="107" s="1"/>
  <c r="BZ62" i="106"/>
  <c r="BZ62" i="107" s="1"/>
  <c r="CA62" i="106"/>
  <c r="CA62" i="107" s="1"/>
  <c r="CB62" i="106"/>
  <c r="CB62" i="107" s="1"/>
  <c r="CC62" i="106"/>
  <c r="CC62" i="107" s="1"/>
  <c r="CD62" i="106"/>
  <c r="CD62" i="107" s="1"/>
  <c r="CE62" i="106"/>
  <c r="CE62" i="107" s="1"/>
  <c r="CF62" i="106"/>
  <c r="CF62" i="107" s="1"/>
  <c r="CG62" i="106"/>
  <c r="CG62" i="107" s="1"/>
  <c r="CH62" i="106"/>
  <c r="CH62" i="107" s="1"/>
  <c r="CI62" i="106"/>
  <c r="CI62" i="107" s="1"/>
  <c r="CJ62" i="106"/>
  <c r="CJ62" i="107" s="1"/>
  <c r="CK62" i="106"/>
  <c r="CK62" i="107" s="1"/>
  <c r="CL62" i="106"/>
  <c r="CL62" i="107" s="1"/>
  <c r="CM62" i="106"/>
  <c r="CM62" i="107" s="1"/>
  <c r="CN62" i="106"/>
  <c r="CN62" i="107" s="1"/>
  <c r="CO62" i="106"/>
  <c r="CO62" i="107" s="1"/>
  <c r="CP62" i="106"/>
  <c r="CP62" i="107" s="1"/>
  <c r="CQ62" i="106"/>
  <c r="CQ62" i="107" s="1"/>
  <c r="CR62" i="106"/>
  <c r="CR62" i="107" s="1"/>
  <c r="CS62" i="106"/>
  <c r="CS62" i="107" s="1"/>
  <c r="CT62" i="106"/>
  <c r="CT62" i="107" s="1"/>
  <c r="C63" i="106"/>
  <c r="C63" i="107" s="1"/>
  <c r="D63" i="106"/>
  <c r="D63" i="107" s="1"/>
  <c r="E63" i="106"/>
  <c r="E63" i="107" s="1"/>
  <c r="F63" i="106"/>
  <c r="F63" i="107" s="1"/>
  <c r="G63" i="106"/>
  <c r="G63" i="107" s="1"/>
  <c r="H63" i="106"/>
  <c r="H63" i="107" s="1"/>
  <c r="I63" i="106"/>
  <c r="I63" i="107" s="1"/>
  <c r="J63" i="106"/>
  <c r="J63" i="107" s="1"/>
  <c r="K63" i="106"/>
  <c r="K63" i="107" s="1"/>
  <c r="L63" i="106"/>
  <c r="L63" i="107" s="1"/>
  <c r="M63" i="106"/>
  <c r="M63" i="107" s="1"/>
  <c r="N63" i="106"/>
  <c r="N63" i="107" s="1"/>
  <c r="O63" i="106"/>
  <c r="O63" i="107" s="1"/>
  <c r="P63" i="106"/>
  <c r="P63" i="107" s="1"/>
  <c r="Q63" i="106"/>
  <c r="Q63" i="107" s="1"/>
  <c r="R63" i="106"/>
  <c r="R63" i="107" s="1"/>
  <c r="S63" i="106"/>
  <c r="S63" i="107" s="1"/>
  <c r="T63" i="106"/>
  <c r="T63" i="107" s="1"/>
  <c r="U63" i="106"/>
  <c r="U63" i="107" s="1"/>
  <c r="V63" i="106"/>
  <c r="V63" i="107" s="1"/>
  <c r="W63" i="106"/>
  <c r="W63" i="107" s="1"/>
  <c r="X63" i="106"/>
  <c r="X63" i="107" s="1"/>
  <c r="Y63" i="106"/>
  <c r="Y63" i="107" s="1"/>
  <c r="Z63" i="106"/>
  <c r="Z63" i="107" s="1"/>
  <c r="AA63" i="106"/>
  <c r="AA63" i="107" s="1"/>
  <c r="AB63" i="106"/>
  <c r="AB63" i="107" s="1"/>
  <c r="AC63" i="106"/>
  <c r="AC63" i="107" s="1"/>
  <c r="AD63" i="106"/>
  <c r="AD63" i="107" s="1"/>
  <c r="AE63" i="106"/>
  <c r="AE63" i="107" s="1"/>
  <c r="AF63" i="106"/>
  <c r="AF63" i="107" s="1"/>
  <c r="AG63" i="106"/>
  <c r="AG63" i="107" s="1"/>
  <c r="AH63" i="106"/>
  <c r="AH63" i="107" s="1"/>
  <c r="AI63" i="106"/>
  <c r="AI63" i="107" s="1"/>
  <c r="AJ63" i="106"/>
  <c r="AJ63" i="107" s="1"/>
  <c r="AK63" i="106"/>
  <c r="AK63" i="107" s="1"/>
  <c r="AL63" i="106"/>
  <c r="AL63" i="107" s="1"/>
  <c r="AM63" i="106"/>
  <c r="AM63" i="107" s="1"/>
  <c r="AN63" i="106"/>
  <c r="AN63" i="107" s="1"/>
  <c r="AO63" i="106"/>
  <c r="AO63" i="107" s="1"/>
  <c r="AP63" i="106"/>
  <c r="AP63" i="107" s="1"/>
  <c r="AQ63" i="106"/>
  <c r="AQ63" i="107" s="1"/>
  <c r="AR63" i="106"/>
  <c r="AR63" i="107" s="1"/>
  <c r="AS63" i="106"/>
  <c r="AS63" i="107" s="1"/>
  <c r="AT63" i="106"/>
  <c r="AT63" i="107" s="1"/>
  <c r="AU63" i="106"/>
  <c r="AU63" i="107" s="1"/>
  <c r="AV63" i="106"/>
  <c r="AV63" i="107" s="1"/>
  <c r="AW63" i="106"/>
  <c r="AW63" i="107" s="1"/>
  <c r="AX63" i="106"/>
  <c r="AX63" i="107" s="1"/>
  <c r="AY63" i="106"/>
  <c r="AY63" i="107" s="1"/>
  <c r="AZ63" i="106"/>
  <c r="AZ63" i="107" s="1"/>
  <c r="BA63" i="106"/>
  <c r="BA63" i="107" s="1"/>
  <c r="BB63" i="106"/>
  <c r="BB63" i="107" s="1"/>
  <c r="BC63" i="106"/>
  <c r="BC63" i="107" s="1"/>
  <c r="BD63" i="106"/>
  <c r="BD63" i="107" s="1"/>
  <c r="BE63" i="106"/>
  <c r="BE63" i="107" s="1"/>
  <c r="BF63" i="106"/>
  <c r="BF63" i="107" s="1"/>
  <c r="BG63" i="106"/>
  <c r="BG63" i="107" s="1"/>
  <c r="BH63" i="106"/>
  <c r="BH63" i="107" s="1"/>
  <c r="BI63" i="106"/>
  <c r="BI63" i="107" s="1"/>
  <c r="BJ63" i="106"/>
  <c r="BJ63" i="107" s="1"/>
  <c r="BK63" i="106"/>
  <c r="BK63" i="107" s="1"/>
  <c r="BL63" i="106"/>
  <c r="BL63" i="107" s="1"/>
  <c r="BM63" i="106"/>
  <c r="BM63" i="107" s="1"/>
  <c r="BN63" i="106"/>
  <c r="BN63" i="107" s="1"/>
  <c r="BO63" i="106"/>
  <c r="BO63" i="107" s="1"/>
  <c r="BP63" i="106"/>
  <c r="BP63" i="107" s="1"/>
  <c r="BQ63" i="106"/>
  <c r="BQ63" i="107" s="1"/>
  <c r="BR63" i="106"/>
  <c r="BR63" i="107" s="1"/>
  <c r="BS63" i="106"/>
  <c r="BS63" i="107" s="1"/>
  <c r="BT63" i="106"/>
  <c r="BT63" i="107" s="1"/>
  <c r="BU63" i="106"/>
  <c r="BU63" i="107" s="1"/>
  <c r="BV63" i="106"/>
  <c r="BV63" i="107" s="1"/>
  <c r="BW63" i="106"/>
  <c r="BW63" i="107" s="1"/>
  <c r="BX63" i="106"/>
  <c r="BX63" i="107" s="1"/>
  <c r="BY63" i="106"/>
  <c r="BY63" i="107" s="1"/>
  <c r="BZ63" i="106"/>
  <c r="BZ63" i="107" s="1"/>
  <c r="CA63" i="106"/>
  <c r="CA63" i="107" s="1"/>
  <c r="CB63" i="106"/>
  <c r="CB63" i="107" s="1"/>
  <c r="CC63" i="106"/>
  <c r="CC63" i="107" s="1"/>
  <c r="CD63" i="106"/>
  <c r="CD63" i="107" s="1"/>
  <c r="CE63" i="106"/>
  <c r="CE63" i="107" s="1"/>
  <c r="CF63" i="106"/>
  <c r="CF63" i="107" s="1"/>
  <c r="CG63" i="106"/>
  <c r="CG63" i="107" s="1"/>
  <c r="CH63" i="106"/>
  <c r="CH63" i="107" s="1"/>
  <c r="CI63" i="106"/>
  <c r="CI63" i="107" s="1"/>
  <c r="CJ63" i="106"/>
  <c r="CJ63" i="107" s="1"/>
  <c r="CK63" i="106"/>
  <c r="CK63" i="107" s="1"/>
  <c r="CL63" i="106"/>
  <c r="CL63" i="107" s="1"/>
  <c r="CM63" i="106"/>
  <c r="CM63" i="107" s="1"/>
  <c r="CN63" i="106"/>
  <c r="CN63" i="107" s="1"/>
  <c r="CO63" i="106"/>
  <c r="CO63" i="107" s="1"/>
  <c r="CP63" i="106"/>
  <c r="CP63" i="107" s="1"/>
  <c r="CQ63" i="106"/>
  <c r="CQ63" i="107" s="1"/>
  <c r="CR63" i="106"/>
  <c r="CR63" i="107" s="1"/>
  <c r="CS63" i="106"/>
  <c r="CS63" i="107" s="1"/>
  <c r="CT63" i="106"/>
  <c r="CT63" i="107" s="1"/>
  <c r="C64" i="106"/>
  <c r="C64" i="107" s="1"/>
  <c r="D64" i="106"/>
  <c r="D64" i="107" s="1"/>
  <c r="E64" i="106"/>
  <c r="E64" i="107" s="1"/>
  <c r="F64" i="106"/>
  <c r="F64" i="107" s="1"/>
  <c r="G64" i="106"/>
  <c r="G64" i="107" s="1"/>
  <c r="H64" i="106"/>
  <c r="H64" i="107" s="1"/>
  <c r="I64" i="106"/>
  <c r="I64" i="107" s="1"/>
  <c r="J64" i="106"/>
  <c r="J64" i="107" s="1"/>
  <c r="K64" i="106"/>
  <c r="K64" i="107" s="1"/>
  <c r="L64" i="106"/>
  <c r="L64" i="107" s="1"/>
  <c r="M64" i="106"/>
  <c r="M64" i="107" s="1"/>
  <c r="N64" i="106"/>
  <c r="N64" i="107" s="1"/>
  <c r="O64" i="106"/>
  <c r="O64" i="107" s="1"/>
  <c r="P64" i="106"/>
  <c r="P64" i="107" s="1"/>
  <c r="Q64" i="106"/>
  <c r="Q64" i="107" s="1"/>
  <c r="R64" i="106"/>
  <c r="R64" i="107" s="1"/>
  <c r="S64" i="106"/>
  <c r="S64" i="107" s="1"/>
  <c r="T64" i="106"/>
  <c r="T64" i="107" s="1"/>
  <c r="U64" i="106"/>
  <c r="U64" i="107" s="1"/>
  <c r="V64" i="106"/>
  <c r="V64" i="107" s="1"/>
  <c r="W64" i="106"/>
  <c r="W64" i="107" s="1"/>
  <c r="X64" i="106"/>
  <c r="X64" i="107" s="1"/>
  <c r="Y64" i="106"/>
  <c r="Y64" i="107" s="1"/>
  <c r="Z64" i="106"/>
  <c r="Z64" i="107" s="1"/>
  <c r="AA64" i="106"/>
  <c r="AA64" i="107" s="1"/>
  <c r="AB64" i="106"/>
  <c r="AB64" i="107" s="1"/>
  <c r="AC64" i="106"/>
  <c r="AC64" i="107" s="1"/>
  <c r="AD64" i="106"/>
  <c r="AD64" i="107" s="1"/>
  <c r="AE64" i="106"/>
  <c r="AE64" i="107" s="1"/>
  <c r="AF64" i="106"/>
  <c r="AF64" i="107" s="1"/>
  <c r="AG64" i="106"/>
  <c r="AG64" i="107" s="1"/>
  <c r="AH64" i="106"/>
  <c r="AH64" i="107" s="1"/>
  <c r="AI64" i="106"/>
  <c r="AI64" i="107" s="1"/>
  <c r="AJ64" i="106"/>
  <c r="AJ64" i="107" s="1"/>
  <c r="AK64" i="106"/>
  <c r="AK64" i="107" s="1"/>
  <c r="AL64" i="106"/>
  <c r="AL64" i="107" s="1"/>
  <c r="AM64" i="106"/>
  <c r="AM64" i="107" s="1"/>
  <c r="AN64" i="106"/>
  <c r="AN64" i="107" s="1"/>
  <c r="AO64" i="106"/>
  <c r="AO64" i="107" s="1"/>
  <c r="AP64" i="106"/>
  <c r="AP64" i="107" s="1"/>
  <c r="AQ64" i="106"/>
  <c r="AQ64" i="107" s="1"/>
  <c r="AR64" i="106"/>
  <c r="AR64" i="107" s="1"/>
  <c r="AS64" i="106"/>
  <c r="AS64" i="107" s="1"/>
  <c r="AT64" i="106"/>
  <c r="AT64" i="107" s="1"/>
  <c r="AU64" i="106"/>
  <c r="AU64" i="107" s="1"/>
  <c r="AV64" i="106"/>
  <c r="AV64" i="107" s="1"/>
  <c r="AW64" i="106"/>
  <c r="AW64" i="107" s="1"/>
  <c r="AX64" i="106"/>
  <c r="AX64" i="107" s="1"/>
  <c r="AY64" i="106"/>
  <c r="AY64" i="107" s="1"/>
  <c r="AZ64" i="106"/>
  <c r="AZ64" i="107" s="1"/>
  <c r="BA64" i="106"/>
  <c r="BA64" i="107" s="1"/>
  <c r="BB64" i="106"/>
  <c r="BB64" i="107" s="1"/>
  <c r="BC64" i="106"/>
  <c r="BC64" i="107" s="1"/>
  <c r="BD64" i="106"/>
  <c r="BD64" i="107" s="1"/>
  <c r="BE64" i="106"/>
  <c r="BE64" i="107" s="1"/>
  <c r="BF64" i="106"/>
  <c r="BF64" i="107" s="1"/>
  <c r="BG64" i="106"/>
  <c r="BG64" i="107" s="1"/>
  <c r="BH64" i="106"/>
  <c r="BH64" i="107" s="1"/>
  <c r="BI64" i="106"/>
  <c r="BI64" i="107" s="1"/>
  <c r="BJ64" i="106"/>
  <c r="BJ64" i="107" s="1"/>
  <c r="BK64" i="106"/>
  <c r="BK64" i="107" s="1"/>
  <c r="BL64" i="106"/>
  <c r="BL64" i="107" s="1"/>
  <c r="BM64" i="106"/>
  <c r="BM64" i="107" s="1"/>
  <c r="BN64" i="106"/>
  <c r="BN64" i="107" s="1"/>
  <c r="BO64" i="106"/>
  <c r="BO64" i="107" s="1"/>
  <c r="BP64" i="106"/>
  <c r="BP64" i="107" s="1"/>
  <c r="BQ64" i="106"/>
  <c r="BQ64" i="107" s="1"/>
  <c r="BR64" i="106"/>
  <c r="BR64" i="107" s="1"/>
  <c r="BS64" i="106"/>
  <c r="BS64" i="107" s="1"/>
  <c r="BT64" i="106"/>
  <c r="BT64" i="107" s="1"/>
  <c r="BU64" i="106"/>
  <c r="BU64" i="107" s="1"/>
  <c r="BV64" i="106"/>
  <c r="BV64" i="107" s="1"/>
  <c r="BW64" i="106"/>
  <c r="BW64" i="107" s="1"/>
  <c r="BX64" i="106"/>
  <c r="BX64" i="107" s="1"/>
  <c r="BY64" i="106"/>
  <c r="BY64" i="107" s="1"/>
  <c r="BZ64" i="106"/>
  <c r="BZ64" i="107" s="1"/>
  <c r="CA64" i="106"/>
  <c r="CA64" i="107" s="1"/>
  <c r="CB64" i="106"/>
  <c r="CB64" i="107" s="1"/>
  <c r="CC64" i="106"/>
  <c r="CC64" i="107" s="1"/>
  <c r="CD64" i="106"/>
  <c r="CD64" i="107" s="1"/>
  <c r="CE64" i="106"/>
  <c r="CE64" i="107" s="1"/>
  <c r="CF64" i="106"/>
  <c r="CF64" i="107" s="1"/>
  <c r="CG64" i="106"/>
  <c r="CG64" i="107" s="1"/>
  <c r="CH64" i="106"/>
  <c r="CH64" i="107" s="1"/>
  <c r="CI64" i="106"/>
  <c r="CI64" i="107" s="1"/>
  <c r="CJ64" i="106"/>
  <c r="CJ64" i="107" s="1"/>
  <c r="CK64" i="106"/>
  <c r="CK64" i="107" s="1"/>
  <c r="CL64" i="106"/>
  <c r="CL64" i="107" s="1"/>
  <c r="CM64" i="106"/>
  <c r="CM64" i="107" s="1"/>
  <c r="CN64" i="106"/>
  <c r="CN64" i="107" s="1"/>
  <c r="CO64" i="106"/>
  <c r="CO64" i="107" s="1"/>
  <c r="CP64" i="106"/>
  <c r="CP64" i="107" s="1"/>
  <c r="CQ64" i="106"/>
  <c r="CQ64" i="107" s="1"/>
  <c r="CR64" i="106"/>
  <c r="CR64" i="107" s="1"/>
  <c r="CS64" i="106"/>
  <c r="CS64" i="107" s="1"/>
  <c r="CT64" i="106"/>
  <c r="CT64" i="107" s="1"/>
  <c r="C65" i="106"/>
  <c r="C65" i="107" s="1"/>
  <c r="D65" i="106"/>
  <c r="D65" i="107" s="1"/>
  <c r="E65" i="106"/>
  <c r="E65" i="107" s="1"/>
  <c r="F65" i="106"/>
  <c r="F65" i="107" s="1"/>
  <c r="G65" i="106"/>
  <c r="G65" i="107" s="1"/>
  <c r="H65" i="106"/>
  <c r="H65" i="107" s="1"/>
  <c r="I65" i="106"/>
  <c r="I65" i="107" s="1"/>
  <c r="J65" i="106"/>
  <c r="J65" i="107" s="1"/>
  <c r="K65" i="106"/>
  <c r="K65" i="107" s="1"/>
  <c r="L65" i="106"/>
  <c r="L65" i="107" s="1"/>
  <c r="M65" i="106"/>
  <c r="M65" i="107" s="1"/>
  <c r="N65" i="106"/>
  <c r="N65" i="107" s="1"/>
  <c r="O65" i="106"/>
  <c r="O65" i="107" s="1"/>
  <c r="P65" i="106"/>
  <c r="P65" i="107" s="1"/>
  <c r="Q65" i="106"/>
  <c r="Q65" i="107" s="1"/>
  <c r="R65" i="106"/>
  <c r="R65" i="107" s="1"/>
  <c r="S65" i="106"/>
  <c r="S65" i="107" s="1"/>
  <c r="T65" i="106"/>
  <c r="T65" i="107" s="1"/>
  <c r="U65" i="106"/>
  <c r="U65" i="107" s="1"/>
  <c r="V65" i="106"/>
  <c r="V65" i="107" s="1"/>
  <c r="W65" i="106"/>
  <c r="W65" i="107" s="1"/>
  <c r="X65" i="106"/>
  <c r="X65" i="107" s="1"/>
  <c r="Y65" i="106"/>
  <c r="Y65" i="107" s="1"/>
  <c r="Z65" i="106"/>
  <c r="Z65" i="107" s="1"/>
  <c r="AA65" i="106"/>
  <c r="AA65" i="107" s="1"/>
  <c r="AB65" i="106"/>
  <c r="AB65" i="107" s="1"/>
  <c r="AC65" i="106"/>
  <c r="AC65" i="107" s="1"/>
  <c r="AD65" i="106"/>
  <c r="AD65" i="107" s="1"/>
  <c r="AE65" i="106"/>
  <c r="AE65" i="107" s="1"/>
  <c r="AF65" i="106"/>
  <c r="AF65" i="107" s="1"/>
  <c r="AG65" i="106"/>
  <c r="AG65" i="107" s="1"/>
  <c r="AH65" i="106"/>
  <c r="AH65" i="107" s="1"/>
  <c r="AI65" i="106"/>
  <c r="AI65" i="107" s="1"/>
  <c r="AJ65" i="106"/>
  <c r="AJ65" i="107" s="1"/>
  <c r="AK65" i="106"/>
  <c r="AK65" i="107" s="1"/>
  <c r="AL65" i="106"/>
  <c r="AL65" i="107" s="1"/>
  <c r="AM65" i="106"/>
  <c r="AM65" i="107" s="1"/>
  <c r="AN65" i="106"/>
  <c r="AN65" i="107" s="1"/>
  <c r="AO65" i="106"/>
  <c r="AO65" i="107" s="1"/>
  <c r="AP65" i="106"/>
  <c r="AP65" i="107" s="1"/>
  <c r="AQ65" i="106"/>
  <c r="AQ65" i="107" s="1"/>
  <c r="AR65" i="106"/>
  <c r="AR65" i="107" s="1"/>
  <c r="AS65" i="106"/>
  <c r="AS65" i="107" s="1"/>
  <c r="AT65" i="106"/>
  <c r="AT65" i="107" s="1"/>
  <c r="AU65" i="106"/>
  <c r="AU65" i="107" s="1"/>
  <c r="AV65" i="106"/>
  <c r="AV65" i="107" s="1"/>
  <c r="AW65" i="106"/>
  <c r="AW65" i="107" s="1"/>
  <c r="AX65" i="106"/>
  <c r="AX65" i="107" s="1"/>
  <c r="AY65" i="106"/>
  <c r="AY65" i="107" s="1"/>
  <c r="AZ65" i="106"/>
  <c r="AZ65" i="107" s="1"/>
  <c r="BA65" i="106"/>
  <c r="BA65" i="107" s="1"/>
  <c r="BB65" i="106"/>
  <c r="BB65" i="107" s="1"/>
  <c r="BC65" i="106"/>
  <c r="BC65" i="107" s="1"/>
  <c r="BD65" i="106"/>
  <c r="BD65" i="107" s="1"/>
  <c r="BE65" i="106"/>
  <c r="BE65" i="107" s="1"/>
  <c r="BF65" i="106"/>
  <c r="BF65" i="107" s="1"/>
  <c r="BG65" i="106"/>
  <c r="BG65" i="107" s="1"/>
  <c r="BH65" i="106"/>
  <c r="BH65" i="107" s="1"/>
  <c r="BI65" i="106"/>
  <c r="BI65" i="107" s="1"/>
  <c r="BJ65" i="106"/>
  <c r="BJ65" i="107" s="1"/>
  <c r="BK65" i="106"/>
  <c r="BK65" i="107" s="1"/>
  <c r="BL65" i="106"/>
  <c r="BL65" i="107" s="1"/>
  <c r="BM65" i="106"/>
  <c r="BM65" i="107" s="1"/>
  <c r="BN65" i="106"/>
  <c r="BN65" i="107" s="1"/>
  <c r="BO65" i="106"/>
  <c r="BO65" i="107" s="1"/>
  <c r="BP65" i="106"/>
  <c r="BP65" i="107" s="1"/>
  <c r="BQ65" i="106"/>
  <c r="BQ65" i="107" s="1"/>
  <c r="BR65" i="106"/>
  <c r="BR65" i="107" s="1"/>
  <c r="BS65" i="106"/>
  <c r="BS65" i="107" s="1"/>
  <c r="BT65" i="106"/>
  <c r="BT65" i="107" s="1"/>
  <c r="BU65" i="106"/>
  <c r="BU65" i="107" s="1"/>
  <c r="BV65" i="106"/>
  <c r="BV65" i="107" s="1"/>
  <c r="BW65" i="106"/>
  <c r="BW65" i="107" s="1"/>
  <c r="BX65" i="106"/>
  <c r="BX65" i="107" s="1"/>
  <c r="BY65" i="106"/>
  <c r="BY65" i="107" s="1"/>
  <c r="BZ65" i="106"/>
  <c r="BZ65" i="107" s="1"/>
  <c r="CA65" i="106"/>
  <c r="CA65" i="107" s="1"/>
  <c r="CB65" i="106"/>
  <c r="CB65" i="107" s="1"/>
  <c r="CC65" i="106"/>
  <c r="CC65" i="107" s="1"/>
  <c r="CD65" i="106"/>
  <c r="CD65" i="107" s="1"/>
  <c r="CE65" i="106"/>
  <c r="CE65" i="107" s="1"/>
  <c r="CF65" i="106"/>
  <c r="CF65" i="107" s="1"/>
  <c r="CG65" i="106"/>
  <c r="CG65" i="107" s="1"/>
  <c r="CH65" i="106"/>
  <c r="CH65" i="107" s="1"/>
  <c r="CI65" i="106"/>
  <c r="CI65" i="107" s="1"/>
  <c r="CJ65" i="106"/>
  <c r="CJ65" i="107" s="1"/>
  <c r="CK65" i="106"/>
  <c r="CK65" i="107" s="1"/>
  <c r="CL65" i="106"/>
  <c r="CL65" i="107" s="1"/>
  <c r="CM65" i="106"/>
  <c r="CM65" i="107" s="1"/>
  <c r="CN65" i="106"/>
  <c r="CN65" i="107" s="1"/>
  <c r="CO65" i="106"/>
  <c r="CO65" i="107" s="1"/>
  <c r="CP65" i="106"/>
  <c r="CP65" i="107" s="1"/>
  <c r="CQ65" i="106"/>
  <c r="CQ65" i="107" s="1"/>
  <c r="CR65" i="106"/>
  <c r="CR65" i="107" s="1"/>
  <c r="CS65" i="106"/>
  <c r="CS65" i="107" s="1"/>
  <c r="CT65" i="106"/>
  <c r="CT65" i="107" s="1"/>
  <c r="C66" i="106"/>
  <c r="C66" i="107" s="1"/>
  <c r="D66" i="106"/>
  <c r="D66" i="107" s="1"/>
  <c r="E66" i="106"/>
  <c r="E66" i="107" s="1"/>
  <c r="F66" i="106"/>
  <c r="F66" i="107" s="1"/>
  <c r="G66" i="106"/>
  <c r="G66" i="107" s="1"/>
  <c r="H66" i="106"/>
  <c r="H66" i="107" s="1"/>
  <c r="I66" i="106"/>
  <c r="I66" i="107" s="1"/>
  <c r="J66" i="106"/>
  <c r="J66" i="107" s="1"/>
  <c r="K66" i="106"/>
  <c r="K66" i="107" s="1"/>
  <c r="L66" i="106"/>
  <c r="L66" i="107" s="1"/>
  <c r="M66" i="106"/>
  <c r="M66" i="107" s="1"/>
  <c r="N66" i="106"/>
  <c r="N66" i="107" s="1"/>
  <c r="O66" i="106"/>
  <c r="O66" i="107" s="1"/>
  <c r="P66" i="106"/>
  <c r="P66" i="107" s="1"/>
  <c r="Q66" i="106"/>
  <c r="Q66" i="107" s="1"/>
  <c r="R66" i="106"/>
  <c r="R66" i="107" s="1"/>
  <c r="S66" i="106"/>
  <c r="S66" i="107" s="1"/>
  <c r="T66" i="106"/>
  <c r="T66" i="107" s="1"/>
  <c r="U66" i="106"/>
  <c r="U66" i="107" s="1"/>
  <c r="V66" i="106"/>
  <c r="V66" i="107" s="1"/>
  <c r="W66" i="106"/>
  <c r="W66" i="107" s="1"/>
  <c r="X66" i="106"/>
  <c r="X66" i="107" s="1"/>
  <c r="Y66" i="106"/>
  <c r="Y66" i="107" s="1"/>
  <c r="Z66" i="106"/>
  <c r="Z66" i="107" s="1"/>
  <c r="AA66" i="106"/>
  <c r="AA66" i="107" s="1"/>
  <c r="AB66" i="106"/>
  <c r="AB66" i="107" s="1"/>
  <c r="AC66" i="106"/>
  <c r="AC66" i="107" s="1"/>
  <c r="AD66" i="106"/>
  <c r="AD66" i="107" s="1"/>
  <c r="AE66" i="106"/>
  <c r="AE66" i="107" s="1"/>
  <c r="AF66" i="106"/>
  <c r="AF66" i="107" s="1"/>
  <c r="AG66" i="106"/>
  <c r="AG66" i="107" s="1"/>
  <c r="AH66" i="106"/>
  <c r="AH66" i="107" s="1"/>
  <c r="AI66" i="106"/>
  <c r="AI66" i="107" s="1"/>
  <c r="AJ66" i="106"/>
  <c r="AJ66" i="107" s="1"/>
  <c r="AK66" i="106"/>
  <c r="AK66" i="107" s="1"/>
  <c r="AL66" i="106"/>
  <c r="AL66" i="107" s="1"/>
  <c r="AM66" i="106"/>
  <c r="AM66" i="107" s="1"/>
  <c r="AN66" i="106"/>
  <c r="AN66" i="107" s="1"/>
  <c r="AO66" i="106"/>
  <c r="AO66" i="107" s="1"/>
  <c r="AP66" i="106"/>
  <c r="AP66" i="107" s="1"/>
  <c r="AQ66" i="106"/>
  <c r="AQ66" i="107" s="1"/>
  <c r="AR66" i="106"/>
  <c r="AR66" i="107" s="1"/>
  <c r="AS66" i="106"/>
  <c r="AS66" i="107" s="1"/>
  <c r="AT66" i="106"/>
  <c r="AT66" i="107" s="1"/>
  <c r="AU66" i="106"/>
  <c r="AU66" i="107" s="1"/>
  <c r="AV66" i="106"/>
  <c r="AV66" i="107" s="1"/>
  <c r="AW66" i="106"/>
  <c r="AW66" i="107" s="1"/>
  <c r="AX66" i="106"/>
  <c r="AX66" i="107" s="1"/>
  <c r="AY66" i="106"/>
  <c r="AY66" i="107" s="1"/>
  <c r="AZ66" i="106"/>
  <c r="AZ66" i="107" s="1"/>
  <c r="BA66" i="106"/>
  <c r="BA66" i="107" s="1"/>
  <c r="BB66" i="106"/>
  <c r="BB66" i="107" s="1"/>
  <c r="BC66" i="106"/>
  <c r="BC66" i="107" s="1"/>
  <c r="BD66" i="106"/>
  <c r="BD66" i="107" s="1"/>
  <c r="BE66" i="106"/>
  <c r="BE66" i="107" s="1"/>
  <c r="BF66" i="106"/>
  <c r="BF66" i="107" s="1"/>
  <c r="BG66" i="106"/>
  <c r="BG66" i="107" s="1"/>
  <c r="BH66" i="106"/>
  <c r="BH66" i="107" s="1"/>
  <c r="BI66" i="106"/>
  <c r="BI66" i="107" s="1"/>
  <c r="BJ66" i="106"/>
  <c r="BJ66" i="107" s="1"/>
  <c r="BK66" i="106"/>
  <c r="BK66" i="107" s="1"/>
  <c r="BL66" i="106"/>
  <c r="BL66" i="107" s="1"/>
  <c r="BM66" i="106"/>
  <c r="BM66" i="107" s="1"/>
  <c r="BN66" i="106"/>
  <c r="BN66" i="107" s="1"/>
  <c r="BO66" i="106"/>
  <c r="BO66" i="107" s="1"/>
  <c r="BP66" i="106"/>
  <c r="BP66" i="107" s="1"/>
  <c r="BQ66" i="106"/>
  <c r="BQ66" i="107" s="1"/>
  <c r="BR66" i="106"/>
  <c r="BR66" i="107" s="1"/>
  <c r="BS66" i="106"/>
  <c r="BS66" i="107" s="1"/>
  <c r="BT66" i="106"/>
  <c r="BT66" i="107" s="1"/>
  <c r="BU66" i="106"/>
  <c r="BU66" i="107" s="1"/>
  <c r="BV66" i="106"/>
  <c r="BV66" i="107" s="1"/>
  <c r="BW66" i="106"/>
  <c r="BW66" i="107" s="1"/>
  <c r="BX66" i="106"/>
  <c r="BX66" i="107" s="1"/>
  <c r="BY66" i="106"/>
  <c r="BY66" i="107" s="1"/>
  <c r="BZ66" i="106"/>
  <c r="BZ66" i="107" s="1"/>
  <c r="CA66" i="106"/>
  <c r="CA66" i="107" s="1"/>
  <c r="CB66" i="106"/>
  <c r="CB66" i="107" s="1"/>
  <c r="CC66" i="106"/>
  <c r="CC66" i="107" s="1"/>
  <c r="CD66" i="106"/>
  <c r="CD66" i="107" s="1"/>
  <c r="CE66" i="106"/>
  <c r="CE66" i="107" s="1"/>
  <c r="CF66" i="106"/>
  <c r="CF66" i="107" s="1"/>
  <c r="CG66" i="106"/>
  <c r="CG66" i="107" s="1"/>
  <c r="CH66" i="106"/>
  <c r="CH66" i="107" s="1"/>
  <c r="CI66" i="106"/>
  <c r="CI66" i="107" s="1"/>
  <c r="CJ66" i="106"/>
  <c r="CJ66" i="107" s="1"/>
  <c r="CK66" i="106"/>
  <c r="CK66" i="107" s="1"/>
  <c r="CL66" i="106"/>
  <c r="CL66" i="107" s="1"/>
  <c r="CM66" i="106"/>
  <c r="CM66" i="107" s="1"/>
  <c r="CN66" i="106"/>
  <c r="CN66" i="107" s="1"/>
  <c r="CO66" i="106"/>
  <c r="CO66" i="107" s="1"/>
  <c r="CP66" i="106"/>
  <c r="CP66" i="107" s="1"/>
  <c r="CQ66" i="106"/>
  <c r="CQ66" i="107" s="1"/>
  <c r="CR66" i="106"/>
  <c r="CR66" i="107" s="1"/>
  <c r="CS66" i="106"/>
  <c r="CS66" i="107" s="1"/>
  <c r="CT66" i="106"/>
  <c r="CT66" i="107" s="1"/>
  <c r="C67" i="106"/>
  <c r="C67" i="107" s="1"/>
  <c r="D67" i="106"/>
  <c r="D67" i="107" s="1"/>
  <c r="E67" i="106"/>
  <c r="E67" i="107" s="1"/>
  <c r="F67" i="106"/>
  <c r="F67" i="107" s="1"/>
  <c r="G67" i="106"/>
  <c r="G67" i="107" s="1"/>
  <c r="H67" i="106"/>
  <c r="H67" i="107" s="1"/>
  <c r="I67" i="106"/>
  <c r="I67" i="107" s="1"/>
  <c r="J67" i="106"/>
  <c r="J67" i="107" s="1"/>
  <c r="K67" i="106"/>
  <c r="K67" i="107" s="1"/>
  <c r="L67" i="106"/>
  <c r="L67" i="107" s="1"/>
  <c r="M67" i="106"/>
  <c r="M67" i="107" s="1"/>
  <c r="N67" i="106"/>
  <c r="N67" i="107" s="1"/>
  <c r="O67" i="106"/>
  <c r="O67" i="107" s="1"/>
  <c r="P67" i="106"/>
  <c r="P67" i="107" s="1"/>
  <c r="Q67" i="106"/>
  <c r="Q67" i="107" s="1"/>
  <c r="R67" i="106"/>
  <c r="R67" i="107" s="1"/>
  <c r="S67" i="106"/>
  <c r="S67" i="107" s="1"/>
  <c r="T67" i="106"/>
  <c r="T67" i="107" s="1"/>
  <c r="U67" i="106"/>
  <c r="U67" i="107" s="1"/>
  <c r="V67" i="106"/>
  <c r="V67" i="107" s="1"/>
  <c r="W67" i="106"/>
  <c r="W67" i="107" s="1"/>
  <c r="X67" i="106"/>
  <c r="X67" i="107" s="1"/>
  <c r="Y67" i="106"/>
  <c r="Y67" i="107" s="1"/>
  <c r="Z67" i="106"/>
  <c r="Z67" i="107" s="1"/>
  <c r="AA67" i="106"/>
  <c r="AA67" i="107" s="1"/>
  <c r="AB67" i="106"/>
  <c r="AB67" i="107" s="1"/>
  <c r="AC67" i="106"/>
  <c r="AC67" i="107" s="1"/>
  <c r="AD67" i="106"/>
  <c r="AD67" i="107" s="1"/>
  <c r="AE67" i="106"/>
  <c r="AE67" i="107" s="1"/>
  <c r="AF67" i="106"/>
  <c r="AF67" i="107" s="1"/>
  <c r="AG67" i="106"/>
  <c r="AG67" i="107" s="1"/>
  <c r="AH67" i="106"/>
  <c r="AH67" i="107" s="1"/>
  <c r="AI67" i="106"/>
  <c r="AI67" i="107" s="1"/>
  <c r="AJ67" i="106"/>
  <c r="AJ67" i="107" s="1"/>
  <c r="AK67" i="106"/>
  <c r="AK67" i="107" s="1"/>
  <c r="AL67" i="106"/>
  <c r="AL67" i="107" s="1"/>
  <c r="AM67" i="106"/>
  <c r="AM67" i="107" s="1"/>
  <c r="AN67" i="106"/>
  <c r="AN67" i="107" s="1"/>
  <c r="AO67" i="106"/>
  <c r="AO67" i="107" s="1"/>
  <c r="AP67" i="106"/>
  <c r="AP67" i="107" s="1"/>
  <c r="AQ67" i="106"/>
  <c r="AQ67" i="107" s="1"/>
  <c r="AR67" i="106"/>
  <c r="AR67" i="107" s="1"/>
  <c r="AS67" i="106"/>
  <c r="AS67" i="107" s="1"/>
  <c r="AT67" i="106"/>
  <c r="AT67" i="107" s="1"/>
  <c r="AU67" i="106"/>
  <c r="AU67" i="107" s="1"/>
  <c r="AV67" i="106"/>
  <c r="AV67" i="107" s="1"/>
  <c r="AW67" i="106"/>
  <c r="AW67" i="107" s="1"/>
  <c r="AX67" i="106"/>
  <c r="AX67" i="107" s="1"/>
  <c r="AY67" i="106"/>
  <c r="AY67" i="107" s="1"/>
  <c r="AZ67" i="106"/>
  <c r="AZ67" i="107" s="1"/>
  <c r="BA67" i="106"/>
  <c r="BA67" i="107" s="1"/>
  <c r="BB67" i="106"/>
  <c r="BB67" i="107" s="1"/>
  <c r="BC67" i="106"/>
  <c r="BC67" i="107" s="1"/>
  <c r="BD67" i="106"/>
  <c r="BD67" i="107" s="1"/>
  <c r="BE67" i="106"/>
  <c r="BE67" i="107" s="1"/>
  <c r="BF67" i="106"/>
  <c r="BF67" i="107" s="1"/>
  <c r="BG67" i="106"/>
  <c r="BG67" i="107" s="1"/>
  <c r="BH67" i="106"/>
  <c r="BH67" i="107" s="1"/>
  <c r="BI67" i="106"/>
  <c r="BI67" i="107" s="1"/>
  <c r="BJ67" i="106"/>
  <c r="BJ67" i="107" s="1"/>
  <c r="BK67" i="106"/>
  <c r="BK67" i="107" s="1"/>
  <c r="BL67" i="106"/>
  <c r="BL67" i="107" s="1"/>
  <c r="BM67" i="106"/>
  <c r="BM67" i="107" s="1"/>
  <c r="BN67" i="106"/>
  <c r="BN67" i="107" s="1"/>
  <c r="BO67" i="106"/>
  <c r="BO67" i="107" s="1"/>
  <c r="BP67" i="106"/>
  <c r="BP67" i="107" s="1"/>
  <c r="BQ67" i="106"/>
  <c r="BQ67" i="107" s="1"/>
  <c r="BR67" i="106"/>
  <c r="BR67" i="107" s="1"/>
  <c r="BS67" i="106"/>
  <c r="BS67" i="107" s="1"/>
  <c r="BT67" i="106"/>
  <c r="BT67" i="107" s="1"/>
  <c r="BU67" i="106"/>
  <c r="BU67" i="107" s="1"/>
  <c r="BV67" i="106"/>
  <c r="BV67" i="107" s="1"/>
  <c r="BW67" i="106"/>
  <c r="BW67" i="107" s="1"/>
  <c r="BX67" i="106"/>
  <c r="BX67" i="107" s="1"/>
  <c r="BY67" i="106"/>
  <c r="BY67" i="107" s="1"/>
  <c r="BZ67" i="106"/>
  <c r="BZ67" i="107" s="1"/>
  <c r="CA67" i="106"/>
  <c r="CA67" i="107" s="1"/>
  <c r="CB67" i="106"/>
  <c r="CB67" i="107" s="1"/>
  <c r="CC67" i="106"/>
  <c r="CC67" i="107" s="1"/>
  <c r="CD67" i="106"/>
  <c r="CD67" i="107" s="1"/>
  <c r="CE67" i="106"/>
  <c r="CE67" i="107" s="1"/>
  <c r="CF67" i="106"/>
  <c r="CF67" i="107" s="1"/>
  <c r="CG67" i="106"/>
  <c r="CG67" i="107" s="1"/>
  <c r="CH67" i="106"/>
  <c r="CH67" i="107" s="1"/>
  <c r="CI67" i="106"/>
  <c r="CI67" i="107" s="1"/>
  <c r="CJ67" i="106"/>
  <c r="CJ67" i="107" s="1"/>
  <c r="CK67" i="106"/>
  <c r="CK67" i="107" s="1"/>
  <c r="CL67" i="106"/>
  <c r="CL67" i="107" s="1"/>
  <c r="CM67" i="106"/>
  <c r="CM67" i="107" s="1"/>
  <c r="CN67" i="106"/>
  <c r="CN67" i="107" s="1"/>
  <c r="CO67" i="106"/>
  <c r="CO67" i="107" s="1"/>
  <c r="CP67" i="106"/>
  <c r="CP67" i="107" s="1"/>
  <c r="CQ67" i="106"/>
  <c r="CQ67" i="107" s="1"/>
  <c r="CR67" i="106"/>
  <c r="CR67" i="107" s="1"/>
  <c r="CS67" i="106"/>
  <c r="CS67" i="107" s="1"/>
  <c r="CT67" i="106"/>
  <c r="CT67" i="107" s="1"/>
  <c r="C68" i="106"/>
  <c r="C68" i="107" s="1"/>
  <c r="D68" i="106"/>
  <c r="D68" i="107" s="1"/>
  <c r="E68" i="106"/>
  <c r="E68" i="107" s="1"/>
  <c r="F68" i="106"/>
  <c r="F68" i="107" s="1"/>
  <c r="G68" i="106"/>
  <c r="G68" i="107" s="1"/>
  <c r="H68" i="106"/>
  <c r="H68" i="107" s="1"/>
  <c r="I68" i="106"/>
  <c r="I68" i="107" s="1"/>
  <c r="J68" i="106"/>
  <c r="J68" i="107" s="1"/>
  <c r="K68" i="106"/>
  <c r="K68" i="107" s="1"/>
  <c r="L68" i="106"/>
  <c r="L68" i="107" s="1"/>
  <c r="M68" i="106"/>
  <c r="M68" i="107" s="1"/>
  <c r="N68" i="106"/>
  <c r="N68" i="107" s="1"/>
  <c r="O68" i="106"/>
  <c r="O68" i="107" s="1"/>
  <c r="P68" i="106"/>
  <c r="P68" i="107" s="1"/>
  <c r="Q68" i="106"/>
  <c r="Q68" i="107" s="1"/>
  <c r="R68" i="106"/>
  <c r="R68" i="107" s="1"/>
  <c r="S68" i="106"/>
  <c r="S68" i="107" s="1"/>
  <c r="T68" i="106"/>
  <c r="T68" i="107" s="1"/>
  <c r="U68" i="106"/>
  <c r="U68" i="107" s="1"/>
  <c r="V68" i="106"/>
  <c r="V68" i="107" s="1"/>
  <c r="W68" i="106"/>
  <c r="W68" i="107" s="1"/>
  <c r="X68" i="106"/>
  <c r="X68" i="107" s="1"/>
  <c r="Y68" i="106"/>
  <c r="Y68" i="107" s="1"/>
  <c r="Z68" i="106"/>
  <c r="Z68" i="107" s="1"/>
  <c r="AA68" i="106"/>
  <c r="AA68" i="107" s="1"/>
  <c r="AB68" i="106"/>
  <c r="AB68" i="107" s="1"/>
  <c r="AC68" i="106"/>
  <c r="AC68" i="107" s="1"/>
  <c r="AD68" i="106"/>
  <c r="AD68" i="107" s="1"/>
  <c r="AE68" i="106"/>
  <c r="AE68" i="107" s="1"/>
  <c r="AF68" i="106"/>
  <c r="AF68" i="107" s="1"/>
  <c r="AG68" i="106"/>
  <c r="AG68" i="107" s="1"/>
  <c r="AH68" i="106"/>
  <c r="AH68" i="107" s="1"/>
  <c r="AI68" i="106"/>
  <c r="AI68" i="107" s="1"/>
  <c r="AJ68" i="106"/>
  <c r="AJ68" i="107" s="1"/>
  <c r="AK68" i="106"/>
  <c r="AK68" i="107" s="1"/>
  <c r="AL68" i="106"/>
  <c r="AL68" i="107" s="1"/>
  <c r="AM68" i="106"/>
  <c r="AM68" i="107" s="1"/>
  <c r="AN68" i="106"/>
  <c r="AN68" i="107" s="1"/>
  <c r="AO68" i="106"/>
  <c r="AO68" i="107" s="1"/>
  <c r="AP68" i="106"/>
  <c r="AP68" i="107" s="1"/>
  <c r="AQ68" i="106"/>
  <c r="AQ68" i="107" s="1"/>
  <c r="AR68" i="106"/>
  <c r="AR68" i="107" s="1"/>
  <c r="AS68" i="106"/>
  <c r="AS68" i="107" s="1"/>
  <c r="AT68" i="106"/>
  <c r="AT68" i="107" s="1"/>
  <c r="AU68" i="106"/>
  <c r="AU68" i="107" s="1"/>
  <c r="AV68" i="106"/>
  <c r="AV68" i="107" s="1"/>
  <c r="AW68" i="106"/>
  <c r="AW68" i="107" s="1"/>
  <c r="AX68" i="106"/>
  <c r="AX68" i="107" s="1"/>
  <c r="AY68" i="106"/>
  <c r="AY68" i="107" s="1"/>
  <c r="AZ68" i="106"/>
  <c r="AZ68" i="107" s="1"/>
  <c r="BA68" i="106"/>
  <c r="BA68" i="107" s="1"/>
  <c r="BB68" i="106"/>
  <c r="BB68" i="107" s="1"/>
  <c r="BC68" i="106"/>
  <c r="BC68" i="107" s="1"/>
  <c r="BD68" i="106"/>
  <c r="BD68" i="107" s="1"/>
  <c r="BE68" i="106"/>
  <c r="BE68" i="107" s="1"/>
  <c r="BF68" i="106"/>
  <c r="BF68" i="107" s="1"/>
  <c r="BG68" i="106"/>
  <c r="BG68" i="107" s="1"/>
  <c r="BH68" i="106"/>
  <c r="BH68" i="107" s="1"/>
  <c r="BI68" i="106"/>
  <c r="BI68" i="107" s="1"/>
  <c r="BJ68" i="106"/>
  <c r="BJ68" i="107" s="1"/>
  <c r="BK68" i="106"/>
  <c r="BK68" i="107" s="1"/>
  <c r="BL68" i="106"/>
  <c r="BL68" i="107" s="1"/>
  <c r="BM68" i="106"/>
  <c r="BM68" i="107" s="1"/>
  <c r="BN68" i="106"/>
  <c r="BN68" i="107" s="1"/>
  <c r="BO68" i="106"/>
  <c r="BO68" i="107" s="1"/>
  <c r="BP68" i="106"/>
  <c r="BP68" i="107" s="1"/>
  <c r="BQ68" i="106"/>
  <c r="BQ68" i="107" s="1"/>
  <c r="BR68" i="106"/>
  <c r="BR68" i="107" s="1"/>
  <c r="BS68" i="106"/>
  <c r="BS68" i="107" s="1"/>
  <c r="BT68" i="106"/>
  <c r="BT68" i="107" s="1"/>
  <c r="BU68" i="106"/>
  <c r="BU68" i="107" s="1"/>
  <c r="BV68" i="106"/>
  <c r="BV68" i="107" s="1"/>
  <c r="BW68" i="106"/>
  <c r="BW68" i="107" s="1"/>
  <c r="BX68" i="106"/>
  <c r="BX68" i="107" s="1"/>
  <c r="BY68" i="106"/>
  <c r="BY68" i="107" s="1"/>
  <c r="BZ68" i="106"/>
  <c r="BZ68" i="107" s="1"/>
  <c r="CA68" i="106"/>
  <c r="CA68" i="107" s="1"/>
  <c r="CB68" i="106"/>
  <c r="CB68" i="107" s="1"/>
  <c r="CC68" i="106"/>
  <c r="CC68" i="107" s="1"/>
  <c r="CD68" i="106"/>
  <c r="CD68" i="107" s="1"/>
  <c r="CE68" i="106"/>
  <c r="CE68" i="107" s="1"/>
  <c r="CF68" i="106"/>
  <c r="CF68" i="107" s="1"/>
  <c r="CG68" i="106"/>
  <c r="CG68" i="107" s="1"/>
  <c r="CH68" i="106"/>
  <c r="CH68" i="107" s="1"/>
  <c r="CI68" i="106"/>
  <c r="CI68" i="107" s="1"/>
  <c r="CJ68" i="106"/>
  <c r="CJ68" i="107" s="1"/>
  <c r="CK68" i="106"/>
  <c r="CK68" i="107" s="1"/>
  <c r="CL68" i="106"/>
  <c r="CL68" i="107" s="1"/>
  <c r="CM68" i="106"/>
  <c r="CM68" i="107" s="1"/>
  <c r="CN68" i="106"/>
  <c r="CN68" i="107" s="1"/>
  <c r="CO68" i="106"/>
  <c r="CO68" i="107" s="1"/>
  <c r="CP68" i="106"/>
  <c r="CP68" i="107" s="1"/>
  <c r="CQ68" i="106"/>
  <c r="CQ68" i="107" s="1"/>
  <c r="CR68" i="106"/>
  <c r="CR68" i="107" s="1"/>
  <c r="CS68" i="106"/>
  <c r="CS68" i="107" s="1"/>
  <c r="CT68" i="106"/>
  <c r="CT68" i="107" s="1"/>
  <c r="C69" i="106"/>
  <c r="C69" i="107" s="1"/>
  <c r="D69" i="106"/>
  <c r="D69" i="107" s="1"/>
  <c r="E69" i="106"/>
  <c r="E69" i="107" s="1"/>
  <c r="F69" i="106"/>
  <c r="F69" i="107" s="1"/>
  <c r="G69" i="106"/>
  <c r="G69" i="107" s="1"/>
  <c r="H69" i="106"/>
  <c r="H69" i="107" s="1"/>
  <c r="I69" i="106"/>
  <c r="I69" i="107" s="1"/>
  <c r="J69" i="106"/>
  <c r="J69" i="107" s="1"/>
  <c r="K69" i="106"/>
  <c r="K69" i="107" s="1"/>
  <c r="L69" i="106"/>
  <c r="L69" i="107" s="1"/>
  <c r="M69" i="106"/>
  <c r="M69" i="107" s="1"/>
  <c r="N69" i="106"/>
  <c r="N69" i="107" s="1"/>
  <c r="O69" i="106"/>
  <c r="O69" i="107" s="1"/>
  <c r="P69" i="106"/>
  <c r="P69" i="107" s="1"/>
  <c r="Q69" i="106"/>
  <c r="Q69" i="107" s="1"/>
  <c r="R69" i="106"/>
  <c r="R69" i="107" s="1"/>
  <c r="S69" i="106"/>
  <c r="S69" i="107" s="1"/>
  <c r="T69" i="106"/>
  <c r="T69" i="107" s="1"/>
  <c r="U69" i="106"/>
  <c r="U69" i="107" s="1"/>
  <c r="V69" i="106"/>
  <c r="V69" i="107" s="1"/>
  <c r="W69" i="106"/>
  <c r="W69" i="107" s="1"/>
  <c r="X69" i="106"/>
  <c r="X69" i="107" s="1"/>
  <c r="Y69" i="106"/>
  <c r="Y69" i="107" s="1"/>
  <c r="Z69" i="106"/>
  <c r="Z69" i="107" s="1"/>
  <c r="AA69" i="106"/>
  <c r="AA69" i="107" s="1"/>
  <c r="AB69" i="106"/>
  <c r="AB69" i="107" s="1"/>
  <c r="AC69" i="106"/>
  <c r="AC69" i="107" s="1"/>
  <c r="AD69" i="106"/>
  <c r="AD69" i="107" s="1"/>
  <c r="AE69" i="106"/>
  <c r="AE69" i="107" s="1"/>
  <c r="AF69" i="106"/>
  <c r="AF69" i="107" s="1"/>
  <c r="AG69" i="106"/>
  <c r="AG69" i="107" s="1"/>
  <c r="AH69" i="106"/>
  <c r="AH69" i="107" s="1"/>
  <c r="AI69" i="106"/>
  <c r="AI69" i="107" s="1"/>
  <c r="AJ69" i="106"/>
  <c r="AJ69" i="107" s="1"/>
  <c r="AK69" i="106"/>
  <c r="AK69" i="107" s="1"/>
  <c r="AL69" i="106"/>
  <c r="AL69" i="107" s="1"/>
  <c r="AM69" i="106"/>
  <c r="AM69" i="107" s="1"/>
  <c r="AN69" i="106"/>
  <c r="AN69" i="107" s="1"/>
  <c r="AO69" i="106"/>
  <c r="AO69" i="107" s="1"/>
  <c r="AP69" i="106"/>
  <c r="AP69" i="107" s="1"/>
  <c r="AQ69" i="106"/>
  <c r="AQ69" i="107" s="1"/>
  <c r="AR69" i="106"/>
  <c r="AR69" i="107" s="1"/>
  <c r="AS69" i="106"/>
  <c r="AS69" i="107" s="1"/>
  <c r="AT69" i="106"/>
  <c r="AT69" i="107" s="1"/>
  <c r="AU69" i="106"/>
  <c r="AU69" i="107" s="1"/>
  <c r="AV69" i="106"/>
  <c r="AV69" i="107" s="1"/>
  <c r="AW69" i="106"/>
  <c r="AW69" i="107" s="1"/>
  <c r="AX69" i="106"/>
  <c r="AX69" i="107" s="1"/>
  <c r="AY69" i="106"/>
  <c r="AY69" i="107" s="1"/>
  <c r="AZ69" i="106"/>
  <c r="AZ69" i="107" s="1"/>
  <c r="BA69" i="106"/>
  <c r="BA69" i="107" s="1"/>
  <c r="BB69" i="106"/>
  <c r="BB69" i="107" s="1"/>
  <c r="BC69" i="106"/>
  <c r="BC69" i="107" s="1"/>
  <c r="BD69" i="106"/>
  <c r="BD69" i="107" s="1"/>
  <c r="BE69" i="106"/>
  <c r="BE69" i="107" s="1"/>
  <c r="BF69" i="106"/>
  <c r="BF69" i="107" s="1"/>
  <c r="BG69" i="106"/>
  <c r="BG69" i="107" s="1"/>
  <c r="BH69" i="106"/>
  <c r="BH69" i="107" s="1"/>
  <c r="BI69" i="106"/>
  <c r="BI69" i="107" s="1"/>
  <c r="BJ69" i="106"/>
  <c r="BJ69" i="107" s="1"/>
  <c r="BK69" i="106"/>
  <c r="BK69" i="107" s="1"/>
  <c r="BL69" i="106"/>
  <c r="BL69" i="107" s="1"/>
  <c r="BM69" i="106"/>
  <c r="BM69" i="107" s="1"/>
  <c r="BN69" i="106"/>
  <c r="BN69" i="107" s="1"/>
  <c r="BO69" i="106"/>
  <c r="BO69" i="107" s="1"/>
  <c r="BP69" i="106"/>
  <c r="BP69" i="107" s="1"/>
  <c r="BQ69" i="106"/>
  <c r="BQ69" i="107" s="1"/>
  <c r="BR69" i="106"/>
  <c r="BR69" i="107" s="1"/>
  <c r="BS69" i="106"/>
  <c r="BS69" i="107" s="1"/>
  <c r="BT69" i="106"/>
  <c r="BT69" i="107" s="1"/>
  <c r="BU69" i="106"/>
  <c r="BU69" i="107" s="1"/>
  <c r="BV69" i="106"/>
  <c r="BV69" i="107" s="1"/>
  <c r="BW69" i="106"/>
  <c r="BW69" i="107" s="1"/>
  <c r="BX69" i="106"/>
  <c r="BX69" i="107" s="1"/>
  <c r="BY69" i="106"/>
  <c r="BY69" i="107" s="1"/>
  <c r="BZ69" i="106"/>
  <c r="BZ69" i="107" s="1"/>
  <c r="CA69" i="106"/>
  <c r="CA69" i="107" s="1"/>
  <c r="CB69" i="106"/>
  <c r="CB69" i="107" s="1"/>
  <c r="CC69" i="106"/>
  <c r="CC69" i="107" s="1"/>
  <c r="CD69" i="106"/>
  <c r="CD69" i="107" s="1"/>
  <c r="CE69" i="106"/>
  <c r="CE69" i="107" s="1"/>
  <c r="CF69" i="106"/>
  <c r="CF69" i="107" s="1"/>
  <c r="CG69" i="106"/>
  <c r="CG69" i="107" s="1"/>
  <c r="CH69" i="106"/>
  <c r="CH69" i="107" s="1"/>
  <c r="CI69" i="106"/>
  <c r="CI69" i="107" s="1"/>
  <c r="CJ69" i="106"/>
  <c r="CJ69" i="107" s="1"/>
  <c r="CK69" i="106"/>
  <c r="CK69" i="107" s="1"/>
  <c r="CL69" i="106"/>
  <c r="CL69" i="107" s="1"/>
  <c r="CM69" i="106"/>
  <c r="CM69" i="107" s="1"/>
  <c r="CN69" i="106"/>
  <c r="CN69" i="107" s="1"/>
  <c r="CO69" i="106"/>
  <c r="CO69" i="107" s="1"/>
  <c r="CP69" i="106"/>
  <c r="CP69" i="107" s="1"/>
  <c r="CQ69" i="106"/>
  <c r="CQ69" i="107" s="1"/>
  <c r="CR69" i="106"/>
  <c r="CR69" i="107" s="1"/>
  <c r="CS69" i="106"/>
  <c r="CS69" i="107" s="1"/>
  <c r="CT69" i="106"/>
  <c r="CT69" i="107" s="1"/>
  <c r="C70" i="106"/>
  <c r="C70" i="107" s="1"/>
  <c r="D70" i="106"/>
  <c r="D70" i="107" s="1"/>
  <c r="E70" i="106"/>
  <c r="E70" i="107" s="1"/>
  <c r="F70" i="106"/>
  <c r="F70" i="107" s="1"/>
  <c r="G70" i="106"/>
  <c r="G70" i="107" s="1"/>
  <c r="H70" i="106"/>
  <c r="H70" i="107" s="1"/>
  <c r="I70" i="106"/>
  <c r="I70" i="107" s="1"/>
  <c r="J70" i="106"/>
  <c r="J70" i="107" s="1"/>
  <c r="K70" i="106"/>
  <c r="K70" i="107" s="1"/>
  <c r="L70" i="106"/>
  <c r="L70" i="107" s="1"/>
  <c r="M70" i="106"/>
  <c r="M70" i="107" s="1"/>
  <c r="N70" i="106"/>
  <c r="N70" i="107" s="1"/>
  <c r="O70" i="106"/>
  <c r="O70" i="107" s="1"/>
  <c r="P70" i="106"/>
  <c r="P70" i="107" s="1"/>
  <c r="Q70" i="106"/>
  <c r="Q70" i="107" s="1"/>
  <c r="R70" i="106"/>
  <c r="R70" i="107" s="1"/>
  <c r="S70" i="106"/>
  <c r="S70" i="107" s="1"/>
  <c r="T70" i="106"/>
  <c r="T70" i="107" s="1"/>
  <c r="U70" i="106"/>
  <c r="U70" i="107" s="1"/>
  <c r="V70" i="106"/>
  <c r="V70" i="107" s="1"/>
  <c r="W70" i="106"/>
  <c r="W70" i="107" s="1"/>
  <c r="X70" i="106"/>
  <c r="X70" i="107" s="1"/>
  <c r="Y70" i="106"/>
  <c r="Y70" i="107" s="1"/>
  <c r="Z70" i="106"/>
  <c r="Z70" i="107" s="1"/>
  <c r="AA70" i="106"/>
  <c r="AA70" i="107" s="1"/>
  <c r="AB70" i="106"/>
  <c r="AB70" i="107" s="1"/>
  <c r="AC70" i="106"/>
  <c r="AC70" i="107" s="1"/>
  <c r="AD70" i="106"/>
  <c r="AD70" i="107" s="1"/>
  <c r="AE70" i="106"/>
  <c r="AE70" i="107" s="1"/>
  <c r="AF70" i="106"/>
  <c r="AF70" i="107" s="1"/>
  <c r="AG70" i="106"/>
  <c r="AG70" i="107" s="1"/>
  <c r="AH70" i="106"/>
  <c r="AH70" i="107" s="1"/>
  <c r="AI70" i="106"/>
  <c r="AI70" i="107" s="1"/>
  <c r="AJ70" i="106"/>
  <c r="AJ70" i="107" s="1"/>
  <c r="AK70" i="106"/>
  <c r="AK70" i="107" s="1"/>
  <c r="AL70" i="106"/>
  <c r="AL70" i="107" s="1"/>
  <c r="AM70" i="106"/>
  <c r="AM70" i="107" s="1"/>
  <c r="AN70" i="106"/>
  <c r="AN70" i="107" s="1"/>
  <c r="AO70" i="106"/>
  <c r="AO70" i="107" s="1"/>
  <c r="AP70" i="106"/>
  <c r="AP70" i="107" s="1"/>
  <c r="AQ70" i="106"/>
  <c r="AQ70" i="107" s="1"/>
  <c r="AR70" i="106"/>
  <c r="AR70" i="107" s="1"/>
  <c r="AS70" i="106"/>
  <c r="AS70" i="107" s="1"/>
  <c r="AT70" i="106"/>
  <c r="AT70" i="107" s="1"/>
  <c r="AU70" i="106"/>
  <c r="AU70" i="107" s="1"/>
  <c r="AV70" i="106"/>
  <c r="AV70" i="107" s="1"/>
  <c r="AW70" i="106"/>
  <c r="AW70" i="107" s="1"/>
  <c r="AX70" i="106"/>
  <c r="AX70" i="107" s="1"/>
  <c r="AY70" i="106"/>
  <c r="AY70" i="107" s="1"/>
  <c r="AZ70" i="106"/>
  <c r="AZ70" i="107" s="1"/>
  <c r="BA70" i="106"/>
  <c r="BA70" i="107" s="1"/>
  <c r="BB70" i="106"/>
  <c r="BB70" i="107" s="1"/>
  <c r="BC70" i="106"/>
  <c r="BC70" i="107" s="1"/>
  <c r="BD70" i="106"/>
  <c r="BD70" i="107" s="1"/>
  <c r="BE70" i="106"/>
  <c r="BE70" i="107" s="1"/>
  <c r="BF70" i="106"/>
  <c r="BF70" i="107" s="1"/>
  <c r="BG70" i="106"/>
  <c r="BG70" i="107" s="1"/>
  <c r="BH70" i="106"/>
  <c r="BH70" i="107" s="1"/>
  <c r="BI70" i="106"/>
  <c r="BI70" i="107" s="1"/>
  <c r="BJ70" i="106"/>
  <c r="BJ70" i="107" s="1"/>
  <c r="BK70" i="106"/>
  <c r="BK70" i="107" s="1"/>
  <c r="BL70" i="106"/>
  <c r="BL70" i="107" s="1"/>
  <c r="BM70" i="106"/>
  <c r="BM70" i="107" s="1"/>
  <c r="BN70" i="106"/>
  <c r="BN70" i="107" s="1"/>
  <c r="BO70" i="106"/>
  <c r="BO70" i="107" s="1"/>
  <c r="BP70" i="106"/>
  <c r="BP70" i="107" s="1"/>
  <c r="BQ70" i="106"/>
  <c r="BQ70" i="107" s="1"/>
  <c r="BR70" i="106"/>
  <c r="BR70" i="107" s="1"/>
  <c r="BS70" i="106"/>
  <c r="BS70" i="107" s="1"/>
  <c r="BT70" i="106"/>
  <c r="BT70" i="107" s="1"/>
  <c r="BU70" i="106"/>
  <c r="BU70" i="107" s="1"/>
  <c r="BV70" i="106"/>
  <c r="BV70" i="107" s="1"/>
  <c r="BW70" i="106"/>
  <c r="BW70" i="107" s="1"/>
  <c r="BX70" i="106"/>
  <c r="BX70" i="107" s="1"/>
  <c r="BY70" i="106"/>
  <c r="BY70" i="107" s="1"/>
  <c r="BZ70" i="106"/>
  <c r="BZ70" i="107" s="1"/>
  <c r="CA70" i="106"/>
  <c r="CA70" i="107" s="1"/>
  <c r="CB70" i="106"/>
  <c r="CB70" i="107" s="1"/>
  <c r="CC70" i="106"/>
  <c r="CC70" i="107" s="1"/>
  <c r="CD70" i="106"/>
  <c r="CD70" i="107" s="1"/>
  <c r="CE70" i="106"/>
  <c r="CE70" i="107" s="1"/>
  <c r="CF70" i="106"/>
  <c r="CF70" i="107" s="1"/>
  <c r="CG70" i="106"/>
  <c r="CG70" i="107" s="1"/>
  <c r="CH70" i="106"/>
  <c r="CH70" i="107" s="1"/>
  <c r="CI70" i="106"/>
  <c r="CI70" i="107" s="1"/>
  <c r="CJ70" i="106"/>
  <c r="CJ70" i="107" s="1"/>
  <c r="CK70" i="106"/>
  <c r="CK70" i="107" s="1"/>
  <c r="CL70" i="106"/>
  <c r="CL70" i="107" s="1"/>
  <c r="CM70" i="106"/>
  <c r="CM70" i="107" s="1"/>
  <c r="CN70" i="106"/>
  <c r="CN70" i="107" s="1"/>
  <c r="CO70" i="106"/>
  <c r="CO70" i="107" s="1"/>
  <c r="CP70" i="106"/>
  <c r="CP70" i="107" s="1"/>
  <c r="CQ70" i="106"/>
  <c r="CQ70" i="107" s="1"/>
  <c r="CR70" i="106"/>
  <c r="CR70" i="107" s="1"/>
  <c r="CS70" i="106"/>
  <c r="CS70" i="107" s="1"/>
  <c r="CT70" i="106"/>
  <c r="CT70" i="107" s="1"/>
  <c r="C71" i="106"/>
  <c r="C71" i="107" s="1"/>
  <c r="D71" i="106"/>
  <c r="D71" i="107" s="1"/>
  <c r="E71" i="106"/>
  <c r="E71" i="107" s="1"/>
  <c r="F71" i="106"/>
  <c r="F71" i="107" s="1"/>
  <c r="G71" i="106"/>
  <c r="G71" i="107" s="1"/>
  <c r="H71" i="106"/>
  <c r="H71" i="107" s="1"/>
  <c r="I71" i="106"/>
  <c r="I71" i="107" s="1"/>
  <c r="J71" i="106"/>
  <c r="J71" i="107" s="1"/>
  <c r="K71" i="106"/>
  <c r="K71" i="107" s="1"/>
  <c r="L71" i="106"/>
  <c r="L71" i="107" s="1"/>
  <c r="M71" i="106"/>
  <c r="M71" i="107" s="1"/>
  <c r="N71" i="106"/>
  <c r="N71" i="107" s="1"/>
  <c r="O71" i="106"/>
  <c r="O71" i="107" s="1"/>
  <c r="P71" i="106"/>
  <c r="P71" i="107" s="1"/>
  <c r="Q71" i="106"/>
  <c r="Q71" i="107" s="1"/>
  <c r="R71" i="106"/>
  <c r="R71" i="107" s="1"/>
  <c r="S71" i="106"/>
  <c r="S71" i="107" s="1"/>
  <c r="T71" i="106"/>
  <c r="T71" i="107" s="1"/>
  <c r="U71" i="106"/>
  <c r="U71" i="107" s="1"/>
  <c r="V71" i="106"/>
  <c r="V71" i="107" s="1"/>
  <c r="W71" i="106"/>
  <c r="W71" i="107" s="1"/>
  <c r="X71" i="106"/>
  <c r="X71" i="107" s="1"/>
  <c r="Y71" i="106"/>
  <c r="Y71" i="107" s="1"/>
  <c r="Z71" i="106"/>
  <c r="Z71" i="107" s="1"/>
  <c r="AA71" i="106"/>
  <c r="AA71" i="107" s="1"/>
  <c r="AB71" i="106"/>
  <c r="AB71" i="107" s="1"/>
  <c r="AC71" i="106"/>
  <c r="AC71" i="107" s="1"/>
  <c r="AD71" i="106"/>
  <c r="AD71" i="107" s="1"/>
  <c r="AE71" i="106"/>
  <c r="AE71" i="107" s="1"/>
  <c r="AF71" i="106"/>
  <c r="AF71" i="107" s="1"/>
  <c r="AG71" i="106"/>
  <c r="AG71" i="107" s="1"/>
  <c r="AH71" i="106"/>
  <c r="AH71" i="107" s="1"/>
  <c r="AI71" i="106"/>
  <c r="AI71" i="107" s="1"/>
  <c r="AJ71" i="106"/>
  <c r="AJ71" i="107" s="1"/>
  <c r="AK71" i="106"/>
  <c r="AK71" i="107" s="1"/>
  <c r="AL71" i="106"/>
  <c r="AL71" i="107" s="1"/>
  <c r="AM71" i="106"/>
  <c r="AM71" i="107" s="1"/>
  <c r="AN71" i="106"/>
  <c r="AN71" i="107" s="1"/>
  <c r="AO71" i="106"/>
  <c r="AO71" i="107" s="1"/>
  <c r="AP71" i="106"/>
  <c r="AP71" i="107" s="1"/>
  <c r="AQ71" i="106"/>
  <c r="AQ71" i="107" s="1"/>
  <c r="AR71" i="106"/>
  <c r="AR71" i="107" s="1"/>
  <c r="AS71" i="106"/>
  <c r="AS71" i="107" s="1"/>
  <c r="AT71" i="106"/>
  <c r="AT71" i="107" s="1"/>
  <c r="AU71" i="106"/>
  <c r="AU71" i="107" s="1"/>
  <c r="AV71" i="106"/>
  <c r="AV71" i="107" s="1"/>
  <c r="AW71" i="106"/>
  <c r="AW71" i="107" s="1"/>
  <c r="AX71" i="106"/>
  <c r="AX71" i="107" s="1"/>
  <c r="AY71" i="106"/>
  <c r="AY71" i="107" s="1"/>
  <c r="AZ71" i="106"/>
  <c r="AZ71" i="107" s="1"/>
  <c r="BA71" i="106"/>
  <c r="BA71" i="107" s="1"/>
  <c r="BB71" i="106"/>
  <c r="BB71" i="107" s="1"/>
  <c r="BC71" i="106"/>
  <c r="BC71" i="107" s="1"/>
  <c r="BD71" i="106"/>
  <c r="BD71" i="107" s="1"/>
  <c r="BE71" i="106"/>
  <c r="BE71" i="107" s="1"/>
  <c r="BF71" i="106"/>
  <c r="BF71" i="107" s="1"/>
  <c r="BG71" i="106"/>
  <c r="BG71" i="107" s="1"/>
  <c r="BH71" i="106"/>
  <c r="BH71" i="107" s="1"/>
  <c r="BI71" i="106"/>
  <c r="BI71" i="107" s="1"/>
  <c r="BJ71" i="106"/>
  <c r="BJ71" i="107" s="1"/>
  <c r="BK71" i="106"/>
  <c r="BK71" i="107" s="1"/>
  <c r="BL71" i="106"/>
  <c r="BL71" i="107" s="1"/>
  <c r="BM71" i="106"/>
  <c r="BM71" i="107" s="1"/>
  <c r="BN71" i="106"/>
  <c r="BN71" i="107" s="1"/>
  <c r="BO71" i="106"/>
  <c r="BO71" i="107" s="1"/>
  <c r="BP71" i="106"/>
  <c r="BP71" i="107" s="1"/>
  <c r="BQ71" i="106"/>
  <c r="BQ71" i="107" s="1"/>
  <c r="BR71" i="106"/>
  <c r="BR71" i="107" s="1"/>
  <c r="BS71" i="106"/>
  <c r="BS71" i="107" s="1"/>
  <c r="BT71" i="106"/>
  <c r="BT71" i="107" s="1"/>
  <c r="BU71" i="106"/>
  <c r="BU71" i="107" s="1"/>
  <c r="BV71" i="106"/>
  <c r="BV71" i="107" s="1"/>
  <c r="BW71" i="106"/>
  <c r="BW71" i="107" s="1"/>
  <c r="BX71" i="106"/>
  <c r="BX71" i="107" s="1"/>
  <c r="BY71" i="106"/>
  <c r="BY71" i="107" s="1"/>
  <c r="BZ71" i="106"/>
  <c r="BZ71" i="107" s="1"/>
  <c r="CA71" i="106"/>
  <c r="CA71" i="107" s="1"/>
  <c r="CB71" i="106"/>
  <c r="CB71" i="107" s="1"/>
  <c r="CC71" i="106"/>
  <c r="CC71" i="107" s="1"/>
  <c r="CD71" i="106"/>
  <c r="CD71" i="107" s="1"/>
  <c r="CE71" i="106"/>
  <c r="CE71" i="107" s="1"/>
  <c r="CF71" i="106"/>
  <c r="CF71" i="107" s="1"/>
  <c r="CG71" i="106"/>
  <c r="CG71" i="107" s="1"/>
  <c r="CH71" i="106"/>
  <c r="CH71" i="107" s="1"/>
  <c r="CI71" i="106"/>
  <c r="CI71" i="107" s="1"/>
  <c r="CJ71" i="106"/>
  <c r="CJ71" i="107" s="1"/>
  <c r="CK71" i="106"/>
  <c r="CK71" i="107" s="1"/>
  <c r="CL71" i="106"/>
  <c r="CL71" i="107" s="1"/>
  <c r="CM71" i="106"/>
  <c r="CM71" i="107" s="1"/>
  <c r="CN71" i="106"/>
  <c r="CN71" i="107" s="1"/>
  <c r="CO71" i="106"/>
  <c r="CO71" i="107" s="1"/>
  <c r="CP71" i="106"/>
  <c r="CP71" i="107" s="1"/>
  <c r="CQ71" i="106"/>
  <c r="CQ71" i="107" s="1"/>
  <c r="CR71" i="106"/>
  <c r="CR71" i="107" s="1"/>
  <c r="CS71" i="106"/>
  <c r="CS71" i="107" s="1"/>
  <c r="CT71" i="106"/>
  <c r="CT71" i="107" s="1"/>
  <c r="C72" i="106"/>
  <c r="C72" i="107" s="1"/>
  <c r="D72" i="106"/>
  <c r="D72" i="107" s="1"/>
  <c r="E72" i="106"/>
  <c r="E72" i="107" s="1"/>
  <c r="F72" i="106"/>
  <c r="F72" i="107" s="1"/>
  <c r="G72" i="106"/>
  <c r="G72" i="107" s="1"/>
  <c r="H72" i="106"/>
  <c r="H72" i="107" s="1"/>
  <c r="I72" i="106"/>
  <c r="I72" i="107" s="1"/>
  <c r="J72" i="106"/>
  <c r="J72" i="107" s="1"/>
  <c r="K72" i="106"/>
  <c r="K72" i="107" s="1"/>
  <c r="L72" i="106"/>
  <c r="L72" i="107" s="1"/>
  <c r="M72" i="106"/>
  <c r="M72" i="107" s="1"/>
  <c r="N72" i="106"/>
  <c r="N72" i="107" s="1"/>
  <c r="O72" i="106"/>
  <c r="O72" i="107" s="1"/>
  <c r="P72" i="106"/>
  <c r="P72" i="107" s="1"/>
  <c r="Q72" i="106"/>
  <c r="Q72" i="107" s="1"/>
  <c r="R72" i="106"/>
  <c r="R72" i="107" s="1"/>
  <c r="S72" i="106"/>
  <c r="S72" i="107" s="1"/>
  <c r="T72" i="106"/>
  <c r="T72" i="107" s="1"/>
  <c r="U72" i="106"/>
  <c r="U72" i="107" s="1"/>
  <c r="V72" i="106"/>
  <c r="V72" i="107" s="1"/>
  <c r="W72" i="106"/>
  <c r="W72" i="107" s="1"/>
  <c r="X72" i="106"/>
  <c r="X72" i="107" s="1"/>
  <c r="Y72" i="106"/>
  <c r="Y72" i="107" s="1"/>
  <c r="Z72" i="106"/>
  <c r="Z72" i="107" s="1"/>
  <c r="AA72" i="106"/>
  <c r="AA72" i="107" s="1"/>
  <c r="AB72" i="106"/>
  <c r="AB72" i="107" s="1"/>
  <c r="AC72" i="106"/>
  <c r="AC72" i="107" s="1"/>
  <c r="AD72" i="106"/>
  <c r="AD72" i="107" s="1"/>
  <c r="AE72" i="106"/>
  <c r="AE72" i="107" s="1"/>
  <c r="AF72" i="106"/>
  <c r="AF72" i="107" s="1"/>
  <c r="AG72" i="106"/>
  <c r="AG72" i="107" s="1"/>
  <c r="AH72" i="106"/>
  <c r="AH72" i="107" s="1"/>
  <c r="AI72" i="106"/>
  <c r="AI72" i="107" s="1"/>
  <c r="AJ72" i="106"/>
  <c r="AJ72" i="107" s="1"/>
  <c r="AK72" i="106"/>
  <c r="AK72" i="107" s="1"/>
  <c r="AL72" i="106"/>
  <c r="AL72" i="107" s="1"/>
  <c r="AM72" i="106"/>
  <c r="AM72" i="107" s="1"/>
  <c r="AN72" i="106"/>
  <c r="AN72" i="107" s="1"/>
  <c r="AO72" i="106"/>
  <c r="AO72" i="107" s="1"/>
  <c r="AP72" i="106"/>
  <c r="AP72" i="107" s="1"/>
  <c r="AQ72" i="106"/>
  <c r="AQ72" i="107" s="1"/>
  <c r="AR72" i="106"/>
  <c r="AR72" i="107" s="1"/>
  <c r="AS72" i="106"/>
  <c r="AS72" i="107" s="1"/>
  <c r="AT72" i="106"/>
  <c r="AT72" i="107" s="1"/>
  <c r="AU72" i="106"/>
  <c r="AU72" i="107" s="1"/>
  <c r="AV72" i="106"/>
  <c r="AV72" i="107" s="1"/>
  <c r="AW72" i="106"/>
  <c r="AW72" i="107" s="1"/>
  <c r="AX72" i="106"/>
  <c r="AX72" i="107" s="1"/>
  <c r="AY72" i="106"/>
  <c r="AY72" i="107" s="1"/>
  <c r="AZ72" i="106"/>
  <c r="AZ72" i="107" s="1"/>
  <c r="BA72" i="106"/>
  <c r="BA72" i="107" s="1"/>
  <c r="BB72" i="106"/>
  <c r="BB72" i="107" s="1"/>
  <c r="BC72" i="106"/>
  <c r="BC72" i="107" s="1"/>
  <c r="BD72" i="106"/>
  <c r="BD72" i="107" s="1"/>
  <c r="BE72" i="106"/>
  <c r="BE72" i="107" s="1"/>
  <c r="BF72" i="106"/>
  <c r="BF72" i="107" s="1"/>
  <c r="BG72" i="106"/>
  <c r="BG72" i="107" s="1"/>
  <c r="BH72" i="106"/>
  <c r="BH72" i="107" s="1"/>
  <c r="BI72" i="106"/>
  <c r="BI72" i="107" s="1"/>
  <c r="BJ72" i="106"/>
  <c r="BJ72" i="107" s="1"/>
  <c r="BK72" i="106"/>
  <c r="BK72" i="107" s="1"/>
  <c r="BL72" i="106"/>
  <c r="BL72" i="107" s="1"/>
  <c r="BM72" i="106"/>
  <c r="BM72" i="107" s="1"/>
  <c r="BN72" i="106"/>
  <c r="BN72" i="107" s="1"/>
  <c r="BO72" i="106"/>
  <c r="BO72" i="107" s="1"/>
  <c r="BP72" i="106"/>
  <c r="BP72" i="107" s="1"/>
  <c r="BQ72" i="106"/>
  <c r="BQ72" i="107" s="1"/>
  <c r="BR72" i="106"/>
  <c r="BR72" i="107" s="1"/>
  <c r="BS72" i="106"/>
  <c r="BS72" i="107" s="1"/>
  <c r="BT72" i="106"/>
  <c r="BT72" i="107" s="1"/>
  <c r="BU72" i="106"/>
  <c r="BU72" i="107" s="1"/>
  <c r="BV72" i="106"/>
  <c r="BV72" i="107" s="1"/>
  <c r="BW72" i="106"/>
  <c r="BW72" i="107" s="1"/>
  <c r="BX72" i="106"/>
  <c r="BX72" i="107" s="1"/>
  <c r="BY72" i="106"/>
  <c r="BY72" i="107" s="1"/>
  <c r="BZ72" i="106"/>
  <c r="BZ72" i="107" s="1"/>
  <c r="CA72" i="106"/>
  <c r="CA72" i="107" s="1"/>
  <c r="CB72" i="106"/>
  <c r="CB72" i="107" s="1"/>
  <c r="CC72" i="106"/>
  <c r="CC72" i="107" s="1"/>
  <c r="CD72" i="106"/>
  <c r="CD72" i="107" s="1"/>
  <c r="CE72" i="106"/>
  <c r="CE72" i="107" s="1"/>
  <c r="CF72" i="106"/>
  <c r="CF72" i="107" s="1"/>
  <c r="CG72" i="106"/>
  <c r="CG72" i="107" s="1"/>
  <c r="CH72" i="106"/>
  <c r="CH72" i="107" s="1"/>
  <c r="CI72" i="106"/>
  <c r="CI72" i="107" s="1"/>
  <c r="CJ72" i="106"/>
  <c r="CJ72" i="107" s="1"/>
  <c r="CK72" i="106"/>
  <c r="CK72" i="107" s="1"/>
  <c r="CL72" i="106"/>
  <c r="CL72" i="107" s="1"/>
  <c r="CM72" i="106"/>
  <c r="CM72" i="107" s="1"/>
  <c r="CN72" i="106"/>
  <c r="CN72" i="107" s="1"/>
  <c r="CO72" i="106"/>
  <c r="CO72" i="107" s="1"/>
  <c r="CP72" i="106"/>
  <c r="CP72" i="107" s="1"/>
  <c r="CQ72" i="106"/>
  <c r="CQ72" i="107" s="1"/>
  <c r="CR72" i="106"/>
  <c r="CR72" i="107" s="1"/>
  <c r="CS72" i="106"/>
  <c r="CS72" i="107" s="1"/>
  <c r="CT72" i="106"/>
  <c r="CT72" i="107" s="1"/>
  <c r="C73" i="106"/>
  <c r="C73" i="107" s="1"/>
  <c r="D73" i="106"/>
  <c r="D73" i="107" s="1"/>
  <c r="E73" i="106"/>
  <c r="E73" i="107" s="1"/>
  <c r="F73" i="106"/>
  <c r="F73" i="107" s="1"/>
  <c r="G73" i="106"/>
  <c r="G73" i="107" s="1"/>
  <c r="H73" i="106"/>
  <c r="H73" i="107" s="1"/>
  <c r="I73" i="106"/>
  <c r="I73" i="107" s="1"/>
  <c r="J73" i="106"/>
  <c r="J73" i="107" s="1"/>
  <c r="K73" i="106"/>
  <c r="K73" i="107" s="1"/>
  <c r="L73" i="106"/>
  <c r="L73" i="107" s="1"/>
  <c r="M73" i="106"/>
  <c r="M73" i="107" s="1"/>
  <c r="N73" i="106"/>
  <c r="N73" i="107" s="1"/>
  <c r="O73" i="106"/>
  <c r="O73" i="107" s="1"/>
  <c r="P73" i="106"/>
  <c r="P73" i="107" s="1"/>
  <c r="Q73" i="106"/>
  <c r="Q73" i="107" s="1"/>
  <c r="R73" i="106"/>
  <c r="R73" i="107" s="1"/>
  <c r="S73" i="106"/>
  <c r="S73" i="107" s="1"/>
  <c r="T73" i="106"/>
  <c r="T73" i="107" s="1"/>
  <c r="U73" i="106"/>
  <c r="U73" i="107" s="1"/>
  <c r="V73" i="106"/>
  <c r="V73" i="107" s="1"/>
  <c r="W73" i="106"/>
  <c r="W73" i="107" s="1"/>
  <c r="X73" i="106"/>
  <c r="X73" i="107" s="1"/>
  <c r="Y73" i="106"/>
  <c r="Y73" i="107" s="1"/>
  <c r="Z73" i="106"/>
  <c r="Z73" i="107" s="1"/>
  <c r="AA73" i="106"/>
  <c r="AA73" i="107" s="1"/>
  <c r="AB73" i="106"/>
  <c r="AB73" i="107" s="1"/>
  <c r="AC73" i="106"/>
  <c r="AC73" i="107" s="1"/>
  <c r="AD73" i="106"/>
  <c r="AD73" i="107" s="1"/>
  <c r="AE73" i="106"/>
  <c r="AE73" i="107" s="1"/>
  <c r="AF73" i="106"/>
  <c r="AF73" i="107" s="1"/>
  <c r="AG73" i="106"/>
  <c r="AG73" i="107" s="1"/>
  <c r="AH73" i="106"/>
  <c r="AH73" i="107" s="1"/>
  <c r="AI73" i="106"/>
  <c r="AI73" i="107" s="1"/>
  <c r="AJ73" i="106"/>
  <c r="AJ73" i="107" s="1"/>
  <c r="AK73" i="106"/>
  <c r="AK73" i="107" s="1"/>
  <c r="AL73" i="106"/>
  <c r="AL73" i="107" s="1"/>
  <c r="AM73" i="106"/>
  <c r="AM73" i="107" s="1"/>
  <c r="AN73" i="106"/>
  <c r="AN73" i="107" s="1"/>
  <c r="AO73" i="106"/>
  <c r="AO73" i="107" s="1"/>
  <c r="AP73" i="106"/>
  <c r="AP73" i="107" s="1"/>
  <c r="AQ73" i="106"/>
  <c r="AQ73" i="107" s="1"/>
  <c r="AR73" i="106"/>
  <c r="AR73" i="107" s="1"/>
  <c r="AS73" i="106"/>
  <c r="AS73" i="107" s="1"/>
  <c r="AT73" i="106"/>
  <c r="AT73" i="107" s="1"/>
  <c r="AU73" i="106"/>
  <c r="AU73" i="107" s="1"/>
  <c r="AV73" i="106"/>
  <c r="AV73" i="107" s="1"/>
  <c r="AW73" i="106"/>
  <c r="AW73" i="107" s="1"/>
  <c r="AX73" i="106"/>
  <c r="AX73" i="107" s="1"/>
  <c r="AY73" i="106"/>
  <c r="AY73" i="107" s="1"/>
  <c r="AZ73" i="106"/>
  <c r="AZ73" i="107" s="1"/>
  <c r="BA73" i="106"/>
  <c r="BA73" i="107" s="1"/>
  <c r="BB73" i="106"/>
  <c r="BB73" i="107" s="1"/>
  <c r="BC73" i="106"/>
  <c r="BC73" i="107" s="1"/>
  <c r="BD73" i="106"/>
  <c r="BD73" i="107" s="1"/>
  <c r="BE73" i="106"/>
  <c r="BE73" i="107" s="1"/>
  <c r="BF73" i="106"/>
  <c r="BF73" i="107" s="1"/>
  <c r="BG73" i="106"/>
  <c r="BG73" i="107" s="1"/>
  <c r="BH73" i="106"/>
  <c r="BH73" i="107" s="1"/>
  <c r="BI73" i="106"/>
  <c r="BI73" i="107" s="1"/>
  <c r="BJ73" i="106"/>
  <c r="BJ73" i="107" s="1"/>
  <c r="BK73" i="106"/>
  <c r="BK73" i="107" s="1"/>
  <c r="BL73" i="106"/>
  <c r="BL73" i="107" s="1"/>
  <c r="BM73" i="106"/>
  <c r="BM73" i="107" s="1"/>
  <c r="BN73" i="106"/>
  <c r="BN73" i="107" s="1"/>
  <c r="BO73" i="106"/>
  <c r="BO73" i="107" s="1"/>
  <c r="BP73" i="106"/>
  <c r="BP73" i="107" s="1"/>
  <c r="BQ73" i="106"/>
  <c r="BQ73" i="107" s="1"/>
  <c r="BR73" i="106"/>
  <c r="BR73" i="107" s="1"/>
  <c r="BS73" i="106"/>
  <c r="BS73" i="107" s="1"/>
  <c r="BT73" i="106"/>
  <c r="BT73" i="107" s="1"/>
  <c r="BU73" i="106"/>
  <c r="BU73" i="107" s="1"/>
  <c r="BV73" i="106"/>
  <c r="BV73" i="107" s="1"/>
  <c r="BW73" i="106"/>
  <c r="BW73" i="107" s="1"/>
  <c r="BX73" i="106"/>
  <c r="BX73" i="107" s="1"/>
  <c r="BY73" i="106"/>
  <c r="BY73" i="107" s="1"/>
  <c r="BZ73" i="106"/>
  <c r="BZ73" i="107" s="1"/>
  <c r="CA73" i="106"/>
  <c r="CA73" i="107" s="1"/>
  <c r="CB73" i="106"/>
  <c r="CB73" i="107" s="1"/>
  <c r="CC73" i="106"/>
  <c r="CC73" i="107" s="1"/>
  <c r="CD73" i="106"/>
  <c r="CD73" i="107" s="1"/>
  <c r="CE73" i="106"/>
  <c r="CE73" i="107" s="1"/>
  <c r="CF73" i="106"/>
  <c r="CF73" i="107" s="1"/>
  <c r="CG73" i="106"/>
  <c r="CG73" i="107" s="1"/>
  <c r="CH73" i="106"/>
  <c r="CH73" i="107" s="1"/>
  <c r="CI73" i="106"/>
  <c r="CI73" i="107" s="1"/>
  <c r="CJ73" i="106"/>
  <c r="CJ73" i="107" s="1"/>
  <c r="CK73" i="106"/>
  <c r="CK73" i="107" s="1"/>
  <c r="CL73" i="106"/>
  <c r="CL73" i="107" s="1"/>
  <c r="CM73" i="106"/>
  <c r="CM73" i="107" s="1"/>
  <c r="CN73" i="106"/>
  <c r="CN73" i="107" s="1"/>
  <c r="CO73" i="106"/>
  <c r="CO73" i="107" s="1"/>
  <c r="CP73" i="106"/>
  <c r="CP73" i="107" s="1"/>
  <c r="CQ73" i="106"/>
  <c r="CQ73" i="107" s="1"/>
  <c r="CR73" i="106"/>
  <c r="CR73" i="107" s="1"/>
  <c r="CS73" i="106"/>
  <c r="CS73" i="107" s="1"/>
  <c r="CT73" i="106"/>
  <c r="CT73" i="107" s="1"/>
  <c r="C74" i="106"/>
  <c r="C74" i="107" s="1"/>
  <c r="D74" i="106"/>
  <c r="D74" i="107" s="1"/>
  <c r="E74" i="106"/>
  <c r="E74" i="107" s="1"/>
  <c r="F74" i="106"/>
  <c r="F74" i="107" s="1"/>
  <c r="G74" i="106"/>
  <c r="G74" i="107" s="1"/>
  <c r="H74" i="106"/>
  <c r="H74" i="107" s="1"/>
  <c r="I74" i="106"/>
  <c r="I74" i="107" s="1"/>
  <c r="J74" i="106"/>
  <c r="J74" i="107" s="1"/>
  <c r="K74" i="106"/>
  <c r="K74" i="107" s="1"/>
  <c r="L74" i="106"/>
  <c r="L74" i="107" s="1"/>
  <c r="M74" i="106"/>
  <c r="M74" i="107" s="1"/>
  <c r="N74" i="106"/>
  <c r="N74" i="107" s="1"/>
  <c r="O74" i="106"/>
  <c r="O74" i="107" s="1"/>
  <c r="P74" i="106"/>
  <c r="P74" i="107" s="1"/>
  <c r="Q74" i="106"/>
  <c r="Q74" i="107" s="1"/>
  <c r="R74" i="106"/>
  <c r="R74" i="107" s="1"/>
  <c r="S74" i="106"/>
  <c r="S74" i="107" s="1"/>
  <c r="T74" i="106"/>
  <c r="T74" i="107" s="1"/>
  <c r="U74" i="106"/>
  <c r="U74" i="107" s="1"/>
  <c r="V74" i="106"/>
  <c r="V74" i="107" s="1"/>
  <c r="W74" i="106"/>
  <c r="W74" i="107" s="1"/>
  <c r="X74" i="106"/>
  <c r="X74" i="107" s="1"/>
  <c r="Y74" i="106"/>
  <c r="Y74" i="107" s="1"/>
  <c r="Z74" i="106"/>
  <c r="Z74" i="107" s="1"/>
  <c r="AA74" i="106"/>
  <c r="AA74" i="107" s="1"/>
  <c r="AB74" i="106"/>
  <c r="AB74" i="107" s="1"/>
  <c r="AC74" i="106"/>
  <c r="AC74" i="107" s="1"/>
  <c r="AD74" i="106"/>
  <c r="AD74" i="107" s="1"/>
  <c r="AE74" i="106"/>
  <c r="AE74" i="107" s="1"/>
  <c r="AF74" i="106"/>
  <c r="AF74" i="107" s="1"/>
  <c r="AG74" i="106"/>
  <c r="AG74" i="107" s="1"/>
  <c r="AH74" i="106"/>
  <c r="AH74" i="107" s="1"/>
  <c r="AI74" i="106"/>
  <c r="AI74" i="107" s="1"/>
  <c r="AJ74" i="106"/>
  <c r="AJ74" i="107" s="1"/>
  <c r="AK74" i="106"/>
  <c r="AK74" i="107" s="1"/>
  <c r="AL74" i="106"/>
  <c r="AL74" i="107" s="1"/>
  <c r="AM74" i="106"/>
  <c r="AM74" i="107" s="1"/>
  <c r="AN74" i="106"/>
  <c r="AN74" i="107" s="1"/>
  <c r="AO74" i="106"/>
  <c r="AO74" i="107" s="1"/>
  <c r="AP74" i="106"/>
  <c r="AP74" i="107" s="1"/>
  <c r="AQ74" i="106"/>
  <c r="AQ74" i="107" s="1"/>
  <c r="AR74" i="106"/>
  <c r="AR74" i="107" s="1"/>
  <c r="AS74" i="106"/>
  <c r="AS74" i="107" s="1"/>
  <c r="AT74" i="106"/>
  <c r="AT74" i="107" s="1"/>
  <c r="AU74" i="106"/>
  <c r="AU74" i="107" s="1"/>
  <c r="AV74" i="106"/>
  <c r="AV74" i="107" s="1"/>
  <c r="AW74" i="106"/>
  <c r="AW74" i="107" s="1"/>
  <c r="AX74" i="106"/>
  <c r="AX74" i="107" s="1"/>
  <c r="AY74" i="106"/>
  <c r="AY74" i="107" s="1"/>
  <c r="AZ74" i="106"/>
  <c r="AZ74" i="107" s="1"/>
  <c r="BA74" i="106"/>
  <c r="BA74" i="107" s="1"/>
  <c r="BB74" i="106"/>
  <c r="BB74" i="107" s="1"/>
  <c r="BC74" i="106"/>
  <c r="BC74" i="107" s="1"/>
  <c r="BD74" i="106"/>
  <c r="BD74" i="107" s="1"/>
  <c r="BE74" i="106"/>
  <c r="BE74" i="107" s="1"/>
  <c r="BF74" i="106"/>
  <c r="BF74" i="107" s="1"/>
  <c r="BG74" i="106"/>
  <c r="BG74" i="107" s="1"/>
  <c r="BH74" i="106"/>
  <c r="BH74" i="107" s="1"/>
  <c r="BI74" i="106"/>
  <c r="BI74" i="107" s="1"/>
  <c r="BJ74" i="106"/>
  <c r="BJ74" i="107" s="1"/>
  <c r="BK74" i="106"/>
  <c r="BK74" i="107" s="1"/>
  <c r="BL74" i="106"/>
  <c r="BL74" i="107" s="1"/>
  <c r="BM74" i="106"/>
  <c r="BM74" i="107" s="1"/>
  <c r="BN74" i="106"/>
  <c r="BN74" i="107" s="1"/>
  <c r="BO74" i="106"/>
  <c r="BO74" i="107" s="1"/>
  <c r="BP74" i="106"/>
  <c r="BP74" i="107" s="1"/>
  <c r="BQ74" i="106"/>
  <c r="BQ74" i="107" s="1"/>
  <c r="BR74" i="106"/>
  <c r="BR74" i="107" s="1"/>
  <c r="BS74" i="106"/>
  <c r="BS74" i="107" s="1"/>
  <c r="BT74" i="106"/>
  <c r="BT74" i="107" s="1"/>
  <c r="BU74" i="106"/>
  <c r="BU74" i="107" s="1"/>
  <c r="BV74" i="106"/>
  <c r="BV74" i="107" s="1"/>
  <c r="BW74" i="106"/>
  <c r="BW74" i="107" s="1"/>
  <c r="BX74" i="106"/>
  <c r="BX74" i="107" s="1"/>
  <c r="BY74" i="106"/>
  <c r="BY74" i="107" s="1"/>
  <c r="BZ74" i="106"/>
  <c r="BZ74" i="107" s="1"/>
  <c r="CA74" i="106"/>
  <c r="CA74" i="107" s="1"/>
  <c r="CB74" i="106"/>
  <c r="CB74" i="107" s="1"/>
  <c r="CC74" i="106"/>
  <c r="CC74" i="107" s="1"/>
  <c r="CD74" i="106"/>
  <c r="CD74" i="107" s="1"/>
  <c r="CE74" i="106"/>
  <c r="CE74" i="107" s="1"/>
  <c r="CF74" i="106"/>
  <c r="CF74" i="107" s="1"/>
  <c r="CG74" i="106"/>
  <c r="CG74" i="107" s="1"/>
  <c r="CH74" i="106"/>
  <c r="CH74" i="107" s="1"/>
  <c r="CI74" i="106"/>
  <c r="CI74" i="107" s="1"/>
  <c r="CJ74" i="106"/>
  <c r="CJ74" i="107" s="1"/>
  <c r="CK74" i="106"/>
  <c r="CK74" i="107" s="1"/>
  <c r="CL74" i="106"/>
  <c r="CL74" i="107" s="1"/>
  <c r="CM74" i="106"/>
  <c r="CM74" i="107" s="1"/>
  <c r="CN74" i="106"/>
  <c r="CN74" i="107" s="1"/>
  <c r="CO74" i="106"/>
  <c r="CO74" i="107" s="1"/>
  <c r="CP74" i="106"/>
  <c r="CP74" i="107" s="1"/>
  <c r="CQ74" i="106"/>
  <c r="CQ74" i="107" s="1"/>
  <c r="CR74" i="106"/>
  <c r="CR74" i="107" s="1"/>
  <c r="CS74" i="106"/>
  <c r="CS74" i="107" s="1"/>
  <c r="CT74" i="106"/>
  <c r="CT74" i="107" s="1"/>
  <c r="C75" i="106"/>
  <c r="C75" i="107" s="1"/>
  <c r="D75" i="106"/>
  <c r="D75" i="107" s="1"/>
  <c r="E75" i="106"/>
  <c r="E75" i="107" s="1"/>
  <c r="F75" i="106"/>
  <c r="F75" i="107" s="1"/>
  <c r="G75" i="106"/>
  <c r="G75" i="107" s="1"/>
  <c r="H75" i="106"/>
  <c r="H75" i="107" s="1"/>
  <c r="I75" i="106"/>
  <c r="I75" i="107" s="1"/>
  <c r="J75" i="106"/>
  <c r="J75" i="107" s="1"/>
  <c r="K75" i="106"/>
  <c r="K75" i="107" s="1"/>
  <c r="L75" i="106"/>
  <c r="L75" i="107" s="1"/>
  <c r="M75" i="106"/>
  <c r="M75" i="107" s="1"/>
  <c r="N75" i="106"/>
  <c r="N75" i="107" s="1"/>
  <c r="O75" i="106"/>
  <c r="O75" i="107" s="1"/>
  <c r="P75" i="106"/>
  <c r="P75" i="107" s="1"/>
  <c r="Q75" i="106"/>
  <c r="Q75" i="107" s="1"/>
  <c r="R75" i="106"/>
  <c r="R75" i="107" s="1"/>
  <c r="S75" i="106"/>
  <c r="S75" i="107" s="1"/>
  <c r="T75" i="106"/>
  <c r="T75" i="107" s="1"/>
  <c r="U75" i="106"/>
  <c r="U75" i="107" s="1"/>
  <c r="V75" i="106"/>
  <c r="V75" i="107" s="1"/>
  <c r="W75" i="106"/>
  <c r="W75" i="107" s="1"/>
  <c r="X75" i="106"/>
  <c r="X75" i="107" s="1"/>
  <c r="Y75" i="106"/>
  <c r="Y75" i="107" s="1"/>
  <c r="Z75" i="106"/>
  <c r="Z75" i="107" s="1"/>
  <c r="AA75" i="106"/>
  <c r="AA75" i="107" s="1"/>
  <c r="AB75" i="106"/>
  <c r="AB75" i="107" s="1"/>
  <c r="AC75" i="106"/>
  <c r="AC75" i="107" s="1"/>
  <c r="AD75" i="106"/>
  <c r="AD75" i="107" s="1"/>
  <c r="AE75" i="106"/>
  <c r="AE75" i="107" s="1"/>
  <c r="AF75" i="106"/>
  <c r="AF75" i="107" s="1"/>
  <c r="AG75" i="106"/>
  <c r="AG75" i="107" s="1"/>
  <c r="AH75" i="106"/>
  <c r="AH75" i="107" s="1"/>
  <c r="AI75" i="106"/>
  <c r="AI75" i="107" s="1"/>
  <c r="AJ75" i="106"/>
  <c r="AJ75" i="107" s="1"/>
  <c r="AK75" i="106"/>
  <c r="AK75" i="107" s="1"/>
  <c r="AL75" i="106"/>
  <c r="AL75" i="107" s="1"/>
  <c r="AM75" i="106"/>
  <c r="AM75" i="107" s="1"/>
  <c r="AN75" i="106"/>
  <c r="AN75" i="107" s="1"/>
  <c r="AO75" i="106"/>
  <c r="AO75" i="107" s="1"/>
  <c r="AP75" i="106"/>
  <c r="AP75" i="107" s="1"/>
  <c r="AQ75" i="106"/>
  <c r="AQ75" i="107" s="1"/>
  <c r="AR75" i="106"/>
  <c r="AR75" i="107" s="1"/>
  <c r="AS75" i="106"/>
  <c r="AS75" i="107" s="1"/>
  <c r="AT75" i="106"/>
  <c r="AT75" i="107" s="1"/>
  <c r="AU75" i="106"/>
  <c r="AU75" i="107" s="1"/>
  <c r="AV75" i="106"/>
  <c r="AV75" i="107" s="1"/>
  <c r="AW75" i="106"/>
  <c r="AW75" i="107" s="1"/>
  <c r="AX75" i="106"/>
  <c r="AX75" i="107" s="1"/>
  <c r="AY75" i="106"/>
  <c r="AY75" i="107" s="1"/>
  <c r="AZ75" i="106"/>
  <c r="AZ75" i="107" s="1"/>
  <c r="BA75" i="106"/>
  <c r="BA75" i="107" s="1"/>
  <c r="BB75" i="106"/>
  <c r="BB75" i="107" s="1"/>
  <c r="BC75" i="106"/>
  <c r="BC75" i="107" s="1"/>
  <c r="BD75" i="106"/>
  <c r="BD75" i="107" s="1"/>
  <c r="BE75" i="106"/>
  <c r="BE75" i="107" s="1"/>
  <c r="BF75" i="106"/>
  <c r="BF75" i="107" s="1"/>
  <c r="BG75" i="106"/>
  <c r="BG75" i="107" s="1"/>
  <c r="BH75" i="106"/>
  <c r="BH75" i="107" s="1"/>
  <c r="BI75" i="106"/>
  <c r="BI75" i="107" s="1"/>
  <c r="BJ75" i="106"/>
  <c r="BJ75" i="107" s="1"/>
  <c r="BK75" i="106"/>
  <c r="BK75" i="107" s="1"/>
  <c r="BL75" i="106"/>
  <c r="BL75" i="107" s="1"/>
  <c r="BM75" i="106"/>
  <c r="BM75" i="107" s="1"/>
  <c r="BN75" i="106"/>
  <c r="BN75" i="107" s="1"/>
  <c r="BO75" i="106"/>
  <c r="BO75" i="107" s="1"/>
  <c r="BP75" i="106"/>
  <c r="BP75" i="107" s="1"/>
  <c r="BQ75" i="106"/>
  <c r="BQ75" i="107" s="1"/>
  <c r="BR75" i="106"/>
  <c r="BR75" i="107" s="1"/>
  <c r="BS75" i="106"/>
  <c r="BS75" i="107" s="1"/>
  <c r="BT75" i="106"/>
  <c r="BT75" i="107" s="1"/>
  <c r="BU75" i="106"/>
  <c r="BU75" i="107" s="1"/>
  <c r="BV75" i="106"/>
  <c r="BV75" i="107" s="1"/>
  <c r="BW75" i="106"/>
  <c r="BW75" i="107" s="1"/>
  <c r="BX75" i="106"/>
  <c r="BX75" i="107" s="1"/>
  <c r="BY75" i="106"/>
  <c r="BY75" i="107" s="1"/>
  <c r="BZ75" i="106"/>
  <c r="BZ75" i="107" s="1"/>
  <c r="CA75" i="106"/>
  <c r="CA75" i="107" s="1"/>
  <c r="CB75" i="106"/>
  <c r="CB75" i="107" s="1"/>
  <c r="CC75" i="106"/>
  <c r="CC75" i="107" s="1"/>
  <c r="CD75" i="106"/>
  <c r="CD75" i="107" s="1"/>
  <c r="CE75" i="106"/>
  <c r="CE75" i="107" s="1"/>
  <c r="CF75" i="106"/>
  <c r="CF75" i="107" s="1"/>
  <c r="CG75" i="106"/>
  <c r="CG75" i="107" s="1"/>
  <c r="CH75" i="106"/>
  <c r="CH75" i="107" s="1"/>
  <c r="CI75" i="106"/>
  <c r="CI75" i="107" s="1"/>
  <c r="CJ75" i="106"/>
  <c r="CJ75" i="107" s="1"/>
  <c r="CK75" i="106"/>
  <c r="CK75" i="107" s="1"/>
  <c r="CL75" i="106"/>
  <c r="CL75" i="107" s="1"/>
  <c r="CM75" i="106"/>
  <c r="CM75" i="107" s="1"/>
  <c r="CN75" i="106"/>
  <c r="CN75" i="107" s="1"/>
  <c r="CO75" i="106"/>
  <c r="CO75" i="107" s="1"/>
  <c r="CP75" i="106"/>
  <c r="CP75" i="107" s="1"/>
  <c r="CQ75" i="106"/>
  <c r="CQ75" i="107" s="1"/>
  <c r="CR75" i="106"/>
  <c r="CR75" i="107" s="1"/>
  <c r="CS75" i="106"/>
  <c r="CS75" i="107" s="1"/>
  <c r="CT75" i="106"/>
  <c r="CT75" i="107" s="1"/>
  <c r="C76" i="106"/>
  <c r="C76" i="107" s="1"/>
  <c r="D76" i="106"/>
  <c r="D76" i="107" s="1"/>
  <c r="E76" i="106"/>
  <c r="E76" i="107" s="1"/>
  <c r="F76" i="106"/>
  <c r="F76" i="107" s="1"/>
  <c r="G76" i="106"/>
  <c r="G76" i="107" s="1"/>
  <c r="H76" i="106"/>
  <c r="H76" i="107" s="1"/>
  <c r="I76" i="106"/>
  <c r="I76" i="107" s="1"/>
  <c r="J76" i="106"/>
  <c r="J76" i="107" s="1"/>
  <c r="K76" i="106"/>
  <c r="K76" i="107" s="1"/>
  <c r="L76" i="106"/>
  <c r="L76" i="107" s="1"/>
  <c r="M76" i="106"/>
  <c r="M76" i="107" s="1"/>
  <c r="N76" i="106"/>
  <c r="N76" i="107" s="1"/>
  <c r="O76" i="106"/>
  <c r="O76" i="107" s="1"/>
  <c r="P76" i="106"/>
  <c r="P76" i="107" s="1"/>
  <c r="Q76" i="106"/>
  <c r="Q76" i="107" s="1"/>
  <c r="R76" i="106"/>
  <c r="R76" i="107" s="1"/>
  <c r="S76" i="106"/>
  <c r="S76" i="107" s="1"/>
  <c r="T76" i="106"/>
  <c r="T76" i="107" s="1"/>
  <c r="U76" i="106"/>
  <c r="U76" i="107" s="1"/>
  <c r="V76" i="106"/>
  <c r="V76" i="107" s="1"/>
  <c r="W76" i="106"/>
  <c r="W76" i="107" s="1"/>
  <c r="X76" i="106"/>
  <c r="X76" i="107" s="1"/>
  <c r="Y76" i="106"/>
  <c r="Y76" i="107" s="1"/>
  <c r="Z76" i="106"/>
  <c r="Z76" i="107" s="1"/>
  <c r="AA76" i="106"/>
  <c r="AA76" i="107" s="1"/>
  <c r="AB76" i="106"/>
  <c r="AB76" i="107" s="1"/>
  <c r="AC76" i="106"/>
  <c r="AC76" i="107" s="1"/>
  <c r="AD76" i="106"/>
  <c r="AD76" i="107" s="1"/>
  <c r="AE76" i="106"/>
  <c r="AE76" i="107" s="1"/>
  <c r="AF76" i="106"/>
  <c r="AF76" i="107" s="1"/>
  <c r="AG76" i="106"/>
  <c r="AG76" i="107" s="1"/>
  <c r="AH76" i="106"/>
  <c r="AH76" i="107" s="1"/>
  <c r="AI76" i="106"/>
  <c r="AI76" i="107" s="1"/>
  <c r="AJ76" i="106"/>
  <c r="AJ76" i="107" s="1"/>
  <c r="AK76" i="106"/>
  <c r="AK76" i="107" s="1"/>
  <c r="AL76" i="106"/>
  <c r="AL76" i="107" s="1"/>
  <c r="AM76" i="106"/>
  <c r="AM76" i="107" s="1"/>
  <c r="AN76" i="106"/>
  <c r="AN76" i="107" s="1"/>
  <c r="AO76" i="106"/>
  <c r="AO76" i="107" s="1"/>
  <c r="AP76" i="106"/>
  <c r="AP76" i="107" s="1"/>
  <c r="AQ76" i="106"/>
  <c r="AQ76" i="107" s="1"/>
  <c r="AR76" i="106"/>
  <c r="AR76" i="107" s="1"/>
  <c r="AS76" i="106"/>
  <c r="AS76" i="107" s="1"/>
  <c r="AT76" i="106"/>
  <c r="AT76" i="107" s="1"/>
  <c r="AU76" i="106"/>
  <c r="AU76" i="107" s="1"/>
  <c r="AV76" i="106"/>
  <c r="AV76" i="107" s="1"/>
  <c r="AW76" i="106"/>
  <c r="AW76" i="107" s="1"/>
  <c r="AX76" i="106"/>
  <c r="AX76" i="107" s="1"/>
  <c r="AY76" i="106"/>
  <c r="AY76" i="107" s="1"/>
  <c r="AZ76" i="106"/>
  <c r="AZ76" i="107" s="1"/>
  <c r="BA76" i="106"/>
  <c r="BA76" i="107" s="1"/>
  <c r="BB76" i="106"/>
  <c r="BB76" i="107" s="1"/>
  <c r="BC76" i="106"/>
  <c r="BC76" i="107" s="1"/>
  <c r="BD76" i="106"/>
  <c r="BD76" i="107" s="1"/>
  <c r="BE76" i="106"/>
  <c r="BE76" i="107" s="1"/>
  <c r="BF76" i="106"/>
  <c r="BF76" i="107" s="1"/>
  <c r="BG76" i="106"/>
  <c r="BG76" i="107" s="1"/>
  <c r="BH76" i="106"/>
  <c r="BH76" i="107" s="1"/>
  <c r="BI76" i="106"/>
  <c r="BI76" i="107" s="1"/>
  <c r="BJ76" i="106"/>
  <c r="BJ76" i="107" s="1"/>
  <c r="BK76" i="106"/>
  <c r="BK76" i="107" s="1"/>
  <c r="BL76" i="106"/>
  <c r="BL76" i="107" s="1"/>
  <c r="BM76" i="106"/>
  <c r="BM76" i="107" s="1"/>
  <c r="BN76" i="106"/>
  <c r="BN76" i="107" s="1"/>
  <c r="BO76" i="106"/>
  <c r="BO76" i="107" s="1"/>
  <c r="BP76" i="106"/>
  <c r="BP76" i="107" s="1"/>
  <c r="BQ76" i="106"/>
  <c r="BQ76" i="107" s="1"/>
  <c r="BR76" i="106"/>
  <c r="BR76" i="107" s="1"/>
  <c r="BS76" i="106"/>
  <c r="BS76" i="107" s="1"/>
  <c r="BT76" i="106"/>
  <c r="BT76" i="107" s="1"/>
  <c r="BU76" i="106"/>
  <c r="BU76" i="107" s="1"/>
  <c r="BV76" i="106"/>
  <c r="BV76" i="107" s="1"/>
  <c r="BW76" i="106"/>
  <c r="BW76" i="107" s="1"/>
  <c r="BX76" i="106"/>
  <c r="BX76" i="107" s="1"/>
  <c r="BY76" i="106"/>
  <c r="BY76" i="107" s="1"/>
  <c r="BZ76" i="106"/>
  <c r="BZ76" i="107" s="1"/>
  <c r="CA76" i="106"/>
  <c r="CA76" i="107" s="1"/>
  <c r="CB76" i="106"/>
  <c r="CB76" i="107" s="1"/>
  <c r="CC76" i="106"/>
  <c r="CC76" i="107" s="1"/>
  <c r="CD76" i="106"/>
  <c r="CD76" i="107" s="1"/>
  <c r="CE76" i="106"/>
  <c r="CE76" i="107" s="1"/>
  <c r="CF76" i="106"/>
  <c r="CF76" i="107" s="1"/>
  <c r="CG76" i="106"/>
  <c r="CG76" i="107" s="1"/>
  <c r="CH76" i="106"/>
  <c r="CH76" i="107" s="1"/>
  <c r="CI76" i="106"/>
  <c r="CI76" i="107" s="1"/>
  <c r="CJ76" i="106"/>
  <c r="CJ76" i="107" s="1"/>
  <c r="CK76" i="106"/>
  <c r="CK76" i="107" s="1"/>
  <c r="CL76" i="106"/>
  <c r="CL76" i="107" s="1"/>
  <c r="CM76" i="106"/>
  <c r="CM76" i="107" s="1"/>
  <c r="CN76" i="106"/>
  <c r="CN76" i="107" s="1"/>
  <c r="CO76" i="106"/>
  <c r="CO76" i="107" s="1"/>
  <c r="CP76" i="106"/>
  <c r="CP76" i="107" s="1"/>
  <c r="CQ76" i="106"/>
  <c r="CQ76" i="107" s="1"/>
  <c r="CR76" i="106"/>
  <c r="CR76" i="107" s="1"/>
  <c r="CS76" i="106"/>
  <c r="CS76" i="107" s="1"/>
  <c r="CT76" i="106"/>
  <c r="CT76" i="107" s="1"/>
  <c r="C77" i="106"/>
  <c r="C77" i="107" s="1"/>
  <c r="D77" i="106"/>
  <c r="D77" i="107" s="1"/>
  <c r="E77" i="106"/>
  <c r="E77" i="107" s="1"/>
  <c r="F77" i="106"/>
  <c r="F77" i="107" s="1"/>
  <c r="G77" i="106"/>
  <c r="G77" i="107" s="1"/>
  <c r="H77" i="106"/>
  <c r="H77" i="107" s="1"/>
  <c r="I77" i="106"/>
  <c r="I77" i="107" s="1"/>
  <c r="J77" i="106"/>
  <c r="J77" i="107" s="1"/>
  <c r="K77" i="106"/>
  <c r="K77" i="107" s="1"/>
  <c r="L77" i="106"/>
  <c r="L77" i="107" s="1"/>
  <c r="M77" i="106"/>
  <c r="M77" i="107" s="1"/>
  <c r="N77" i="106"/>
  <c r="N77" i="107" s="1"/>
  <c r="O77" i="106"/>
  <c r="O77" i="107" s="1"/>
  <c r="P77" i="106"/>
  <c r="P77" i="107" s="1"/>
  <c r="Q77" i="106"/>
  <c r="Q77" i="107" s="1"/>
  <c r="R77" i="106"/>
  <c r="R77" i="107" s="1"/>
  <c r="S77" i="106"/>
  <c r="S77" i="107" s="1"/>
  <c r="T77" i="106"/>
  <c r="T77" i="107" s="1"/>
  <c r="U77" i="106"/>
  <c r="U77" i="107" s="1"/>
  <c r="V77" i="106"/>
  <c r="V77" i="107" s="1"/>
  <c r="W77" i="106"/>
  <c r="W77" i="107" s="1"/>
  <c r="X77" i="106"/>
  <c r="X77" i="107" s="1"/>
  <c r="Y77" i="106"/>
  <c r="Y77" i="107" s="1"/>
  <c r="Z77" i="106"/>
  <c r="Z77" i="107" s="1"/>
  <c r="AA77" i="106"/>
  <c r="AA77" i="107" s="1"/>
  <c r="AB77" i="106"/>
  <c r="AB77" i="107" s="1"/>
  <c r="AC77" i="106"/>
  <c r="AC77" i="107" s="1"/>
  <c r="AD77" i="106"/>
  <c r="AD77" i="107" s="1"/>
  <c r="AE77" i="106"/>
  <c r="AE77" i="107" s="1"/>
  <c r="AF77" i="106"/>
  <c r="AF77" i="107" s="1"/>
  <c r="AG77" i="106"/>
  <c r="AG77" i="107" s="1"/>
  <c r="AH77" i="106"/>
  <c r="AH77" i="107" s="1"/>
  <c r="AI77" i="106"/>
  <c r="AI77" i="107" s="1"/>
  <c r="AJ77" i="106"/>
  <c r="AJ77" i="107" s="1"/>
  <c r="AK77" i="106"/>
  <c r="AK77" i="107" s="1"/>
  <c r="AL77" i="106"/>
  <c r="AL77" i="107" s="1"/>
  <c r="AM77" i="106"/>
  <c r="AM77" i="107" s="1"/>
  <c r="AN77" i="106"/>
  <c r="AN77" i="107" s="1"/>
  <c r="AO77" i="106"/>
  <c r="AO77" i="107" s="1"/>
  <c r="AP77" i="106"/>
  <c r="AP77" i="107" s="1"/>
  <c r="AQ77" i="106"/>
  <c r="AQ77" i="107" s="1"/>
  <c r="AR77" i="106"/>
  <c r="AR77" i="107" s="1"/>
  <c r="AS77" i="106"/>
  <c r="AS77" i="107" s="1"/>
  <c r="AT77" i="106"/>
  <c r="AT77" i="107" s="1"/>
  <c r="AU77" i="106"/>
  <c r="AU77" i="107" s="1"/>
  <c r="AV77" i="106"/>
  <c r="AV77" i="107" s="1"/>
  <c r="AW77" i="106"/>
  <c r="AW77" i="107" s="1"/>
  <c r="AX77" i="106"/>
  <c r="AX77" i="107" s="1"/>
  <c r="AY77" i="106"/>
  <c r="AY77" i="107" s="1"/>
  <c r="AZ77" i="106"/>
  <c r="AZ77" i="107" s="1"/>
  <c r="BA77" i="106"/>
  <c r="BA77" i="107" s="1"/>
  <c r="BB77" i="106"/>
  <c r="BB77" i="107" s="1"/>
  <c r="BC77" i="106"/>
  <c r="BC77" i="107" s="1"/>
  <c r="BD77" i="106"/>
  <c r="BD77" i="107" s="1"/>
  <c r="BE77" i="106"/>
  <c r="BE77" i="107" s="1"/>
  <c r="BF77" i="106"/>
  <c r="BF77" i="107" s="1"/>
  <c r="BG77" i="106"/>
  <c r="BG77" i="107" s="1"/>
  <c r="BH77" i="106"/>
  <c r="BH77" i="107" s="1"/>
  <c r="BI77" i="106"/>
  <c r="BI77" i="107" s="1"/>
  <c r="BJ77" i="106"/>
  <c r="BJ77" i="107" s="1"/>
  <c r="BK77" i="106"/>
  <c r="BK77" i="107" s="1"/>
  <c r="BL77" i="106"/>
  <c r="BL77" i="107" s="1"/>
  <c r="BM77" i="106"/>
  <c r="BM77" i="107" s="1"/>
  <c r="BN77" i="106"/>
  <c r="BN77" i="107" s="1"/>
  <c r="BO77" i="106"/>
  <c r="BO77" i="107" s="1"/>
  <c r="BP77" i="106"/>
  <c r="BP77" i="107" s="1"/>
  <c r="BQ77" i="106"/>
  <c r="BQ77" i="107" s="1"/>
  <c r="BR77" i="106"/>
  <c r="BR77" i="107" s="1"/>
  <c r="BS77" i="106"/>
  <c r="BS77" i="107" s="1"/>
  <c r="BT77" i="106"/>
  <c r="BT77" i="107" s="1"/>
  <c r="BU77" i="106"/>
  <c r="BU77" i="107" s="1"/>
  <c r="BV77" i="106"/>
  <c r="BV77" i="107" s="1"/>
  <c r="BW77" i="106"/>
  <c r="BW77" i="107" s="1"/>
  <c r="BX77" i="106"/>
  <c r="BX77" i="107" s="1"/>
  <c r="BY77" i="106"/>
  <c r="BY77" i="107" s="1"/>
  <c r="BZ77" i="106"/>
  <c r="BZ77" i="107" s="1"/>
  <c r="CA77" i="106"/>
  <c r="CA77" i="107" s="1"/>
  <c r="CB77" i="106"/>
  <c r="CB77" i="107" s="1"/>
  <c r="CC77" i="106"/>
  <c r="CC77" i="107" s="1"/>
  <c r="CD77" i="106"/>
  <c r="CD77" i="107" s="1"/>
  <c r="CE77" i="106"/>
  <c r="CE77" i="107" s="1"/>
  <c r="CF77" i="106"/>
  <c r="CF77" i="107" s="1"/>
  <c r="CG77" i="106"/>
  <c r="CG77" i="107" s="1"/>
  <c r="CH77" i="106"/>
  <c r="CH77" i="107" s="1"/>
  <c r="CI77" i="106"/>
  <c r="CI77" i="107" s="1"/>
  <c r="CJ77" i="106"/>
  <c r="CJ77" i="107" s="1"/>
  <c r="CK77" i="106"/>
  <c r="CK77" i="107" s="1"/>
  <c r="CL77" i="106"/>
  <c r="CL77" i="107" s="1"/>
  <c r="CM77" i="106"/>
  <c r="CM77" i="107" s="1"/>
  <c r="CN77" i="106"/>
  <c r="CN77" i="107" s="1"/>
  <c r="CO77" i="106"/>
  <c r="CO77" i="107" s="1"/>
  <c r="CP77" i="106"/>
  <c r="CP77" i="107" s="1"/>
  <c r="CQ77" i="106"/>
  <c r="CQ77" i="107" s="1"/>
  <c r="CR77" i="106"/>
  <c r="CR77" i="107" s="1"/>
  <c r="CS77" i="106"/>
  <c r="CS77" i="107" s="1"/>
  <c r="CT77" i="106"/>
  <c r="CT77" i="107" s="1"/>
  <c r="AX78" i="106"/>
  <c r="AY78" i="106"/>
  <c r="AZ78" i="106"/>
  <c r="BA78" i="106"/>
  <c r="BB78" i="106"/>
  <c r="BC78" i="106"/>
  <c r="BD78" i="106"/>
  <c r="BE78" i="106"/>
  <c r="BF78" i="106"/>
  <c r="BG78" i="106"/>
  <c r="BH78" i="106"/>
  <c r="BI78" i="106"/>
  <c r="BJ78" i="106"/>
  <c r="BK78" i="106"/>
  <c r="BL78" i="106"/>
  <c r="BM78" i="106"/>
  <c r="BN78" i="106"/>
  <c r="BO78" i="106"/>
  <c r="BP78" i="106"/>
  <c r="BQ78" i="106"/>
  <c r="BR78" i="106"/>
  <c r="BS78" i="106"/>
  <c r="BT78" i="106"/>
  <c r="BU78" i="106"/>
  <c r="BV78" i="106"/>
  <c r="BW78" i="106"/>
  <c r="BX78" i="106"/>
  <c r="BY78" i="106"/>
  <c r="BZ78" i="106"/>
  <c r="CA78" i="106"/>
  <c r="CB78" i="106"/>
  <c r="CC78" i="106"/>
  <c r="CD78" i="106"/>
  <c r="CE78" i="106"/>
  <c r="CF78" i="106"/>
  <c r="CG78" i="106"/>
  <c r="CH78" i="106"/>
  <c r="CI78" i="106"/>
  <c r="CJ78" i="106"/>
  <c r="CK78" i="106"/>
  <c r="CL78" i="106"/>
  <c r="CM78" i="106"/>
  <c r="CN78" i="106"/>
  <c r="CO78" i="106"/>
  <c r="CP78" i="106"/>
  <c r="CQ78" i="106"/>
  <c r="CR78" i="106"/>
  <c r="CS78" i="106"/>
  <c r="CT78" i="106"/>
  <c r="B3" i="106"/>
  <c r="B3" i="107" s="1"/>
  <c r="B4" i="106"/>
  <c r="B4" i="107" s="1"/>
  <c r="B5" i="106"/>
  <c r="B5" i="107" s="1"/>
  <c r="B6" i="106"/>
  <c r="B6" i="107" s="1"/>
  <c r="B7" i="106"/>
  <c r="B7" i="107" s="1"/>
  <c r="B8" i="106"/>
  <c r="B8" i="107" s="1"/>
  <c r="B9" i="106"/>
  <c r="B9" i="107" s="1"/>
  <c r="B10" i="106"/>
  <c r="B10" i="107" s="1"/>
  <c r="B11" i="106"/>
  <c r="B11" i="107" s="1"/>
  <c r="B12" i="106"/>
  <c r="B12" i="107" s="1"/>
  <c r="B13" i="106"/>
  <c r="B13" i="107" s="1"/>
  <c r="B14" i="106"/>
  <c r="B14" i="107" s="1"/>
  <c r="B15" i="106"/>
  <c r="B15" i="107" s="1"/>
  <c r="B16" i="106"/>
  <c r="B16" i="107" s="1"/>
  <c r="B17" i="106"/>
  <c r="B17" i="107" s="1"/>
  <c r="B18" i="106"/>
  <c r="B18" i="107" s="1"/>
  <c r="B19" i="106"/>
  <c r="B19" i="107" s="1"/>
  <c r="B20" i="106"/>
  <c r="B20" i="107" s="1"/>
  <c r="B21" i="106"/>
  <c r="B21" i="107" s="1"/>
  <c r="B22" i="106"/>
  <c r="B22" i="107" s="1"/>
  <c r="B23" i="106"/>
  <c r="B23" i="107" s="1"/>
  <c r="B24" i="106"/>
  <c r="B24" i="107" s="1"/>
  <c r="B25" i="106"/>
  <c r="B25" i="107" s="1"/>
  <c r="B26" i="106"/>
  <c r="B26" i="107" s="1"/>
  <c r="B27" i="106"/>
  <c r="B27" i="107" s="1"/>
  <c r="B28" i="106"/>
  <c r="B28" i="107" s="1"/>
  <c r="B29" i="106"/>
  <c r="B29" i="107" s="1"/>
  <c r="B30" i="106"/>
  <c r="B30" i="107" s="1"/>
  <c r="B31" i="106"/>
  <c r="B31" i="107" s="1"/>
  <c r="B32" i="106"/>
  <c r="B32" i="107" s="1"/>
  <c r="B33" i="106"/>
  <c r="B33" i="107" s="1"/>
  <c r="B34" i="106"/>
  <c r="B34" i="107" s="1"/>
  <c r="B35" i="106"/>
  <c r="B35" i="107" s="1"/>
  <c r="B36" i="106"/>
  <c r="B36" i="107" s="1"/>
  <c r="B37" i="106"/>
  <c r="B37" i="107" s="1"/>
  <c r="B38" i="106"/>
  <c r="B38" i="107" s="1"/>
  <c r="B39" i="106"/>
  <c r="B39" i="107" s="1"/>
  <c r="B40" i="106"/>
  <c r="B40" i="107" s="1"/>
  <c r="B41" i="106"/>
  <c r="B41" i="107" s="1"/>
  <c r="B42" i="106"/>
  <c r="B42" i="107" s="1"/>
  <c r="B43" i="106"/>
  <c r="B43" i="107" s="1"/>
  <c r="B44" i="106"/>
  <c r="B44" i="107" s="1"/>
  <c r="B45" i="106"/>
  <c r="B45" i="107" s="1"/>
  <c r="B46" i="106"/>
  <c r="B46" i="107" s="1"/>
  <c r="B47" i="106"/>
  <c r="B47" i="107" s="1"/>
  <c r="B48" i="106"/>
  <c r="B48" i="107" s="1"/>
  <c r="B49" i="106"/>
  <c r="B49" i="107" s="1"/>
  <c r="B50" i="106"/>
  <c r="B50" i="107" s="1"/>
  <c r="B51" i="106"/>
  <c r="B51" i="107" s="1"/>
  <c r="B52" i="106"/>
  <c r="B52" i="107" s="1"/>
  <c r="B53" i="106"/>
  <c r="B53" i="107" s="1"/>
  <c r="B54" i="106"/>
  <c r="B54" i="107" s="1"/>
  <c r="B55" i="106"/>
  <c r="B55" i="107" s="1"/>
  <c r="B56" i="106"/>
  <c r="B56" i="107" s="1"/>
  <c r="B57" i="106"/>
  <c r="B57" i="107" s="1"/>
  <c r="B58" i="106"/>
  <c r="B58" i="107" s="1"/>
  <c r="B59" i="106"/>
  <c r="B59" i="107" s="1"/>
  <c r="B60" i="106"/>
  <c r="B60" i="107" s="1"/>
  <c r="B61" i="106"/>
  <c r="B61" i="107" s="1"/>
  <c r="B62" i="106"/>
  <c r="B62" i="107" s="1"/>
  <c r="B63" i="106"/>
  <c r="B63" i="107" s="1"/>
  <c r="B64" i="106"/>
  <c r="B64" i="107" s="1"/>
  <c r="B65" i="106"/>
  <c r="B65" i="107" s="1"/>
  <c r="B66" i="106"/>
  <c r="B66" i="107" s="1"/>
  <c r="B67" i="106"/>
  <c r="B67" i="107" s="1"/>
  <c r="B68" i="106"/>
  <c r="B68" i="107" s="1"/>
  <c r="B69" i="106"/>
  <c r="B69" i="107" s="1"/>
  <c r="B70" i="106"/>
  <c r="B70" i="107" s="1"/>
  <c r="B71" i="106"/>
  <c r="B71" i="107" s="1"/>
  <c r="B72" i="106"/>
  <c r="B72" i="107" s="1"/>
  <c r="B73" i="106"/>
  <c r="B73" i="107" s="1"/>
  <c r="B74" i="106"/>
  <c r="B74" i="107" s="1"/>
  <c r="B75" i="106"/>
  <c r="B75" i="107" s="1"/>
  <c r="B76" i="106"/>
  <c r="B76" i="107" s="1"/>
  <c r="B77" i="106"/>
  <c r="B77" i="107" s="1"/>
  <c r="BP2" i="106"/>
  <c r="BP2" i="107" s="1"/>
  <c r="BP78" i="107" s="1"/>
  <c r="BP80" i="107" s="1"/>
  <c r="BQ2" i="106"/>
  <c r="BQ2" i="107" s="1"/>
  <c r="BR2" i="106"/>
  <c r="BR2" i="107" s="1"/>
  <c r="BR78" i="107" s="1"/>
  <c r="BR80" i="107" s="1"/>
  <c r="BS2" i="106"/>
  <c r="BS2" i="107" s="1"/>
  <c r="BT2" i="106"/>
  <c r="BT2" i="107" s="1"/>
  <c r="BU2" i="106"/>
  <c r="BU2" i="107" s="1"/>
  <c r="BV2" i="106"/>
  <c r="BV2" i="107" s="1"/>
  <c r="BW2" i="106"/>
  <c r="BW2" i="107" s="1"/>
  <c r="BX2" i="106"/>
  <c r="BX2" i="107" s="1"/>
  <c r="BX78" i="107" s="1"/>
  <c r="BX80" i="107" s="1"/>
  <c r="BY2" i="106"/>
  <c r="BY2" i="107" s="1"/>
  <c r="BZ2" i="106"/>
  <c r="BZ2" i="107" s="1"/>
  <c r="BZ78" i="107" s="1"/>
  <c r="BZ80" i="107" s="1"/>
  <c r="CA2" i="106"/>
  <c r="CA2" i="107" s="1"/>
  <c r="CB2" i="106"/>
  <c r="CB2" i="107" s="1"/>
  <c r="CC2" i="106"/>
  <c r="CC2" i="107" s="1"/>
  <c r="CD2" i="106"/>
  <c r="CD2" i="107" s="1"/>
  <c r="CE2" i="106"/>
  <c r="CE2" i="107" s="1"/>
  <c r="CF2" i="106"/>
  <c r="CF2" i="107" s="1"/>
  <c r="CF78" i="107" s="1"/>
  <c r="CF80" i="107" s="1"/>
  <c r="CG2" i="106"/>
  <c r="CG2" i="107" s="1"/>
  <c r="CH2" i="106"/>
  <c r="CH2" i="107" s="1"/>
  <c r="CH78" i="107" s="1"/>
  <c r="CH80" i="107" s="1"/>
  <c r="CI2" i="106"/>
  <c r="CI2" i="107" s="1"/>
  <c r="CJ2" i="106"/>
  <c r="CJ2" i="107" s="1"/>
  <c r="CK2" i="106"/>
  <c r="CK2" i="107" s="1"/>
  <c r="CL2" i="106"/>
  <c r="CL2" i="107" s="1"/>
  <c r="CM2" i="106"/>
  <c r="CM2" i="107" s="1"/>
  <c r="CN2" i="106"/>
  <c r="CN2" i="107" s="1"/>
  <c r="CN78" i="107" s="1"/>
  <c r="CN80" i="107" s="1"/>
  <c r="CO2" i="106"/>
  <c r="CO2" i="107" s="1"/>
  <c r="CP2" i="106"/>
  <c r="CP2" i="107" s="1"/>
  <c r="CP78" i="107" s="1"/>
  <c r="CP80" i="107" s="1"/>
  <c r="CQ2" i="106"/>
  <c r="CQ2" i="107" s="1"/>
  <c r="CR2" i="106"/>
  <c r="CR2" i="107" s="1"/>
  <c r="CS2" i="106"/>
  <c r="CS2" i="107" s="1"/>
  <c r="CT2" i="106"/>
  <c r="CT2" i="107" s="1"/>
  <c r="C2" i="106"/>
  <c r="C2" i="107" s="1"/>
  <c r="D2" i="106"/>
  <c r="D2" i="107" s="1"/>
  <c r="D78" i="107" s="1"/>
  <c r="D80" i="107" s="1"/>
  <c r="E2" i="106"/>
  <c r="E2" i="107" s="1"/>
  <c r="F2" i="106"/>
  <c r="F2" i="107" s="1"/>
  <c r="F78" i="107" s="1"/>
  <c r="F80" i="107" s="1"/>
  <c r="G2" i="106"/>
  <c r="G2" i="107" s="1"/>
  <c r="G78" i="107" s="1"/>
  <c r="G80" i="107" s="1"/>
  <c r="H2" i="106"/>
  <c r="H2" i="107" s="1"/>
  <c r="I2" i="106"/>
  <c r="I2" i="107" s="1"/>
  <c r="J2" i="106"/>
  <c r="J2" i="107" s="1"/>
  <c r="K2" i="106"/>
  <c r="K2" i="107" s="1"/>
  <c r="L2" i="106"/>
  <c r="L2" i="107" s="1"/>
  <c r="L78" i="107" s="1"/>
  <c r="L80" i="107" s="1"/>
  <c r="M2" i="106"/>
  <c r="M2" i="107" s="1"/>
  <c r="N2" i="106"/>
  <c r="N2" i="107" s="1"/>
  <c r="N78" i="107" s="1"/>
  <c r="N80" i="107" s="1"/>
  <c r="O2" i="106"/>
  <c r="O2" i="107" s="1"/>
  <c r="O78" i="107" s="1"/>
  <c r="O80" i="107" s="1"/>
  <c r="P2" i="106"/>
  <c r="P2" i="107" s="1"/>
  <c r="Q2" i="106"/>
  <c r="Q2" i="107" s="1"/>
  <c r="R2" i="106"/>
  <c r="R2" i="107" s="1"/>
  <c r="S2" i="106"/>
  <c r="S2" i="107" s="1"/>
  <c r="T2" i="106"/>
  <c r="T2" i="107" s="1"/>
  <c r="T78" i="107" s="1"/>
  <c r="T80" i="107" s="1"/>
  <c r="U2" i="106"/>
  <c r="U2" i="107" s="1"/>
  <c r="V2" i="106"/>
  <c r="V2" i="107" s="1"/>
  <c r="V78" i="107" s="1"/>
  <c r="V80" i="107" s="1"/>
  <c r="W2" i="106"/>
  <c r="W2" i="107" s="1"/>
  <c r="W78" i="107" s="1"/>
  <c r="W80" i="107" s="1"/>
  <c r="X2" i="106"/>
  <c r="X2" i="107" s="1"/>
  <c r="Y2" i="106"/>
  <c r="Y2" i="107" s="1"/>
  <c r="Z2" i="106"/>
  <c r="Z2" i="107" s="1"/>
  <c r="AA2" i="106"/>
  <c r="AA2" i="107" s="1"/>
  <c r="AB2" i="106"/>
  <c r="AB2" i="107" s="1"/>
  <c r="AB78" i="107" s="1"/>
  <c r="AB80" i="107" s="1"/>
  <c r="AC2" i="106"/>
  <c r="AC2" i="107" s="1"/>
  <c r="AD2" i="106"/>
  <c r="AD2" i="107" s="1"/>
  <c r="AD78" i="107" s="1"/>
  <c r="AD80" i="107" s="1"/>
  <c r="AE2" i="106"/>
  <c r="AE2" i="107" s="1"/>
  <c r="AE78" i="107" s="1"/>
  <c r="AE80" i="107" s="1"/>
  <c r="AF2" i="106"/>
  <c r="AF2" i="107" s="1"/>
  <c r="AG2" i="106"/>
  <c r="AG2" i="107" s="1"/>
  <c r="AH2" i="106"/>
  <c r="AH2" i="107" s="1"/>
  <c r="AI2" i="106"/>
  <c r="AI2" i="107" s="1"/>
  <c r="AJ2" i="106"/>
  <c r="AJ2" i="107" s="1"/>
  <c r="AJ78" i="107" s="1"/>
  <c r="AJ80" i="107" s="1"/>
  <c r="AK2" i="106"/>
  <c r="AK2" i="107" s="1"/>
  <c r="AL2" i="106"/>
  <c r="AL2" i="107" s="1"/>
  <c r="AL78" i="107" s="1"/>
  <c r="AL80" i="107" s="1"/>
  <c r="AM2" i="106"/>
  <c r="AM2" i="107" s="1"/>
  <c r="AM78" i="107" s="1"/>
  <c r="AM80" i="107" s="1"/>
  <c r="AN2" i="106"/>
  <c r="AN2" i="107" s="1"/>
  <c r="AN78" i="107" s="1"/>
  <c r="AN80" i="107" s="1"/>
  <c r="AO2" i="106"/>
  <c r="AO2" i="107" s="1"/>
  <c r="AP2" i="106"/>
  <c r="AP2" i="107" s="1"/>
  <c r="AQ2" i="106"/>
  <c r="AQ2" i="107" s="1"/>
  <c r="AR2" i="106"/>
  <c r="AR2" i="107" s="1"/>
  <c r="AR78" i="107" s="1"/>
  <c r="AR80" i="107" s="1"/>
  <c r="AS2" i="106"/>
  <c r="AS2" i="107" s="1"/>
  <c r="AT2" i="106"/>
  <c r="AT2" i="107" s="1"/>
  <c r="AT78" i="107" s="1"/>
  <c r="AT80" i="107" s="1"/>
  <c r="AU2" i="106"/>
  <c r="AU2" i="107" s="1"/>
  <c r="AU78" i="107" s="1"/>
  <c r="AU80" i="107" s="1"/>
  <c r="AV2" i="106"/>
  <c r="AV2" i="107" s="1"/>
  <c r="AV78" i="107" s="1"/>
  <c r="AV80" i="107" s="1"/>
  <c r="AW2" i="106"/>
  <c r="AW2" i="107" s="1"/>
  <c r="AX2" i="106"/>
  <c r="AX2" i="107" s="1"/>
  <c r="AY2" i="106"/>
  <c r="AY2" i="107" s="1"/>
  <c r="AZ2" i="106"/>
  <c r="AZ2" i="107" s="1"/>
  <c r="AZ78" i="107" s="1"/>
  <c r="AZ80" i="107" s="1"/>
  <c r="BA2" i="106"/>
  <c r="BA2" i="107" s="1"/>
  <c r="BB2" i="106"/>
  <c r="BB2" i="107" s="1"/>
  <c r="BB78" i="107" s="1"/>
  <c r="BB80" i="107" s="1"/>
  <c r="BC2" i="106"/>
  <c r="BC2" i="107" s="1"/>
  <c r="BC78" i="107" s="1"/>
  <c r="BC80" i="107" s="1"/>
  <c r="BD2" i="106"/>
  <c r="BD2" i="107" s="1"/>
  <c r="BE2" i="106"/>
  <c r="BE2" i="107" s="1"/>
  <c r="BF2" i="106"/>
  <c r="BF2" i="107" s="1"/>
  <c r="BG2" i="106"/>
  <c r="BG2" i="107" s="1"/>
  <c r="BH2" i="106"/>
  <c r="BH2" i="107" s="1"/>
  <c r="BH78" i="107" s="1"/>
  <c r="BH80" i="107" s="1"/>
  <c r="BI2" i="106"/>
  <c r="BI2" i="107" s="1"/>
  <c r="BJ2" i="106"/>
  <c r="BJ2" i="107" s="1"/>
  <c r="BJ78" i="107" s="1"/>
  <c r="BJ80" i="107" s="1"/>
  <c r="BK2" i="106"/>
  <c r="BK2" i="107" s="1"/>
  <c r="BK78" i="107" s="1"/>
  <c r="BK80" i="107" s="1"/>
  <c r="BL2" i="106"/>
  <c r="BL2" i="107" s="1"/>
  <c r="BL78" i="107" s="1"/>
  <c r="BL80" i="107" s="1"/>
  <c r="BM2" i="106"/>
  <c r="BM2" i="107" s="1"/>
  <c r="BN2" i="106"/>
  <c r="BN2" i="107" s="1"/>
  <c r="BO2" i="106"/>
  <c r="BO2" i="107" s="1"/>
  <c r="B2" i="106"/>
  <c r="B2" i="107" s="1"/>
  <c r="BD78" i="107" l="1"/>
  <c r="BD80" i="107" s="1"/>
  <c r="AF78" i="107"/>
  <c r="AF80" i="107" s="1"/>
  <c r="X78" i="107"/>
  <c r="X80" i="107" s="1"/>
  <c r="P78" i="107"/>
  <c r="P80" i="107" s="1"/>
  <c r="H78" i="107"/>
  <c r="H80" i="107" s="1"/>
  <c r="CR78" i="107"/>
  <c r="CR80" i="107" s="1"/>
  <c r="CJ78" i="107"/>
  <c r="CJ80" i="107" s="1"/>
  <c r="CB78" i="107"/>
  <c r="CB80" i="107" s="1"/>
  <c r="B78" i="107"/>
  <c r="BG78" i="107"/>
  <c r="BG80" i="107" s="1"/>
  <c r="AI78" i="107"/>
  <c r="AI80" i="107" s="1"/>
  <c r="CM78" i="107"/>
  <c r="CM80" i="107" s="1"/>
  <c r="BO78" i="107"/>
  <c r="BO80" i="107" s="1"/>
  <c r="AY78" i="107"/>
  <c r="AY80" i="107" s="1"/>
  <c r="AA78" i="107"/>
  <c r="AA80" i="107" s="1"/>
  <c r="K78" i="107"/>
  <c r="K80" i="107" s="1"/>
  <c r="BW78" i="107"/>
  <c r="BW80" i="107" s="1"/>
  <c r="BN78" i="107"/>
  <c r="BN80" i="107" s="1"/>
  <c r="AX78" i="107"/>
  <c r="AX80" i="107" s="1"/>
  <c r="CL78" i="107"/>
  <c r="CL80" i="107" s="1"/>
  <c r="BV78" i="107"/>
  <c r="BV80" i="107" s="1"/>
  <c r="AQ78" i="107"/>
  <c r="AQ80" i="107" s="1"/>
  <c r="S78" i="107"/>
  <c r="S80" i="107" s="1"/>
  <c r="C78" i="107"/>
  <c r="C80" i="107" s="1"/>
  <c r="CE78" i="107"/>
  <c r="CE80" i="107" s="1"/>
  <c r="BF78" i="107"/>
  <c r="BF80" i="107" s="1"/>
  <c r="CT78" i="107"/>
  <c r="CT80" i="107" s="1"/>
  <c r="CD78" i="107"/>
  <c r="CD80" i="107" s="1"/>
  <c r="AP78" i="107"/>
  <c r="AP80" i="107" s="1"/>
  <c r="Z78" i="107"/>
  <c r="Z80" i="107" s="1"/>
  <c r="J78" i="107"/>
  <c r="J80" i="107" s="1"/>
  <c r="AH78" i="107"/>
  <c r="AH80" i="107" s="1"/>
  <c r="R78" i="107"/>
  <c r="R80" i="107" s="1"/>
  <c r="CQ78" i="107"/>
  <c r="CQ80" i="107" s="1"/>
  <c r="CI78" i="107"/>
  <c r="CI80" i="107" s="1"/>
  <c r="CA78" i="107"/>
  <c r="CA80" i="107" s="1"/>
  <c r="BS78" i="107"/>
  <c r="BS80" i="107" s="1"/>
  <c r="BI78" i="107"/>
  <c r="BI80" i="107" s="1"/>
  <c r="BA78" i="107"/>
  <c r="BA80" i="107" s="1"/>
  <c r="AS78" i="107"/>
  <c r="AS80" i="107" s="1"/>
  <c r="AK78" i="107"/>
  <c r="AK80" i="107" s="1"/>
  <c r="AC78" i="107"/>
  <c r="AC80" i="107" s="1"/>
  <c r="U78" i="107"/>
  <c r="U80" i="107" s="1"/>
  <c r="M78" i="107"/>
  <c r="M80" i="107" s="1"/>
  <c r="E78" i="107"/>
  <c r="E80" i="107" s="1"/>
  <c r="CO78" i="107"/>
  <c r="CO80" i="107" s="1"/>
  <c r="CG78" i="107"/>
  <c r="CG80" i="107" s="1"/>
  <c r="BY78" i="107"/>
  <c r="BY80" i="107" s="1"/>
  <c r="BQ78" i="107"/>
  <c r="BQ80" i="107" s="1"/>
  <c r="AO78" i="107"/>
  <c r="AO80" i="107" s="1"/>
  <c r="Q78" i="107"/>
  <c r="Q80" i="107" s="1"/>
  <c r="BU78" i="107"/>
  <c r="BU80" i="107" s="1"/>
  <c r="BM78" i="107"/>
  <c r="BM80" i="107" s="1"/>
  <c r="BE78" i="107"/>
  <c r="BE80" i="107" s="1"/>
  <c r="AW78" i="107"/>
  <c r="AW80" i="107" s="1"/>
  <c r="AG78" i="107"/>
  <c r="AG80" i="107" s="1"/>
  <c r="Y78" i="107"/>
  <c r="Y80" i="107" s="1"/>
  <c r="I78" i="107"/>
  <c r="I80" i="107" s="1"/>
  <c r="CS78" i="107"/>
  <c r="CS80" i="107" s="1"/>
  <c r="CK78" i="107"/>
  <c r="CK80" i="107" s="1"/>
  <c r="CC78" i="107"/>
  <c r="CC80" i="107" s="1"/>
  <c r="BT78" i="107"/>
  <c r="BT80" i="107" s="1"/>
  <c r="B80" i="107"/>
  <c r="C21" i="40"/>
  <c r="C22" i="40"/>
  <c r="C23" i="40"/>
  <c r="C24" i="40"/>
  <c r="C25" i="40"/>
  <c r="C26" i="40"/>
  <c r="C27" i="40"/>
  <c r="C28" i="40"/>
  <c r="C29" i="40"/>
  <c r="G78" i="40"/>
  <c r="G79" i="40"/>
  <c r="G80" i="40"/>
  <c r="G81" i="40"/>
  <c r="G82" i="40"/>
  <c r="G83" i="40"/>
  <c r="G84" i="40"/>
  <c r="G85" i="40"/>
  <c r="G86" i="40"/>
  <c r="G7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57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40" i="40"/>
  <c r="D31" i="40"/>
  <c r="D32" i="40"/>
  <c r="D33" i="40"/>
  <c r="D34" i="40"/>
  <c r="D35" i="40"/>
  <c r="D36" i="40"/>
  <c r="D37" i="40"/>
  <c r="D38" i="40"/>
  <c r="D39" i="40"/>
  <c r="D30" i="40"/>
  <c r="B15" i="40"/>
  <c r="B16" i="40"/>
  <c r="B17" i="40"/>
  <c r="B18" i="40"/>
  <c r="B19" i="40"/>
  <c r="B20" i="40"/>
  <c r="B14" i="40"/>
  <c r="C8" i="40"/>
  <c r="C9" i="40"/>
  <c r="C10" i="40"/>
  <c r="C11" i="40"/>
  <c r="C12" i="40"/>
  <c r="C13" i="40"/>
  <c r="C7" i="40"/>
  <c r="K87" i="40"/>
  <c r="K88" i="40" s="1"/>
  <c r="K89" i="40" s="1"/>
  <c r="K90" i="40" s="1"/>
  <c r="J87" i="40"/>
  <c r="J88" i="40" s="1"/>
  <c r="J89" i="40" s="1"/>
  <c r="J90" i="40" s="1"/>
  <c r="I87" i="40"/>
  <c r="I88" i="40" s="1"/>
  <c r="I89" i="40" s="1"/>
  <c r="I90" i="40" s="1"/>
  <c r="BR49" i="40"/>
  <c r="BR50" i="40" s="1"/>
  <c r="BR51" i="40" s="1"/>
  <c r="BR52" i="40" s="1"/>
  <c r="BR53" i="40" s="1"/>
  <c r="BR54" i="40" s="1"/>
  <c r="BR55" i="40" s="1"/>
  <c r="BR56" i="40" s="1"/>
  <c r="BR57" i="40" s="1"/>
  <c r="BR58" i="40" s="1"/>
  <c r="BR59" i="40" s="1"/>
  <c r="BR60" i="40" s="1"/>
  <c r="BR61" i="40" s="1"/>
  <c r="BR62" i="40" s="1"/>
  <c r="BR63" i="40" s="1"/>
  <c r="BR64" i="40" s="1"/>
  <c r="BR65" i="40" s="1"/>
  <c r="BR66" i="40" s="1"/>
  <c r="BR67" i="40" s="1"/>
  <c r="BR68" i="40" s="1"/>
  <c r="BR69" i="40" s="1"/>
  <c r="BR70" i="40" s="1"/>
  <c r="BR71" i="40" s="1"/>
  <c r="BD49" i="40"/>
  <c r="BE90" i="40"/>
  <c r="BF90" i="40" s="1"/>
  <c r="BG90" i="40" s="1"/>
  <c r="BH90" i="40" s="1"/>
  <c r="BI90" i="40" s="1"/>
  <c r="BJ90" i="40" s="1"/>
  <c r="BK90" i="40" s="1"/>
  <c r="BL90" i="40" s="1"/>
  <c r="BM90" i="40" s="1"/>
  <c r="BN90" i="40" s="1"/>
  <c r="BO90" i="40" s="1"/>
  <c r="BP90" i="40" s="1"/>
  <c r="BQ90" i="40" s="1"/>
  <c r="BR90" i="40" s="1"/>
  <c r="BS90" i="40" s="1"/>
  <c r="BE76" i="40"/>
  <c r="BE77" i="40" s="1"/>
  <c r="BE78" i="40" s="1"/>
  <c r="BE79" i="40" s="1"/>
  <c r="BE80" i="40" s="1"/>
  <c r="BE81" i="40" s="1"/>
  <c r="BE82" i="40" s="1"/>
  <c r="BE83" i="40" s="1"/>
  <c r="BE84" i="40" s="1"/>
  <c r="BE85" i="40" s="1"/>
  <c r="BE86" i="40" s="1"/>
  <c r="BE87" i="40" s="1"/>
  <c r="BE88" i="40" s="1"/>
  <c r="BE89" i="40" s="1"/>
  <c r="BD77" i="40"/>
  <c r="BD78" i="40" s="1"/>
  <c r="BD79" i="40" s="1"/>
  <c r="BD80" i="40" s="1"/>
  <c r="BD81" i="40" s="1"/>
  <c r="BD82" i="40" s="1"/>
  <c r="BD83" i="40" s="1"/>
  <c r="BD84" i="40" s="1"/>
  <c r="BD85" i="40" s="1"/>
  <c r="BD86" i="40" s="1"/>
  <c r="BD87" i="40" s="1"/>
  <c r="BD88" i="40" s="1"/>
  <c r="BD89" i="40" s="1"/>
  <c r="BT76" i="40"/>
  <c r="BT77" i="40" s="1"/>
  <c r="BT78" i="40" s="1"/>
  <c r="BT79" i="40" s="1"/>
  <c r="BT80" i="40" s="1"/>
  <c r="BT81" i="40" s="1"/>
  <c r="BT82" i="40" s="1"/>
  <c r="BT83" i="40" s="1"/>
  <c r="BT84" i="40" s="1"/>
  <c r="BT85" i="40" s="1"/>
  <c r="BT86" i="40" s="1"/>
  <c r="BT87" i="40" s="1"/>
  <c r="BT88" i="40" s="1"/>
  <c r="BT89" i="40" s="1"/>
  <c r="BT90" i="40"/>
  <c r="BR72" i="40"/>
  <c r="BY72" i="40"/>
  <c r="BZ72" i="40" s="1"/>
  <c r="CA72" i="40" s="1"/>
  <c r="CB72" i="40" s="1"/>
  <c r="CC72" i="40" s="1"/>
  <c r="CD72" i="40" s="1"/>
  <c r="CE72" i="40" s="1"/>
  <c r="CF72" i="40" s="1"/>
  <c r="CG72" i="40" s="1"/>
  <c r="CH72" i="40" s="1"/>
  <c r="BY71" i="40"/>
  <c r="BZ71" i="40" s="1"/>
  <c r="CA71" i="40" s="1"/>
  <c r="CB71" i="40" s="1"/>
  <c r="CC71" i="40" s="1"/>
  <c r="CD71" i="40" s="1"/>
  <c r="CE71" i="40" s="1"/>
  <c r="CF71" i="40" s="1"/>
  <c r="CG71" i="40" s="1"/>
  <c r="CH71" i="40" s="1"/>
  <c r="BY70" i="40"/>
  <c r="BZ70" i="40" s="1"/>
  <c r="CA70" i="40" s="1"/>
  <c r="CB70" i="40" s="1"/>
  <c r="CC70" i="40" s="1"/>
  <c r="CD70" i="40" s="1"/>
  <c r="CE70" i="40" s="1"/>
  <c r="CF70" i="40" s="1"/>
  <c r="CG70" i="40" s="1"/>
  <c r="CH70" i="40" s="1"/>
  <c r="BY69" i="40"/>
  <c r="BZ69" i="40" s="1"/>
  <c r="CA69" i="40" s="1"/>
  <c r="BY68" i="40"/>
  <c r="BZ68" i="40" s="1"/>
  <c r="CA68" i="40" s="1"/>
  <c r="CB68" i="40" s="1"/>
  <c r="CC68" i="40" s="1"/>
  <c r="CD68" i="40" s="1"/>
  <c r="CE68" i="40" s="1"/>
  <c r="CF68" i="40" s="1"/>
  <c r="CG68" i="40" s="1"/>
  <c r="CH68" i="40" s="1"/>
  <c r="BY67" i="40"/>
  <c r="BZ67" i="40" s="1"/>
  <c r="CA67" i="40" s="1"/>
  <c r="CB67" i="40" s="1"/>
  <c r="CC67" i="40" s="1"/>
  <c r="CD67" i="40" s="1"/>
  <c r="CE67" i="40" s="1"/>
  <c r="CF67" i="40" s="1"/>
  <c r="CG67" i="40" s="1"/>
  <c r="CH67" i="40" s="1"/>
  <c r="BY66" i="40"/>
  <c r="BZ66" i="40" s="1"/>
  <c r="CA66" i="40" s="1"/>
  <c r="CB66" i="40" s="1"/>
  <c r="CC66" i="40" s="1"/>
  <c r="CD66" i="40" s="1"/>
  <c r="CE66" i="40" s="1"/>
  <c r="CF66" i="40" s="1"/>
  <c r="CG66" i="40" s="1"/>
  <c r="CH66" i="40" s="1"/>
  <c r="BY65" i="40"/>
  <c r="BZ65" i="40" s="1"/>
  <c r="CA65" i="40" s="1"/>
  <c r="CB65" i="40" s="1"/>
  <c r="CC65" i="40" s="1"/>
  <c r="CD65" i="40" s="1"/>
  <c r="CE65" i="40" s="1"/>
  <c r="CF65" i="40" s="1"/>
  <c r="CG65" i="40" s="1"/>
  <c r="CH65" i="40" s="1"/>
  <c r="BT75" i="40"/>
  <c r="BD74" i="40"/>
  <c r="BE74" i="40" s="1"/>
  <c r="BF74" i="40" s="1"/>
  <c r="BG74" i="40" s="1"/>
  <c r="BH74" i="40" s="1"/>
  <c r="BI74" i="40" s="1"/>
  <c r="BJ74" i="40" s="1"/>
  <c r="BK74" i="40" s="1"/>
  <c r="BL74" i="40" s="1"/>
  <c r="BM74" i="40" s="1"/>
  <c r="BN74" i="40" s="1"/>
  <c r="BO74" i="40" s="1"/>
  <c r="BP74" i="40" s="1"/>
  <c r="BQ74" i="40" s="1"/>
  <c r="BR74" i="40" s="1"/>
  <c r="BS74" i="40" s="1"/>
  <c r="BD72" i="40"/>
  <c r="BE72" i="40" s="1"/>
  <c r="BF72" i="40" s="1"/>
  <c r="BG72" i="40" s="1"/>
  <c r="BH72" i="40" s="1"/>
  <c r="BI72" i="40" s="1"/>
  <c r="BJ72" i="40" s="1"/>
  <c r="BK72" i="40" s="1"/>
  <c r="BL72" i="40" s="1"/>
  <c r="BM72" i="40" s="1"/>
  <c r="BN72" i="40" s="1"/>
  <c r="BO72" i="40" s="1"/>
  <c r="BP72" i="40" s="1"/>
  <c r="BQ72" i="40" s="1"/>
  <c r="BY64" i="40"/>
  <c r="BZ64" i="40" s="1"/>
  <c r="CA64" i="40" s="1"/>
  <c r="CB64" i="40" s="1"/>
  <c r="CC64" i="40" s="1"/>
  <c r="CD64" i="40" s="1"/>
  <c r="CE64" i="40" s="1"/>
  <c r="CF64" i="40" s="1"/>
  <c r="CG64" i="40" s="1"/>
  <c r="CH64" i="40" s="1"/>
  <c r="BY63" i="40"/>
  <c r="BZ63" i="40" s="1"/>
  <c r="CA63" i="40" s="1"/>
  <c r="CB63" i="40" s="1"/>
  <c r="CC63" i="40" s="1"/>
  <c r="CD63" i="40" s="1"/>
  <c r="CE63" i="40" s="1"/>
  <c r="CF63" i="40" s="1"/>
  <c r="CG63" i="40" s="1"/>
  <c r="CH63" i="40" s="1"/>
  <c r="BY62" i="40"/>
  <c r="BZ62" i="40" s="1"/>
  <c r="CA62" i="40" s="1"/>
  <c r="CB62" i="40" s="1"/>
  <c r="CC62" i="40" s="1"/>
  <c r="CD62" i="40" s="1"/>
  <c r="CE62" i="40" s="1"/>
  <c r="CF62" i="40" s="1"/>
  <c r="CG62" i="40" s="1"/>
  <c r="CH62" i="40" s="1"/>
  <c r="BY61" i="40"/>
  <c r="BZ61" i="40" s="1"/>
  <c r="CA61" i="40" s="1"/>
  <c r="CB61" i="40" s="1"/>
  <c r="CC61" i="40" s="1"/>
  <c r="CD61" i="40" s="1"/>
  <c r="CE61" i="40" s="1"/>
  <c r="CF61" i="40" s="1"/>
  <c r="CG61" i="40" s="1"/>
  <c r="BY60" i="40"/>
  <c r="BZ60" i="40" s="1"/>
  <c r="CA60" i="40" s="1"/>
  <c r="CB60" i="40" s="1"/>
  <c r="CC60" i="40" s="1"/>
  <c r="CD60" i="40" s="1"/>
  <c r="CE60" i="40" s="1"/>
  <c r="CF60" i="40" s="1"/>
  <c r="CG60" i="40" s="1"/>
  <c r="BY59" i="40"/>
  <c r="BZ59" i="40" s="1"/>
  <c r="CA59" i="40" s="1"/>
  <c r="CB59" i="40" s="1"/>
  <c r="CC59" i="40" s="1"/>
  <c r="CD59" i="40" s="1"/>
  <c r="CE59" i="40" s="1"/>
  <c r="CF59" i="40" s="1"/>
  <c r="CG59" i="40" s="1"/>
  <c r="BY58" i="40"/>
  <c r="BZ58" i="40" s="1"/>
  <c r="CA58" i="40" s="1"/>
  <c r="CB58" i="40" s="1"/>
  <c r="CC58" i="40" s="1"/>
  <c r="CD58" i="40" s="1"/>
  <c r="CE58" i="40" s="1"/>
  <c r="CF58" i="40" s="1"/>
  <c r="CG58" i="40" s="1"/>
  <c r="BY57" i="40"/>
  <c r="BZ57" i="40" s="1"/>
  <c r="CA57" i="40" s="1"/>
  <c r="CB57" i="40" s="1"/>
  <c r="CC57" i="40" s="1"/>
  <c r="CD57" i="40" s="1"/>
  <c r="CE57" i="40" s="1"/>
  <c r="CF57" i="40" s="1"/>
  <c r="CG57" i="40" s="1"/>
  <c r="BY56" i="40"/>
  <c r="BZ56" i="40" s="1"/>
  <c r="CA56" i="40" s="1"/>
  <c r="CB56" i="40" s="1"/>
  <c r="CC56" i="40" s="1"/>
  <c r="CD56" i="40" s="1"/>
  <c r="CE56" i="40" s="1"/>
  <c r="CF56" i="40" s="1"/>
  <c r="CG56" i="40" s="1"/>
  <c r="BY55" i="40"/>
  <c r="BZ55" i="40" s="1"/>
  <c r="CA55" i="40" s="1"/>
  <c r="CB55" i="40" s="1"/>
  <c r="CC55" i="40" s="1"/>
  <c r="CD55" i="40" s="1"/>
  <c r="CE55" i="40" s="1"/>
  <c r="CF55" i="40" s="1"/>
  <c r="CG55" i="40" s="1"/>
  <c r="BY54" i="40"/>
  <c r="BZ54" i="40" s="1"/>
  <c r="CA54" i="40" s="1"/>
  <c r="CB54" i="40" s="1"/>
  <c r="CC54" i="40" s="1"/>
  <c r="CD54" i="40" s="1"/>
  <c r="CE54" i="40" s="1"/>
  <c r="CF54" i="40" s="1"/>
  <c r="CG54" i="40" s="1"/>
  <c r="BY53" i="40"/>
  <c r="BZ53" i="40" s="1"/>
  <c r="CA53" i="40" s="1"/>
  <c r="CB53" i="40" s="1"/>
  <c r="CC53" i="40" s="1"/>
  <c r="CD53" i="40" s="1"/>
  <c r="CE53" i="40" s="1"/>
  <c r="CF53" i="40" s="1"/>
  <c r="BY52" i="40"/>
  <c r="BZ52" i="40" s="1"/>
  <c r="CA52" i="40" s="1"/>
  <c r="CB52" i="40" s="1"/>
  <c r="CC52" i="40" s="1"/>
  <c r="CD52" i="40" s="1"/>
  <c r="CE52" i="40" s="1"/>
  <c r="CF52" i="40" s="1"/>
  <c r="BY51" i="40"/>
  <c r="BZ51" i="40" s="1"/>
  <c r="CA51" i="40" s="1"/>
  <c r="CB51" i="40" s="1"/>
  <c r="CC51" i="40" s="1"/>
  <c r="CD51" i="40" s="1"/>
  <c r="CE51" i="40" s="1"/>
  <c r="CF51" i="40" s="1"/>
  <c r="BY50" i="40"/>
  <c r="BZ50" i="40" s="1"/>
  <c r="CA50" i="40" s="1"/>
  <c r="CB50" i="40" s="1"/>
  <c r="CC50" i="40" s="1"/>
  <c r="CD50" i="40" s="1"/>
  <c r="CE50" i="40" s="1"/>
  <c r="CF50" i="40" s="1"/>
  <c r="BY49" i="40"/>
  <c r="BZ49" i="40" s="1"/>
  <c r="CA49" i="40" s="1"/>
  <c r="CB49" i="40" s="1"/>
  <c r="CC49" i="40" s="1"/>
  <c r="CD49" i="40" s="1"/>
  <c r="CE49" i="40" s="1"/>
  <c r="CF49" i="40" s="1"/>
  <c r="BY48" i="40"/>
  <c r="BY47" i="40"/>
  <c r="BX46" i="40"/>
  <c r="BY46" i="40" s="1"/>
  <c r="BZ46" i="40" s="1"/>
  <c r="CA46" i="40" s="1"/>
  <c r="CB46" i="40" s="1"/>
  <c r="CC46" i="40" s="1"/>
  <c r="CD46" i="40" s="1"/>
  <c r="CE46" i="40" s="1"/>
  <c r="CF46" i="40" s="1"/>
  <c r="BV50" i="40"/>
  <c r="BV51" i="40" s="1"/>
  <c r="BV52" i="40" s="1"/>
  <c r="BV53" i="40" s="1"/>
  <c r="BV54" i="40" s="1"/>
  <c r="BV55" i="40" s="1"/>
  <c r="BV56" i="40" s="1"/>
  <c r="BV57" i="40" s="1"/>
  <c r="BV58" i="40" s="1"/>
  <c r="BV59" i="40" s="1"/>
  <c r="BV60" i="40" s="1"/>
  <c r="BV61" i="40" s="1"/>
  <c r="BV62" i="40" s="1"/>
  <c r="BV63" i="40" s="1"/>
  <c r="BV64" i="40" s="1"/>
  <c r="BV65" i="40" s="1"/>
  <c r="BV66" i="40" s="1"/>
  <c r="BV67" i="40" s="1"/>
  <c r="BV68" i="40" s="1"/>
  <c r="BV69" i="40" s="1"/>
  <c r="BV70" i="40" s="1"/>
  <c r="BV71" i="40" s="1"/>
  <c r="BD46" i="40"/>
  <c r="BE46" i="40" s="1"/>
  <c r="BF46" i="40" s="1"/>
  <c r="BG46" i="40" s="1"/>
  <c r="BH46" i="40" s="1"/>
  <c r="BI46" i="40" s="1"/>
  <c r="BJ46" i="40" s="1"/>
  <c r="BK46" i="40" s="1"/>
  <c r="BL46" i="40" s="1"/>
  <c r="BM46" i="40" s="1"/>
  <c r="BN46" i="40" s="1"/>
  <c r="BO46" i="40" s="1"/>
  <c r="BP46" i="40" s="1"/>
  <c r="BQ46" i="40" s="1"/>
  <c r="BR46" i="40" s="1"/>
  <c r="BS46" i="40" s="1"/>
  <c r="BT46" i="40" s="1"/>
  <c r="BU46" i="40" s="1"/>
  <c r="AZ94" i="40"/>
  <c r="AZ93" i="40" s="1"/>
  <c r="AZ92" i="40" s="1"/>
  <c r="AZ91" i="40" s="1"/>
  <c r="AZ90" i="40" s="1"/>
  <c r="AZ89" i="40" s="1"/>
  <c r="AZ88" i="40" s="1"/>
  <c r="AZ87" i="40" s="1"/>
  <c r="AZ86" i="40" s="1"/>
  <c r="AZ85" i="40" s="1"/>
  <c r="AZ84" i="40" s="1"/>
  <c r="AZ83" i="40" s="1"/>
  <c r="AZ82" i="40" s="1"/>
  <c r="AZ81" i="40" s="1"/>
  <c r="AZ80" i="40" s="1"/>
  <c r="AZ79" i="40" s="1"/>
  <c r="AZ78" i="40" s="1"/>
  <c r="AZ77" i="40" s="1"/>
  <c r="AZ76" i="40" s="1"/>
  <c r="AZ75" i="40" s="1"/>
  <c r="BC27" i="40"/>
  <c r="BC28" i="40" s="1"/>
  <c r="BC29" i="40" s="1"/>
  <c r="BC30" i="40" s="1"/>
  <c r="BC31" i="40" s="1"/>
  <c r="BC32" i="40" s="1"/>
  <c r="BC33" i="40" s="1"/>
  <c r="BC34" i="40" s="1"/>
  <c r="BC35" i="40" s="1"/>
  <c r="BC36" i="40" s="1"/>
  <c r="BC37" i="40" s="1"/>
  <c r="BC38" i="40" s="1"/>
  <c r="BC39" i="40" s="1"/>
  <c r="BC40" i="40" s="1"/>
  <c r="BC41" i="40" s="1"/>
  <c r="BC42" i="40" s="1"/>
  <c r="BC43" i="40" s="1"/>
  <c r="BC44" i="40" s="1"/>
  <c r="BC45" i="40" s="1"/>
  <c r="BB27" i="40"/>
  <c r="BB28" i="40" s="1"/>
  <c r="BB29" i="40" s="1"/>
  <c r="BB30" i="40" s="1"/>
  <c r="BB31" i="40" s="1"/>
  <c r="BB32" i="40" s="1"/>
  <c r="BB33" i="40" s="1"/>
  <c r="BB34" i="40" s="1"/>
  <c r="BB35" i="40" s="1"/>
  <c r="BB36" i="40" s="1"/>
  <c r="BB37" i="40" s="1"/>
  <c r="BB38" i="40" s="1"/>
  <c r="BB39" i="40" s="1"/>
  <c r="BB40" i="40" s="1"/>
  <c r="BB41" i="40" s="1"/>
  <c r="BB42" i="40" s="1"/>
  <c r="BB43" i="40" s="1"/>
  <c r="BB44" i="40" s="1"/>
  <c r="BB45" i="40" s="1"/>
  <c r="AD27" i="40"/>
  <c r="AE27" i="40" s="1"/>
  <c r="AF27" i="40" s="1"/>
  <c r="AG27" i="40" s="1"/>
  <c r="AH27" i="40" s="1"/>
  <c r="AI27" i="40" s="1"/>
  <c r="AJ27" i="40" s="1"/>
  <c r="AK27" i="40" s="1"/>
  <c r="AL27" i="40" s="1"/>
  <c r="AM27" i="40" s="1"/>
  <c r="AN27" i="40" s="1"/>
  <c r="AO27" i="40" s="1"/>
  <c r="AP27" i="40" s="1"/>
  <c r="AQ27" i="40" s="1"/>
  <c r="AR27" i="40" s="1"/>
  <c r="AS27" i="40" s="1"/>
  <c r="AT27" i="40" s="1"/>
  <c r="AU27" i="40" s="1"/>
  <c r="AV27" i="40" s="1"/>
  <c r="AW27" i="40" s="1"/>
  <c r="AX27" i="40" s="1"/>
  <c r="AY27" i="40" s="1"/>
  <c r="AZ27" i="40" s="1"/>
  <c r="AD26" i="40"/>
  <c r="AE26" i="40" s="1"/>
  <c r="AF26" i="40" s="1"/>
  <c r="AG26" i="40" s="1"/>
  <c r="AH26" i="40" s="1"/>
  <c r="AI26" i="40" s="1"/>
  <c r="AJ26" i="40" s="1"/>
  <c r="AK26" i="40" s="1"/>
  <c r="AL26" i="40" s="1"/>
  <c r="AM26" i="40" s="1"/>
  <c r="AN26" i="40" s="1"/>
  <c r="AO26" i="40" s="1"/>
  <c r="AP26" i="40" s="1"/>
  <c r="AQ26" i="40" s="1"/>
  <c r="AR26" i="40" s="1"/>
  <c r="AS26" i="40" s="1"/>
  <c r="AT26" i="40" s="1"/>
  <c r="AU26" i="40" s="1"/>
  <c r="AV26" i="40" s="1"/>
  <c r="AW26" i="40" s="1"/>
  <c r="AX26" i="40" s="1"/>
  <c r="AY26" i="40" s="1"/>
  <c r="AZ26" i="40" s="1"/>
  <c r="BA26" i="40" s="1"/>
  <c r="BA27" i="40" s="1"/>
  <c r="BA28" i="40" s="1"/>
  <c r="BA29" i="40" s="1"/>
  <c r="BA30" i="40" s="1"/>
  <c r="BA31" i="40" s="1"/>
  <c r="BA32" i="40" s="1"/>
  <c r="BA33" i="40" s="1"/>
  <c r="BA34" i="40" s="1"/>
  <c r="BA35" i="40" s="1"/>
  <c r="BA36" i="40" s="1"/>
  <c r="BA37" i="40" s="1"/>
  <c r="BA38" i="40" s="1"/>
  <c r="BA39" i="40" s="1"/>
  <c r="BA40" i="40" s="1"/>
  <c r="BA41" i="40" s="1"/>
  <c r="BA42" i="40" s="1"/>
  <c r="BA43" i="40" s="1"/>
  <c r="BA44" i="40" s="1"/>
  <c r="BA45" i="40" s="1"/>
  <c r="BB17" i="40"/>
  <c r="AV15" i="40"/>
  <c r="AW15" i="40"/>
  <c r="AX15" i="40"/>
  <c r="AY15" i="40"/>
  <c r="AZ15" i="40"/>
  <c r="BA15" i="40"/>
  <c r="AV16" i="40"/>
  <c r="AW16" i="40"/>
  <c r="AX16" i="40"/>
  <c r="AY16" i="40"/>
  <c r="AZ16" i="40"/>
  <c r="BA16" i="40"/>
  <c r="AV17" i="40"/>
  <c r="AW17" i="40"/>
  <c r="AX17" i="40"/>
  <c r="AY17" i="40"/>
  <c r="AZ17" i="40"/>
  <c r="BA17" i="40"/>
  <c r="AW14" i="40"/>
  <c r="AX14" i="40"/>
  <c r="AY14" i="40"/>
  <c r="AZ14" i="40"/>
  <c r="AW13" i="40"/>
  <c r="AX13" i="40"/>
  <c r="AY13" i="40"/>
  <c r="AZ13" i="40"/>
  <c r="AW12" i="40"/>
  <c r="AX12" i="40"/>
  <c r="AY12" i="40"/>
  <c r="AW11" i="40"/>
  <c r="AX11" i="40"/>
  <c r="AY11" i="40"/>
  <c r="AX10" i="40"/>
  <c r="AW10" i="40"/>
  <c r="AW9" i="40"/>
  <c r="AW8" i="40"/>
  <c r="AU17" i="40"/>
  <c r="AT17" i="40"/>
  <c r="AS17" i="40"/>
  <c r="AR17" i="40"/>
  <c r="AQ17" i="40"/>
  <c r="AP17" i="40"/>
  <c r="AO17" i="40"/>
  <c r="AN17" i="40"/>
  <c r="AM17" i="40"/>
  <c r="AL17" i="40"/>
  <c r="AK17" i="40"/>
  <c r="AJ17" i="40"/>
  <c r="AI17" i="40"/>
  <c r="AH17" i="40"/>
  <c r="AG17" i="40"/>
  <c r="AF17" i="40"/>
  <c r="AE17" i="40"/>
  <c r="AU16" i="40"/>
  <c r="AT16" i="40"/>
  <c r="AS16" i="40"/>
  <c r="AR16" i="40"/>
  <c r="AQ16" i="40"/>
  <c r="AP16" i="40"/>
  <c r="AO16" i="40"/>
  <c r="AN16" i="40"/>
  <c r="AM16" i="40"/>
  <c r="AL16" i="40"/>
  <c r="AK16" i="40"/>
  <c r="AJ16" i="40"/>
  <c r="AI16" i="40"/>
  <c r="AH16" i="40"/>
  <c r="AG16" i="40"/>
  <c r="AF16" i="40"/>
  <c r="AE16" i="40"/>
  <c r="AU15" i="40"/>
  <c r="AT15" i="40"/>
  <c r="AS15" i="40"/>
  <c r="AR15" i="40"/>
  <c r="AQ15" i="40"/>
  <c r="AP15" i="40"/>
  <c r="AO15" i="40"/>
  <c r="AN15" i="40"/>
  <c r="AM15" i="40"/>
  <c r="AL15" i="40"/>
  <c r="AK15" i="40"/>
  <c r="AJ15" i="40"/>
  <c r="AI15" i="40"/>
  <c r="AH15" i="40"/>
  <c r="AG15" i="40"/>
  <c r="AF15" i="40"/>
  <c r="AE15" i="40"/>
  <c r="AV14" i="40"/>
  <c r="AU14" i="40"/>
  <c r="AT14" i="40"/>
  <c r="AS14" i="40"/>
  <c r="AR14" i="40"/>
  <c r="AQ14" i="40"/>
  <c r="AP14" i="40"/>
  <c r="AO14" i="40"/>
  <c r="AN14" i="40"/>
  <c r="AM14" i="40"/>
  <c r="AL14" i="40"/>
  <c r="AK14" i="40"/>
  <c r="AJ14" i="40"/>
  <c r="AI14" i="40"/>
  <c r="AH14" i="40"/>
  <c r="AG14" i="40"/>
  <c r="AF14" i="40"/>
  <c r="AE14" i="40"/>
  <c r="AV13" i="40"/>
  <c r="AU13" i="40"/>
  <c r="AT13" i="40"/>
  <c r="AS13" i="40"/>
  <c r="AR13" i="40"/>
  <c r="AQ13" i="40"/>
  <c r="AP13" i="40"/>
  <c r="AO13" i="40"/>
  <c r="AN13" i="40"/>
  <c r="AM13" i="40"/>
  <c r="AL13" i="40"/>
  <c r="AK13" i="40"/>
  <c r="AJ13" i="40"/>
  <c r="AI13" i="40"/>
  <c r="AH13" i="40"/>
  <c r="AG13" i="40"/>
  <c r="AF13" i="40"/>
  <c r="AE13" i="40"/>
  <c r="AV12" i="40"/>
  <c r="AU12" i="40"/>
  <c r="AT12" i="40"/>
  <c r="AS12" i="40"/>
  <c r="AR12" i="40"/>
  <c r="AQ12" i="40"/>
  <c r="AP12" i="40"/>
  <c r="AO12" i="40"/>
  <c r="AN12" i="40"/>
  <c r="AM12" i="40"/>
  <c r="AL12" i="40"/>
  <c r="AK12" i="40"/>
  <c r="AJ12" i="40"/>
  <c r="AI12" i="40"/>
  <c r="AH12" i="40"/>
  <c r="AG12" i="40"/>
  <c r="AF12" i="40"/>
  <c r="AE12" i="40"/>
  <c r="AV11" i="40"/>
  <c r="AU11" i="40"/>
  <c r="AT11" i="40"/>
  <c r="AS11" i="40"/>
  <c r="AR11" i="40"/>
  <c r="AQ11" i="40"/>
  <c r="AP11" i="40"/>
  <c r="AO11" i="40"/>
  <c r="AN11" i="40"/>
  <c r="AM11" i="40"/>
  <c r="AL11" i="40"/>
  <c r="AK11" i="40"/>
  <c r="AJ11" i="40"/>
  <c r="AI11" i="40"/>
  <c r="AH11" i="40"/>
  <c r="AG11" i="40"/>
  <c r="AF11" i="40"/>
  <c r="AE11" i="40"/>
  <c r="AV10" i="40"/>
  <c r="AU10" i="40"/>
  <c r="AT10" i="40"/>
  <c r="AS10" i="40"/>
  <c r="AR10" i="40"/>
  <c r="AQ10" i="40"/>
  <c r="AP10" i="40"/>
  <c r="AO10" i="40"/>
  <c r="AN10" i="40"/>
  <c r="AM10" i="40"/>
  <c r="AL10" i="40"/>
  <c r="AK10" i="40"/>
  <c r="AJ10" i="40"/>
  <c r="AI10" i="40"/>
  <c r="AH10" i="40"/>
  <c r="AG10" i="40"/>
  <c r="AF10" i="40"/>
  <c r="AE10" i="40"/>
  <c r="AV9" i="40"/>
  <c r="AU9" i="40"/>
  <c r="AT9" i="40"/>
  <c r="AS9" i="40"/>
  <c r="AR9" i="40"/>
  <c r="AQ9" i="40"/>
  <c r="AP9" i="40"/>
  <c r="AO9" i="40"/>
  <c r="AN9" i="40"/>
  <c r="AM9" i="40"/>
  <c r="AL9" i="40"/>
  <c r="AK9" i="40"/>
  <c r="AJ9" i="40"/>
  <c r="AI9" i="40"/>
  <c r="AH9" i="40"/>
  <c r="AG9" i="40"/>
  <c r="AF9" i="40"/>
  <c r="AE9" i="40"/>
  <c r="AV8" i="40"/>
  <c r="AU8" i="40"/>
  <c r="AT8" i="40"/>
  <c r="AS8" i="40"/>
  <c r="AR8" i="40"/>
  <c r="AQ8" i="40"/>
  <c r="AP8" i="40"/>
  <c r="AO8" i="40"/>
  <c r="AN8" i="40"/>
  <c r="AM8" i="40"/>
  <c r="AL8" i="40"/>
  <c r="AK8" i="40"/>
  <c r="AJ8" i="40"/>
  <c r="AI8" i="40"/>
  <c r="AH8" i="40"/>
  <c r="AG8" i="40"/>
  <c r="AF8" i="40"/>
  <c r="AE8" i="40"/>
  <c r="AV7" i="40"/>
  <c r="AU7" i="40"/>
  <c r="AT7" i="40"/>
  <c r="AS7" i="40"/>
  <c r="AR7" i="40"/>
  <c r="AQ7" i="40"/>
  <c r="AP7" i="40"/>
  <c r="AO7" i="40"/>
  <c r="AN7" i="40"/>
  <c r="AM7" i="40"/>
  <c r="AL7" i="40"/>
  <c r="AK7" i="40"/>
  <c r="AJ7" i="40"/>
  <c r="AI7" i="40"/>
  <c r="AH7" i="40"/>
  <c r="AG7" i="40"/>
  <c r="AF7" i="40"/>
  <c r="AE7" i="40"/>
  <c r="AV6" i="40"/>
  <c r="AU6" i="40"/>
  <c r="AT6" i="40"/>
  <c r="AS6" i="40"/>
  <c r="AR6" i="40"/>
  <c r="AQ6" i="40"/>
  <c r="AP6" i="40"/>
  <c r="AO6" i="40"/>
  <c r="AN6" i="40"/>
  <c r="AM6" i="40"/>
  <c r="AL6" i="40"/>
  <c r="AK6" i="40"/>
  <c r="AJ6" i="40"/>
  <c r="AI6" i="40"/>
  <c r="AH6" i="40"/>
  <c r="AG6" i="40"/>
  <c r="AF6" i="40"/>
  <c r="AE6" i="40"/>
  <c r="AU5" i="40"/>
  <c r="AT5" i="40"/>
  <c r="AS5" i="40"/>
  <c r="AR5" i="40"/>
  <c r="AQ5" i="40"/>
  <c r="AP5" i="40"/>
  <c r="AO5" i="40"/>
  <c r="AN5" i="40"/>
  <c r="AM5" i="40"/>
  <c r="AL5" i="40"/>
  <c r="AK5" i="40"/>
  <c r="AJ5" i="40"/>
  <c r="AI5" i="40"/>
  <c r="AH5" i="40"/>
  <c r="AG5" i="40"/>
  <c r="AF5" i="40"/>
  <c r="AE5" i="40"/>
  <c r="AT4" i="40"/>
  <c r="AS4" i="40"/>
  <c r="AR4" i="40"/>
  <c r="AQ4" i="40"/>
  <c r="AP4" i="40"/>
  <c r="AO4" i="40"/>
  <c r="AN4" i="40"/>
  <c r="AM4" i="40"/>
  <c r="AL4" i="40"/>
  <c r="AK4" i="40"/>
  <c r="AJ4" i="40"/>
  <c r="AI4" i="40"/>
  <c r="AH4" i="40"/>
  <c r="AG4" i="40"/>
  <c r="AF4" i="40"/>
  <c r="AQ3" i="40"/>
  <c r="AP3" i="40"/>
  <c r="AO3" i="40"/>
  <c r="CU80" i="107" l="1"/>
  <c r="A1" i="107" s="1"/>
  <c r="BD50" i="40"/>
  <c r="BD51" i="40" s="1"/>
  <c r="BD52" i="40" s="1"/>
  <c r="BD53" i="40" s="1"/>
  <c r="BD54" i="40" s="1"/>
  <c r="BD55" i="40" s="1"/>
  <c r="BD56" i="40" s="1"/>
  <c r="BD57" i="40" s="1"/>
  <c r="BD58" i="40" s="1"/>
  <c r="BD59" i="40" s="1"/>
  <c r="BD60" i="40" s="1"/>
  <c r="BD61" i="40" s="1"/>
  <c r="BD62" i="40" s="1"/>
  <c r="BD63" i="40" s="1"/>
  <c r="BD64" i="40" s="1"/>
  <c r="BD65" i="40" s="1"/>
  <c r="BD66" i="40" s="1"/>
  <c r="BD67" i="40" s="1"/>
  <c r="BD68" i="40" s="1"/>
  <c r="BD69" i="40" s="1"/>
  <c r="BD70" i="40" s="1"/>
  <c r="BD71" i="40" s="1"/>
  <c r="BE49" i="40"/>
  <c r="BF76" i="40"/>
  <c r="CB69" i="40"/>
  <c r="AA17" i="40"/>
  <c r="Z17" i="40"/>
  <c r="Y17" i="40"/>
  <c r="X17" i="40"/>
  <c r="W17" i="40"/>
  <c r="V17" i="40"/>
  <c r="U17" i="40"/>
  <c r="T17" i="40"/>
  <c r="S17" i="40"/>
  <c r="R17" i="40"/>
  <c r="Q17" i="40"/>
  <c r="P17" i="40"/>
  <c r="O17" i="40"/>
  <c r="N17" i="40"/>
  <c r="M17" i="40"/>
  <c r="L17" i="40"/>
  <c r="K17" i="40"/>
  <c r="J17" i="40"/>
  <c r="I17" i="40"/>
  <c r="AA16" i="40"/>
  <c r="Z16" i="40"/>
  <c r="Y16" i="40"/>
  <c r="X16" i="40"/>
  <c r="W16" i="40"/>
  <c r="V16" i="40"/>
  <c r="U16" i="40"/>
  <c r="T16" i="40"/>
  <c r="S16" i="40"/>
  <c r="R16" i="40"/>
  <c r="Q16" i="40"/>
  <c r="P16" i="40"/>
  <c r="O16" i="40"/>
  <c r="N16" i="40"/>
  <c r="M16" i="40"/>
  <c r="L16" i="40"/>
  <c r="K16" i="40"/>
  <c r="J16" i="40"/>
  <c r="I16" i="40"/>
  <c r="AA15" i="40"/>
  <c r="Z15" i="40"/>
  <c r="Y15" i="40"/>
  <c r="X15" i="40"/>
  <c r="W15" i="40"/>
  <c r="V15" i="40"/>
  <c r="U15" i="40"/>
  <c r="T15" i="40"/>
  <c r="S15" i="40"/>
  <c r="R15" i="40"/>
  <c r="Q15" i="40"/>
  <c r="P15" i="40"/>
  <c r="O15" i="40"/>
  <c r="N15" i="40"/>
  <c r="M15" i="40"/>
  <c r="L15" i="40"/>
  <c r="K15" i="40"/>
  <c r="J15" i="40"/>
  <c r="I15" i="40"/>
  <c r="AA14" i="40"/>
  <c r="Z14" i="40"/>
  <c r="Y14" i="40"/>
  <c r="X14" i="40"/>
  <c r="W14" i="40"/>
  <c r="V14" i="40"/>
  <c r="U14" i="40"/>
  <c r="T14" i="40"/>
  <c r="S14" i="40"/>
  <c r="R14" i="40"/>
  <c r="Q14" i="40"/>
  <c r="P14" i="40"/>
  <c r="O14" i="40"/>
  <c r="N14" i="40"/>
  <c r="M14" i="40"/>
  <c r="L14" i="40"/>
  <c r="K14" i="40"/>
  <c r="J14" i="40"/>
  <c r="I14" i="40"/>
  <c r="AA13" i="40"/>
  <c r="Z13" i="40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AA12" i="40"/>
  <c r="Z12" i="40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AA11" i="40"/>
  <c r="Z11" i="40"/>
  <c r="Y11" i="40"/>
  <c r="X11" i="40"/>
  <c r="W11" i="40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AA10" i="40"/>
  <c r="Z10" i="40"/>
  <c r="Y10" i="40"/>
  <c r="X10" i="40"/>
  <c r="W10" i="40"/>
  <c r="V10" i="40"/>
  <c r="U10" i="40"/>
  <c r="T10" i="40"/>
  <c r="S10" i="40"/>
  <c r="R10" i="40"/>
  <c r="Q10" i="40"/>
  <c r="P10" i="40"/>
  <c r="O10" i="40"/>
  <c r="N10" i="40"/>
  <c r="M10" i="40"/>
  <c r="L10" i="40"/>
  <c r="K10" i="40"/>
  <c r="J10" i="40"/>
  <c r="I10" i="40"/>
  <c r="AA9" i="40"/>
  <c r="Z9" i="40"/>
  <c r="Y9" i="40"/>
  <c r="X9" i="40"/>
  <c r="W9" i="40"/>
  <c r="V9" i="40"/>
  <c r="U9" i="40"/>
  <c r="T9" i="40"/>
  <c r="S9" i="40"/>
  <c r="R9" i="40"/>
  <c r="Q9" i="40"/>
  <c r="P9" i="40"/>
  <c r="O9" i="40"/>
  <c r="N9" i="40"/>
  <c r="L9" i="40"/>
  <c r="K9" i="40"/>
  <c r="J9" i="40"/>
  <c r="I9" i="40"/>
  <c r="M9" i="40"/>
  <c r="AA7" i="40"/>
  <c r="Z7" i="40"/>
  <c r="Y7" i="40"/>
  <c r="X7" i="40"/>
  <c r="W7" i="40"/>
  <c r="V7" i="40"/>
  <c r="U7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H8" i="40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J74" i="40"/>
  <c r="J75" i="40" s="1"/>
  <c r="J76" i="40" s="1"/>
  <c r="J39" i="40"/>
  <c r="L75" i="40"/>
  <c r="M75" i="40" s="1"/>
  <c r="N75" i="40" s="1"/>
  <c r="O75" i="40" s="1"/>
  <c r="P75" i="40" s="1"/>
  <c r="Q75" i="40" s="1"/>
  <c r="R75" i="40" s="1"/>
  <c r="S75" i="40" s="1"/>
  <c r="T75" i="40" s="1"/>
  <c r="U75" i="40" s="1"/>
  <c r="V75" i="40" s="1"/>
  <c r="W75" i="40" s="1"/>
  <c r="X75" i="40" s="1"/>
  <c r="Y75" i="40" s="1"/>
  <c r="Z75" i="40" s="1"/>
  <c r="AA75" i="40" s="1"/>
  <c r="AB75" i="40" s="1"/>
  <c r="AC75" i="40" s="1"/>
  <c r="AD75" i="40" s="1"/>
  <c r="AE75" i="40" s="1"/>
  <c r="AF75" i="40" s="1"/>
  <c r="AG75" i="40" s="1"/>
  <c r="AH75" i="40" s="1"/>
  <c r="AI75" i="40" s="1"/>
  <c r="AJ75" i="40" s="1"/>
  <c r="AK75" i="40" s="1"/>
  <c r="AL75" i="40" s="1"/>
  <c r="AM75" i="40" s="1"/>
  <c r="AN75" i="40" s="1"/>
  <c r="AO75" i="40" s="1"/>
  <c r="AP75" i="40" s="1"/>
  <c r="AQ75" i="40" s="1"/>
  <c r="AR75" i="40" s="1"/>
  <c r="AS75" i="40" s="1"/>
  <c r="AT75" i="40" s="1"/>
  <c r="AU75" i="40" s="1"/>
  <c r="AV75" i="40" s="1"/>
  <c r="AW75" i="40" s="1"/>
  <c r="M86" i="40"/>
  <c r="N86" i="40" s="1"/>
  <c r="O86" i="40" s="1"/>
  <c r="P86" i="40" s="1"/>
  <c r="Q86" i="40" s="1"/>
  <c r="R86" i="40" s="1"/>
  <c r="S86" i="40" s="1"/>
  <c r="T86" i="40" s="1"/>
  <c r="U86" i="40" s="1"/>
  <c r="V86" i="40" s="1"/>
  <c r="W86" i="40" s="1"/>
  <c r="X86" i="40" s="1"/>
  <c r="Y86" i="40" s="1"/>
  <c r="Z86" i="40" s="1"/>
  <c r="AA86" i="40" s="1"/>
  <c r="AB86" i="40" s="1"/>
  <c r="AC86" i="40" s="1"/>
  <c r="AD86" i="40" s="1"/>
  <c r="AE86" i="40" s="1"/>
  <c r="AF86" i="40" s="1"/>
  <c r="AG86" i="40" s="1"/>
  <c r="AH86" i="40" s="1"/>
  <c r="AI86" i="40" s="1"/>
  <c r="AJ86" i="40" s="1"/>
  <c r="AK86" i="40" s="1"/>
  <c r="AL86" i="40" s="1"/>
  <c r="AM86" i="40" s="1"/>
  <c r="AN86" i="40" s="1"/>
  <c r="AO86" i="40" s="1"/>
  <c r="AP86" i="40" s="1"/>
  <c r="AQ86" i="40" s="1"/>
  <c r="AR86" i="40" s="1"/>
  <c r="AS86" i="40" s="1"/>
  <c r="AT86" i="40" s="1"/>
  <c r="AU86" i="40" s="1"/>
  <c r="AV86" i="40" s="1"/>
  <c r="AW86" i="40" s="1"/>
  <c r="M85" i="40"/>
  <c r="N85" i="40" s="1"/>
  <c r="O85" i="40" s="1"/>
  <c r="P85" i="40" s="1"/>
  <c r="Q85" i="40" s="1"/>
  <c r="R85" i="40" s="1"/>
  <c r="S85" i="40" s="1"/>
  <c r="T85" i="40" s="1"/>
  <c r="U85" i="40" s="1"/>
  <c r="V85" i="40" s="1"/>
  <c r="W85" i="40" s="1"/>
  <c r="X85" i="40" s="1"/>
  <c r="Y85" i="40" s="1"/>
  <c r="Z85" i="40" s="1"/>
  <c r="AA85" i="40" s="1"/>
  <c r="AB85" i="40" s="1"/>
  <c r="AC85" i="40" s="1"/>
  <c r="AD85" i="40" s="1"/>
  <c r="AE85" i="40" s="1"/>
  <c r="AF85" i="40" s="1"/>
  <c r="AG85" i="40" s="1"/>
  <c r="AH85" i="40" s="1"/>
  <c r="AI85" i="40" s="1"/>
  <c r="AJ85" i="40" s="1"/>
  <c r="AK85" i="40" s="1"/>
  <c r="AL85" i="40" s="1"/>
  <c r="AM85" i="40" s="1"/>
  <c r="AN85" i="40" s="1"/>
  <c r="AO85" i="40" s="1"/>
  <c r="AP85" i="40" s="1"/>
  <c r="AQ85" i="40" s="1"/>
  <c r="AR85" i="40" s="1"/>
  <c r="AS85" i="40" s="1"/>
  <c r="AT85" i="40" s="1"/>
  <c r="AU85" i="40" s="1"/>
  <c r="AV85" i="40" s="1"/>
  <c r="AW85" i="40" s="1"/>
  <c r="AW84" i="40" s="1"/>
  <c r="BA94" i="40"/>
  <c r="BA93" i="40" s="1"/>
  <c r="BA92" i="40" s="1"/>
  <c r="BA91" i="40" s="1"/>
  <c r="BA90" i="40" s="1"/>
  <c r="BA89" i="40" s="1"/>
  <c r="BA88" i="40" s="1"/>
  <c r="BA87" i="40" s="1"/>
  <c r="BA86" i="40" s="1"/>
  <c r="BA85" i="40" s="1"/>
  <c r="BA84" i="40" s="1"/>
  <c r="BA83" i="40" s="1"/>
  <c r="BA82" i="40" s="1"/>
  <c r="BA81" i="40" s="1"/>
  <c r="BA80" i="40" s="1"/>
  <c r="BA79" i="40" s="1"/>
  <c r="BA78" i="40" s="1"/>
  <c r="BA77" i="40" s="1"/>
  <c r="BA76" i="40" s="1"/>
  <c r="BB94" i="40"/>
  <c r="BB93" i="40" s="1"/>
  <c r="BB92" i="40" s="1"/>
  <c r="BB91" i="40" s="1"/>
  <c r="BB90" i="40" s="1"/>
  <c r="BB89" i="40" s="1"/>
  <c r="BB88" i="40" s="1"/>
  <c r="BB87" i="40" s="1"/>
  <c r="BB86" i="40" s="1"/>
  <c r="BB85" i="40" s="1"/>
  <c r="BB84" i="40" s="1"/>
  <c r="BB83" i="40" s="1"/>
  <c r="BB82" i="40" s="1"/>
  <c r="BB81" i="40" s="1"/>
  <c r="BB80" i="40" s="1"/>
  <c r="BB79" i="40" s="1"/>
  <c r="BB78" i="40" s="1"/>
  <c r="BB77" i="40" s="1"/>
  <c r="BB76" i="40" s="1"/>
  <c r="BC94" i="40"/>
  <c r="BC93" i="40" s="1"/>
  <c r="BC92" i="40" s="1"/>
  <c r="BC91" i="40" s="1"/>
  <c r="BC90" i="40" s="1"/>
  <c r="BC89" i="40" s="1"/>
  <c r="BC88" i="40" s="1"/>
  <c r="BC87" i="40" s="1"/>
  <c r="BC86" i="40" s="1"/>
  <c r="BC85" i="40" s="1"/>
  <c r="BC84" i="40" s="1"/>
  <c r="BC83" i="40" s="1"/>
  <c r="BC82" i="40" s="1"/>
  <c r="BC81" i="40" s="1"/>
  <c r="BC80" i="40" s="1"/>
  <c r="BC79" i="40" s="1"/>
  <c r="BC78" i="40" s="1"/>
  <c r="BC77" i="40" s="1"/>
  <c r="BC76" i="40" s="1"/>
  <c r="AX94" i="40"/>
  <c r="AX93" i="40" s="1"/>
  <c r="AX92" i="40" s="1"/>
  <c r="AX91" i="40" s="1"/>
  <c r="AX90" i="40" s="1"/>
  <c r="AX89" i="40" s="1"/>
  <c r="AX88" i="40" s="1"/>
  <c r="AX87" i="40" s="1"/>
  <c r="AX86" i="40" s="1"/>
  <c r="AX85" i="40" s="1"/>
  <c r="AX84" i="40" s="1"/>
  <c r="AX83" i="40" s="1"/>
  <c r="AX82" i="40" s="1"/>
  <c r="AX81" i="40" s="1"/>
  <c r="AX80" i="40" s="1"/>
  <c r="AX79" i="40" s="1"/>
  <c r="AX78" i="40" s="1"/>
  <c r="AX77" i="40" s="1"/>
  <c r="AX76" i="40" s="1"/>
  <c r="AX75" i="40" s="1"/>
  <c r="AY94" i="40"/>
  <c r="AY93" i="40" s="1"/>
  <c r="AY92" i="40" s="1"/>
  <c r="AY91" i="40" s="1"/>
  <c r="AY90" i="40" s="1"/>
  <c r="AY89" i="40" s="1"/>
  <c r="AY88" i="40" s="1"/>
  <c r="AY87" i="40" s="1"/>
  <c r="AY86" i="40" s="1"/>
  <c r="AY85" i="40" s="1"/>
  <c r="AY84" i="40" s="1"/>
  <c r="AY83" i="40" s="1"/>
  <c r="AY82" i="40" s="1"/>
  <c r="AY81" i="40" s="1"/>
  <c r="AY80" i="40" s="1"/>
  <c r="AY79" i="40" s="1"/>
  <c r="AY78" i="40" s="1"/>
  <c r="AY77" i="40" s="1"/>
  <c r="AY76" i="40" s="1"/>
  <c r="AY75" i="40" s="1"/>
  <c r="BC47" i="40"/>
  <c r="BD47" i="40" s="1"/>
  <c r="BE47" i="40" s="1"/>
  <c r="BF47" i="40" s="1"/>
  <c r="BG47" i="40" s="1"/>
  <c r="BH47" i="40" s="1"/>
  <c r="BI47" i="40" s="1"/>
  <c r="BJ47" i="40" s="1"/>
  <c r="BK47" i="40" s="1"/>
  <c r="BL47" i="40" s="1"/>
  <c r="BM47" i="40" s="1"/>
  <c r="BN47" i="40" s="1"/>
  <c r="BO47" i="40" s="1"/>
  <c r="BP47" i="40" s="1"/>
  <c r="BQ47" i="40" s="1"/>
  <c r="BR47" i="40" s="1"/>
  <c r="BS47" i="40" s="1"/>
  <c r="BT47" i="40" s="1"/>
  <c r="BU47" i="40" s="1"/>
  <c r="BB47" i="40"/>
  <c r="BB48" i="40" s="1"/>
  <c r="BB49" i="40" s="1"/>
  <c r="BB50" i="40" s="1"/>
  <c r="BB51" i="40" s="1"/>
  <c r="BB52" i="40" s="1"/>
  <c r="BB53" i="40" s="1"/>
  <c r="BB54" i="40" s="1"/>
  <c r="BB55" i="40" s="1"/>
  <c r="BB56" i="40" s="1"/>
  <c r="BB57" i="40" s="1"/>
  <c r="BB58" i="40" s="1"/>
  <c r="BB59" i="40" s="1"/>
  <c r="BB60" i="40" s="1"/>
  <c r="BB61" i="40" s="1"/>
  <c r="BB62" i="40" s="1"/>
  <c r="BB63" i="40" s="1"/>
  <c r="BB64" i="40" s="1"/>
  <c r="BB65" i="40" s="1"/>
  <c r="BB66" i="40" s="1"/>
  <c r="BB67" i="40" s="1"/>
  <c r="BB68" i="40" s="1"/>
  <c r="BB69" i="40" s="1"/>
  <c r="BB70" i="40" s="1"/>
  <c r="BB71" i="40" s="1"/>
  <c r="BB72" i="40" s="1"/>
  <c r="BB73" i="40" s="1"/>
  <c r="BA47" i="40"/>
  <c r="BA48" i="40" s="1"/>
  <c r="BA49" i="40" s="1"/>
  <c r="BA50" i="40" s="1"/>
  <c r="BA51" i="40" s="1"/>
  <c r="BA52" i="40" s="1"/>
  <c r="BA53" i="40" s="1"/>
  <c r="BA54" i="40" s="1"/>
  <c r="BA55" i="40" s="1"/>
  <c r="BA56" i="40" s="1"/>
  <c r="BA57" i="40" s="1"/>
  <c r="BA58" i="40" s="1"/>
  <c r="BA59" i="40" s="1"/>
  <c r="BA60" i="40" s="1"/>
  <c r="BA61" i="40" s="1"/>
  <c r="BA62" i="40" s="1"/>
  <c r="BA63" i="40" s="1"/>
  <c r="BA64" i="40" s="1"/>
  <c r="BA65" i="40" s="1"/>
  <c r="BA66" i="40" s="1"/>
  <c r="BA67" i="40" s="1"/>
  <c r="BA68" i="40" s="1"/>
  <c r="BA69" i="40" s="1"/>
  <c r="BA70" i="40" s="1"/>
  <c r="BA71" i="40" s="1"/>
  <c r="BA72" i="40" s="1"/>
  <c r="BA73" i="40" s="1"/>
  <c r="AY47" i="40"/>
  <c r="AY48" i="40" s="1"/>
  <c r="AY49" i="40" s="1"/>
  <c r="AY50" i="40" s="1"/>
  <c r="AY51" i="40" s="1"/>
  <c r="AY52" i="40" s="1"/>
  <c r="AY53" i="40" s="1"/>
  <c r="AY54" i="40" s="1"/>
  <c r="AY55" i="40" s="1"/>
  <c r="AY56" i="40" s="1"/>
  <c r="AY57" i="40" s="1"/>
  <c r="AY58" i="40" s="1"/>
  <c r="AY59" i="40" s="1"/>
  <c r="AY60" i="40" s="1"/>
  <c r="AY61" i="40" s="1"/>
  <c r="AY62" i="40" s="1"/>
  <c r="AY63" i="40" s="1"/>
  <c r="AY64" i="40" s="1"/>
  <c r="AY65" i="40" s="1"/>
  <c r="AY66" i="40" s="1"/>
  <c r="AY67" i="40" s="1"/>
  <c r="AY68" i="40" s="1"/>
  <c r="AY69" i="40" s="1"/>
  <c r="AY70" i="40" s="1"/>
  <c r="AY71" i="40" s="1"/>
  <c r="AY72" i="40" s="1"/>
  <c r="AY73" i="40" s="1"/>
  <c r="AX47" i="40"/>
  <c r="AX48" i="40" s="1"/>
  <c r="AX49" i="40" s="1"/>
  <c r="AX50" i="40" s="1"/>
  <c r="AX51" i="40" s="1"/>
  <c r="AX52" i="40" s="1"/>
  <c r="AX53" i="40" s="1"/>
  <c r="AX54" i="40" s="1"/>
  <c r="AX55" i="40" s="1"/>
  <c r="AX56" i="40" s="1"/>
  <c r="AX57" i="40" s="1"/>
  <c r="AX58" i="40" s="1"/>
  <c r="AX59" i="40" s="1"/>
  <c r="AX60" i="40" s="1"/>
  <c r="AX61" i="40" s="1"/>
  <c r="AX62" i="40" s="1"/>
  <c r="AX63" i="40" s="1"/>
  <c r="AX64" i="40" s="1"/>
  <c r="AX65" i="40" s="1"/>
  <c r="AX66" i="40" s="1"/>
  <c r="AX67" i="40" s="1"/>
  <c r="AX68" i="40" s="1"/>
  <c r="AX69" i="40" s="1"/>
  <c r="AX70" i="40" s="1"/>
  <c r="AX71" i="40" s="1"/>
  <c r="AX72" i="40" s="1"/>
  <c r="AX73" i="40" s="1"/>
  <c r="AZ47" i="40"/>
  <c r="AZ48" i="40" s="1"/>
  <c r="AZ49" i="40" s="1"/>
  <c r="AZ50" i="40" s="1"/>
  <c r="AZ51" i="40" s="1"/>
  <c r="AZ52" i="40" s="1"/>
  <c r="AZ53" i="40" s="1"/>
  <c r="AZ54" i="40" s="1"/>
  <c r="AZ55" i="40" s="1"/>
  <c r="AZ56" i="40" s="1"/>
  <c r="AZ57" i="40" s="1"/>
  <c r="AZ58" i="40" s="1"/>
  <c r="AZ59" i="40" s="1"/>
  <c r="AZ60" i="40" s="1"/>
  <c r="AZ61" i="40" s="1"/>
  <c r="AZ62" i="40" s="1"/>
  <c r="AZ63" i="40" s="1"/>
  <c r="AZ64" i="40" s="1"/>
  <c r="AZ65" i="40" s="1"/>
  <c r="AZ66" i="40" s="1"/>
  <c r="AZ67" i="40" s="1"/>
  <c r="AZ68" i="40" s="1"/>
  <c r="AZ69" i="40" s="1"/>
  <c r="AZ70" i="40" s="1"/>
  <c r="AZ71" i="40" s="1"/>
  <c r="AZ72" i="40" s="1"/>
  <c r="AZ73" i="40" s="1"/>
  <c r="AY113" i="40"/>
  <c r="AZ113" i="40" s="1"/>
  <c r="BA113" i="40" s="1"/>
  <c r="BB113" i="40" s="1"/>
  <c r="BC113" i="40" s="1"/>
  <c r="BD113" i="40" s="1"/>
  <c r="BE113" i="40" s="1"/>
  <c r="BF113" i="40" s="1"/>
  <c r="AY112" i="40"/>
  <c r="AZ112" i="40" s="1"/>
  <c r="BA112" i="40" s="1"/>
  <c r="BB112" i="40" s="1"/>
  <c r="BC112" i="40" s="1"/>
  <c r="BD112" i="40" s="1"/>
  <c r="BE112" i="40" s="1"/>
  <c r="BF112" i="40" s="1"/>
  <c r="BG112" i="40" s="1"/>
  <c r="BH112" i="40" s="1"/>
  <c r="BI112" i="40" s="1"/>
  <c r="BJ112" i="40" s="1"/>
  <c r="BK112" i="40" s="1"/>
  <c r="BL112" i="40" s="1"/>
  <c r="BM112" i="40" s="1"/>
  <c r="BN112" i="40" s="1"/>
  <c r="BO112" i="40" s="1"/>
  <c r="BP112" i="40" s="1"/>
  <c r="BQ112" i="40" s="1"/>
  <c r="BR112" i="40" s="1"/>
  <c r="BS112" i="40" s="1"/>
  <c r="BT112" i="40" s="1"/>
  <c r="AY111" i="40"/>
  <c r="AZ111" i="40" s="1"/>
  <c r="BA111" i="40" s="1"/>
  <c r="BB111" i="40" s="1"/>
  <c r="BC111" i="40" s="1"/>
  <c r="BD111" i="40" s="1"/>
  <c r="BE111" i="40" s="1"/>
  <c r="BF111" i="40" s="1"/>
  <c r="BG111" i="40" s="1"/>
  <c r="BH111" i="40" s="1"/>
  <c r="BI111" i="40" s="1"/>
  <c r="BJ111" i="40" s="1"/>
  <c r="BK111" i="40" s="1"/>
  <c r="BL111" i="40" s="1"/>
  <c r="BM111" i="40" s="1"/>
  <c r="BN111" i="40" s="1"/>
  <c r="BO111" i="40" s="1"/>
  <c r="BP111" i="40" s="1"/>
  <c r="BQ111" i="40" s="1"/>
  <c r="BR111" i="40" s="1"/>
  <c r="BS111" i="40" s="1"/>
  <c r="BT111" i="40" s="1"/>
  <c r="BU111" i="40" s="1"/>
  <c r="BV111" i="40" s="1"/>
  <c r="BW111" i="40" s="1"/>
  <c r="BX111" i="40" s="1"/>
  <c r="BY111" i="40" s="1"/>
  <c r="BZ111" i="40" s="1"/>
  <c r="CA111" i="40" s="1"/>
  <c r="CB111" i="40" s="1"/>
  <c r="CC111" i="40" s="1"/>
  <c r="CD111" i="40" s="1"/>
  <c r="CE111" i="40" s="1"/>
  <c r="CF111" i="40" s="1"/>
  <c r="CG111" i="40" s="1"/>
  <c r="CH111" i="40" s="1"/>
  <c r="CI111" i="40" s="1"/>
  <c r="CJ111" i="40" s="1"/>
  <c r="CK111" i="40" s="1"/>
  <c r="CL111" i="40" s="1"/>
  <c r="CM111" i="40" s="1"/>
  <c r="CN111" i="40" s="1"/>
  <c r="CO111" i="40" s="1"/>
  <c r="AY110" i="40"/>
  <c r="AZ110" i="40" s="1"/>
  <c r="BA110" i="40" s="1"/>
  <c r="BB110" i="40" s="1"/>
  <c r="BC110" i="40" s="1"/>
  <c r="BD110" i="40" s="1"/>
  <c r="BE110" i="40" s="1"/>
  <c r="BF110" i="40" s="1"/>
  <c r="BG110" i="40" s="1"/>
  <c r="BH110" i="40" s="1"/>
  <c r="BI110" i="40" s="1"/>
  <c r="BJ110" i="40" s="1"/>
  <c r="BK110" i="40" s="1"/>
  <c r="BL110" i="40" s="1"/>
  <c r="BM110" i="40" s="1"/>
  <c r="BN110" i="40" s="1"/>
  <c r="BO110" i="40" s="1"/>
  <c r="BP110" i="40" s="1"/>
  <c r="BQ110" i="40" s="1"/>
  <c r="BR110" i="40" s="1"/>
  <c r="BS110" i="40" s="1"/>
  <c r="BT110" i="40" s="1"/>
  <c r="BU110" i="40" s="1"/>
  <c r="BV110" i="40" s="1"/>
  <c r="BW110" i="40" s="1"/>
  <c r="BX110" i="40" s="1"/>
  <c r="BY110" i="40" s="1"/>
  <c r="BZ110" i="40" s="1"/>
  <c r="CA110" i="40" s="1"/>
  <c r="CB110" i="40" s="1"/>
  <c r="CC110" i="40" s="1"/>
  <c r="CD110" i="40" s="1"/>
  <c r="CE110" i="40" s="1"/>
  <c r="CF110" i="40" s="1"/>
  <c r="CG110" i="40" s="1"/>
  <c r="CH110" i="40" s="1"/>
  <c r="CI110" i="40" s="1"/>
  <c r="CJ110" i="40" s="1"/>
  <c r="CK110" i="40" s="1"/>
  <c r="CL110" i="40" s="1"/>
  <c r="CM110" i="40" s="1"/>
  <c r="CN110" i="40" s="1"/>
  <c r="CO110" i="40" s="1"/>
  <c r="AY104" i="40"/>
  <c r="AZ104" i="40" s="1"/>
  <c r="BA104" i="40" s="1"/>
  <c r="BB104" i="40" s="1"/>
  <c r="BC104" i="40" s="1"/>
  <c r="BD104" i="40" s="1"/>
  <c r="BE104" i="40" s="1"/>
  <c r="BF104" i="40" s="1"/>
  <c r="BG104" i="40" s="1"/>
  <c r="BH104" i="40" s="1"/>
  <c r="BI104" i="40" s="1"/>
  <c r="BJ104" i="40" s="1"/>
  <c r="BK104" i="40" s="1"/>
  <c r="BL104" i="40" s="1"/>
  <c r="BM104" i="40" s="1"/>
  <c r="BN104" i="40" s="1"/>
  <c r="BO104" i="40" s="1"/>
  <c r="BP104" i="40" s="1"/>
  <c r="BQ104" i="40" s="1"/>
  <c r="BR104" i="40" s="1"/>
  <c r="BS104" i="40" s="1"/>
  <c r="BT104" i="40" s="1"/>
  <c r="BU104" i="40" s="1"/>
  <c r="BV104" i="40" s="1"/>
  <c r="BW104" i="40" s="1"/>
  <c r="BX104" i="40" s="1"/>
  <c r="BY104" i="40" s="1"/>
  <c r="BZ104" i="40" s="1"/>
  <c r="CA104" i="40" s="1"/>
  <c r="CB104" i="40" s="1"/>
  <c r="CC104" i="40" s="1"/>
  <c r="CD104" i="40" s="1"/>
  <c r="CE104" i="40" s="1"/>
  <c r="CF104" i="40" s="1"/>
  <c r="CG104" i="40" s="1"/>
  <c r="CH104" i="40" s="1"/>
  <c r="CI104" i="40" s="1"/>
  <c r="CJ104" i="40" s="1"/>
  <c r="CK104" i="40" s="1"/>
  <c r="CL104" i="40" s="1"/>
  <c r="CM104" i="40" s="1"/>
  <c r="CN104" i="40" s="1"/>
  <c r="AY105" i="40"/>
  <c r="AZ105" i="40" s="1"/>
  <c r="BA105" i="40" s="1"/>
  <c r="BB105" i="40" s="1"/>
  <c r="BC105" i="40" s="1"/>
  <c r="BD105" i="40" s="1"/>
  <c r="BE105" i="40" s="1"/>
  <c r="BF105" i="40" s="1"/>
  <c r="BG105" i="40" s="1"/>
  <c r="BH105" i="40" s="1"/>
  <c r="BI105" i="40" s="1"/>
  <c r="BJ105" i="40" s="1"/>
  <c r="BK105" i="40" s="1"/>
  <c r="BL105" i="40" s="1"/>
  <c r="BM105" i="40" s="1"/>
  <c r="BN105" i="40" s="1"/>
  <c r="BO105" i="40" s="1"/>
  <c r="BP105" i="40" s="1"/>
  <c r="BQ105" i="40" s="1"/>
  <c r="BR105" i="40" s="1"/>
  <c r="BS105" i="40" s="1"/>
  <c r="BT105" i="40" s="1"/>
  <c r="BU105" i="40" s="1"/>
  <c r="BV105" i="40" s="1"/>
  <c r="BW105" i="40" s="1"/>
  <c r="BX105" i="40" s="1"/>
  <c r="BY105" i="40" s="1"/>
  <c r="BZ105" i="40" s="1"/>
  <c r="CA105" i="40" s="1"/>
  <c r="CB105" i="40" s="1"/>
  <c r="CC105" i="40" s="1"/>
  <c r="CD105" i="40" s="1"/>
  <c r="CE105" i="40" s="1"/>
  <c r="CF105" i="40" s="1"/>
  <c r="CG105" i="40" s="1"/>
  <c r="CH105" i="40" s="1"/>
  <c r="CI105" i="40" s="1"/>
  <c r="CJ105" i="40" s="1"/>
  <c r="CK105" i="40" s="1"/>
  <c r="CL105" i="40" s="1"/>
  <c r="CM105" i="40" s="1"/>
  <c r="CN105" i="40" s="1"/>
  <c r="AY106" i="40"/>
  <c r="AZ106" i="40" s="1"/>
  <c r="BA106" i="40" s="1"/>
  <c r="BB106" i="40" s="1"/>
  <c r="BC106" i="40" s="1"/>
  <c r="BD106" i="40" s="1"/>
  <c r="BE106" i="40" s="1"/>
  <c r="BF106" i="40" s="1"/>
  <c r="BG106" i="40" s="1"/>
  <c r="BH106" i="40" s="1"/>
  <c r="BI106" i="40" s="1"/>
  <c r="BJ106" i="40" s="1"/>
  <c r="BK106" i="40" s="1"/>
  <c r="BL106" i="40" s="1"/>
  <c r="BM106" i="40" s="1"/>
  <c r="BN106" i="40" s="1"/>
  <c r="BO106" i="40" s="1"/>
  <c r="BP106" i="40" s="1"/>
  <c r="BQ106" i="40" s="1"/>
  <c r="BR106" i="40" s="1"/>
  <c r="BS106" i="40" s="1"/>
  <c r="BT106" i="40" s="1"/>
  <c r="BU106" i="40" s="1"/>
  <c r="BV106" i="40" s="1"/>
  <c r="BW106" i="40" s="1"/>
  <c r="BX106" i="40" s="1"/>
  <c r="BY106" i="40" s="1"/>
  <c r="BZ106" i="40" s="1"/>
  <c r="CA106" i="40" s="1"/>
  <c r="CB106" i="40" s="1"/>
  <c r="CC106" i="40" s="1"/>
  <c r="CD106" i="40" s="1"/>
  <c r="CE106" i="40" s="1"/>
  <c r="CF106" i="40" s="1"/>
  <c r="CG106" i="40" s="1"/>
  <c r="CH106" i="40" s="1"/>
  <c r="CI106" i="40" s="1"/>
  <c r="CJ106" i="40" s="1"/>
  <c r="CK106" i="40" s="1"/>
  <c r="CL106" i="40" s="1"/>
  <c r="CM106" i="40" s="1"/>
  <c r="CN106" i="40" s="1"/>
  <c r="AY107" i="40"/>
  <c r="AZ107" i="40" s="1"/>
  <c r="BA107" i="40" s="1"/>
  <c r="BB107" i="40" s="1"/>
  <c r="BC107" i="40" s="1"/>
  <c r="BD107" i="40" s="1"/>
  <c r="BE107" i="40" s="1"/>
  <c r="BF107" i="40" s="1"/>
  <c r="BG107" i="40" s="1"/>
  <c r="BH107" i="40" s="1"/>
  <c r="BI107" i="40" s="1"/>
  <c r="BJ107" i="40" s="1"/>
  <c r="BK107" i="40" s="1"/>
  <c r="BL107" i="40" s="1"/>
  <c r="BM107" i="40" s="1"/>
  <c r="BN107" i="40" s="1"/>
  <c r="BO107" i="40" s="1"/>
  <c r="BP107" i="40" s="1"/>
  <c r="BQ107" i="40" s="1"/>
  <c r="BR107" i="40" s="1"/>
  <c r="BS107" i="40" s="1"/>
  <c r="BT107" i="40" s="1"/>
  <c r="BU107" i="40" s="1"/>
  <c r="BV107" i="40" s="1"/>
  <c r="BW107" i="40" s="1"/>
  <c r="BX107" i="40" s="1"/>
  <c r="BY107" i="40" s="1"/>
  <c r="BZ107" i="40" s="1"/>
  <c r="CA107" i="40" s="1"/>
  <c r="CB107" i="40" s="1"/>
  <c r="CC107" i="40" s="1"/>
  <c r="CD107" i="40" s="1"/>
  <c r="CE107" i="40" s="1"/>
  <c r="CF107" i="40" s="1"/>
  <c r="CG107" i="40" s="1"/>
  <c r="CH107" i="40" s="1"/>
  <c r="CI107" i="40" s="1"/>
  <c r="CJ107" i="40" s="1"/>
  <c r="CK107" i="40" s="1"/>
  <c r="CL107" i="40" s="1"/>
  <c r="CM107" i="40" s="1"/>
  <c r="CN107" i="40" s="1"/>
  <c r="AY108" i="40"/>
  <c r="AZ108" i="40" s="1"/>
  <c r="BA108" i="40" s="1"/>
  <c r="BB108" i="40" s="1"/>
  <c r="BC108" i="40" s="1"/>
  <c r="BD108" i="40" s="1"/>
  <c r="BE108" i="40" s="1"/>
  <c r="BF108" i="40" s="1"/>
  <c r="BG108" i="40" s="1"/>
  <c r="BH108" i="40" s="1"/>
  <c r="BI108" i="40" s="1"/>
  <c r="BJ108" i="40" s="1"/>
  <c r="BK108" i="40" s="1"/>
  <c r="BL108" i="40" s="1"/>
  <c r="BM108" i="40" s="1"/>
  <c r="BN108" i="40" s="1"/>
  <c r="BO108" i="40" s="1"/>
  <c r="BP108" i="40" s="1"/>
  <c r="BQ108" i="40" s="1"/>
  <c r="BR108" i="40" s="1"/>
  <c r="BS108" i="40" s="1"/>
  <c r="BT108" i="40" s="1"/>
  <c r="BU108" i="40" s="1"/>
  <c r="BV108" i="40" s="1"/>
  <c r="BW108" i="40" s="1"/>
  <c r="BX108" i="40" s="1"/>
  <c r="BY108" i="40" s="1"/>
  <c r="BZ108" i="40" s="1"/>
  <c r="CA108" i="40" s="1"/>
  <c r="CB108" i="40" s="1"/>
  <c r="CC108" i="40" s="1"/>
  <c r="CD108" i="40" s="1"/>
  <c r="CE108" i="40" s="1"/>
  <c r="CF108" i="40" s="1"/>
  <c r="CG108" i="40" s="1"/>
  <c r="CH108" i="40" s="1"/>
  <c r="CI108" i="40" s="1"/>
  <c r="CJ108" i="40" s="1"/>
  <c r="CK108" i="40" s="1"/>
  <c r="CL108" i="40" s="1"/>
  <c r="CM108" i="40" s="1"/>
  <c r="CN108" i="40" s="1"/>
  <c r="AY109" i="40"/>
  <c r="AZ109" i="40" s="1"/>
  <c r="BA109" i="40" s="1"/>
  <c r="BB109" i="40" s="1"/>
  <c r="BC109" i="40" s="1"/>
  <c r="BD109" i="40" s="1"/>
  <c r="BE109" i="40" s="1"/>
  <c r="BF109" i="40" s="1"/>
  <c r="BG109" i="40" s="1"/>
  <c r="BH109" i="40" s="1"/>
  <c r="BI109" i="40" s="1"/>
  <c r="BJ109" i="40" s="1"/>
  <c r="BK109" i="40" s="1"/>
  <c r="BL109" i="40" s="1"/>
  <c r="BM109" i="40" s="1"/>
  <c r="BN109" i="40" s="1"/>
  <c r="BO109" i="40" s="1"/>
  <c r="BP109" i="40" s="1"/>
  <c r="BQ109" i="40" s="1"/>
  <c r="BR109" i="40" s="1"/>
  <c r="BS109" i="40" s="1"/>
  <c r="BT109" i="40" s="1"/>
  <c r="BU109" i="40" s="1"/>
  <c r="BV109" i="40" s="1"/>
  <c r="BW109" i="40" s="1"/>
  <c r="BX109" i="40" s="1"/>
  <c r="BY109" i="40" s="1"/>
  <c r="BZ109" i="40" s="1"/>
  <c r="CA109" i="40" s="1"/>
  <c r="CB109" i="40" s="1"/>
  <c r="CC109" i="40" s="1"/>
  <c r="CD109" i="40" s="1"/>
  <c r="CE109" i="40" s="1"/>
  <c r="CF109" i="40" s="1"/>
  <c r="CG109" i="40" s="1"/>
  <c r="CH109" i="40" s="1"/>
  <c r="CI109" i="40" s="1"/>
  <c r="CJ109" i="40" s="1"/>
  <c r="CK109" i="40" s="1"/>
  <c r="CL109" i="40" s="1"/>
  <c r="CM109" i="40" s="1"/>
  <c r="CN109" i="40" s="1"/>
  <c r="AY103" i="40"/>
  <c r="AZ103" i="40" s="1"/>
  <c r="BA103" i="40" s="1"/>
  <c r="BB103" i="40" s="1"/>
  <c r="BC103" i="40" s="1"/>
  <c r="BD103" i="40" s="1"/>
  <c r="BE103" i="40" s="1"/>
  <c r="BF103" i="40" s="1"/>
  <c r="BG103" i="40" s="1"/>
  <c r="BH103" i="40" s="1"/>
  <c r="BI103" i="40" s="1"/>
  <c r="BJ103" i="40" s="1"/>
  <c r="BK103" i="40" s="1"/>
  <c r="BL103" i="40" s="1"/>
  <c r="BM103" i="40" s="1"/>
  <c r="BN103" i="40" s="1"/>
  <c r="BO103" i="40" s="1"/>
  <c r="BP103" i="40" s="1"/>
  <c r="BQ103" i="40" s="1"/>
  <c r="BR103" i="40" s="1"/>
  <c r="BS103" i="40" s="1"/>
  <c r="BT103" i="40" s="1"/>
  <c r="BU103" i="40" s="1"/>
  <c r="BV103" i="40" s="1"/>
  <c r="BW103" i="40" s="1"/>
  <c r="BX103" i="40" s="1"/>
  <c r="BY103" i="40" s="1"/>
  <c r="BZ103" i="40" s="1"/>
  <c r="CA103" i="40" s="1"/>
  <c r="CB103" i="40" s="1"/>
  <c r="CC103" i="40" s="1"/>
  <c r="CD103" i="40" s="1"/>
  <c r="CE103" i="40" s="1"/>
  <c r="CF103" i="40" s="1"/>
  <c r="CG103" i="40" s="1"/>
  <c r="CH103" i="40" s="1"/>
  <c r="CI103" i="40" s="1"/>
  <c r="CJ103" i="40" s="1"/>
  <c r="CK103" i="40" s="1"/>
  <c r="CL103" i="40" s="1"/>
  <c r="CM103" i="40" s="1"/>
  <c r="CN103" i="40" s="1"/>
  <c r="AY98" i="40"/>
  <c r="AZ98" i="40" s="1"/>
  <c r="BA98" i="40" s="1"/>
  <c r="BB98" i="40" s="1"/>
  <c r="BC98" i="40" s="1"/>
  <c r="BD98" i="40" s="1"/>
  <c r="BE98" i="40" s="1"/>
  <c r="BF98" i="40" s="1"/>
  <c r="BG98" i="40" s="1"/>
  <c r="BH98" i="40" s="1"/>
  <c r="BI98" i="40" s="1"/>
  <c r="BJ98" i="40" s="1"/>
  <c r="BK98" i="40" s="1"/>
  <c r="BL98" i="40" s="1"/>
  <c r="BM98" i="40" s="1"/>
  <c r="BN98" i="40" s="1"/>
  <c r="BO98" i="40" s="1"/>
  <c r="BP98" i="40" s="1"/>
  <c r="BQ98" i="40" s="1"/>
  <c r="BR98" i="40" s="1"/>
  <c r="BS98" i="40" s="1"/>
  <c r="BT98" i="40" s="1"/>
  <c r="BU98" i="40" s="1"/>
  <c r="BV98" i="40" s="1"/>
  <c r="BW98" i="40" s="1"/>
  <c r="BX98" i="40" s="1"/>
  <c r="BY98" i="40" s="1"/>
  <c r="BZ98" i="40" s="1"/>
  <c r="CA98" i="40" s="1"/>
  <c r="CB98" i="40" s="1"/>
  <c r="CC98" i="40" s="1"/>
  <c r="CD98" i="40" s="1"/>
  <c r="CE98" i="40" s="1"/>
  <c r="CF98" i="40" s="1"/>
  <c r="CG98" i="40" s="1"/>
  <c r="CH98" i="40" s="1"/>
  <c r="CI98" i="40" s="1"/>
  <c r="CJ98" i="40" s="1"/>
  <c r="CK98" i="40" s="1"/>
  <c r="CL98" i="40" s="1"/>
  <c r="CM98" i="40" s="1"/>
  <c r="AY99" i="40"/>
  <c r="AZ99" i="40" s="1"/>
  <c r="BA99" i="40" s="1"/>
  <c r="BB99" i="40" s="1"/>
  <c r="BC99" i="40" s="1"/>
  <c r="BD99" i="40" s="1"/>
  <c r="BE99" i="40" s="1"/>
  <c r="BF99" i="40" s="1"/>
  <c r="BG99" i="40" s="1"/>
  <c r="BH99" i="40" s="1"/>
  <c r="BI99" i="40" s="1"/>
  <c r="BJ99" i="40" s="1"/>
  <c r="BK99" i="40" s="1"/>
  <c r="BL99" i="40" s="1"/>
  <c r="BM99" i="40" s="1"/>
  <c r="BN99" i="40" s="1"/>
  <c r="BO99" i="40" s="1"/>
  <c r="BP99" i="40" s="1"/>
  <c r="BQ99" i="40" s="1"/>
  <c r="BR99" i="40" s="1"/>
  <c r="BS99" i="40" s="1"/>
  <c r="BT99" i="40" s="1"/>
  <c r="BU99" i="40" s="1"/>
  <c r="BV99" i="40" s="1"/>
  <c r="BW99" i="40" s="1"/>
  <c r="BX99" i="40" s="1"/>
  <c r="BY99" i="40" s="1"/>
  <c r="BZ99" i="40" s="1"/>
  <c r="CA99" i="40" s="1"/>
  <c r="CB99" i="40" s="1"/>
  <c r="CC99" i="40" s="1"/>
  <c r="CD99" i="40" s="1"/>
  <c r="CE99" i="40" s="1"/>
  <c r="CF99" i="40" s="1"/>
  <c r="CG99" i="40" s="1"/>
  <c r="CH99" i="40" s="1"/>
  <c r="CI99" i="40" s="1"/>
  <c r="CJ99" i="40" s="1"/>
  <c r="CK99" i="40" s="1"/>
  <c r="CL99" i="40" s="1"/>
  <c r="CM99" i="40" s="1"/>
  <c r="AY100" i="40"/>
  <c r="AZ100" i="40" s="1"/>
  <c r="BA100" i="40" s="1"/>
  <c r="BB100" i="40" s="1"/>
  <c r="BC100" i="40" s="1"/>
  <c r="BD100" i="40" s="1"/>
  <c r="BE100" i="40" s="1"/>
  <c r="BF100" i="40" s="1"/>
  <c r="BG100" i="40" s="1"/>
  <c r="BH100" i="40" s="1"/>
  <c r="BI100" i="40" s="1"/>
  <c r="BJ100" i="40" s="1"/>
  <c r="BK100" i="40" s="1"/>
  <c r="BL100" i="40" s="1"/>
  <c r="BM100" i="40" s="1"/>
  <c r="BN100" i="40" s="1"/>
  <c r="BO100" i="40" s="1"/>
  <c r="BP100" i="40" s="1"/>
  <c r="BQ100" i="40" s="1"/>
  <c r="BR100" i="40" s="1"/>
  <c r="BS100" i="40" s="1"/>
  <c r="BT100" i="40" s="1"/>
  <c r="BU100" i="40" s="1"/>
  <c r="BV100" i="40" s="1"/>
  <c r="BW100" i="40" s="1"/>
  <c r="BX100" i="40" s="1"/>
  <c r="BY100" i="40" s="1"/>
  <c r="BZ100" i="40" s="1"/>
  <c r="CA100" i="40" s="1"/>
  <c r="CB100" i="40" s="1"/>
  <c r="CC100" i="40" s="1"/>
  <c r="CD100" i="40" s="1"/>
  <c r="CE100" i="40" s="1"/>
  <c r="CF100" i="40" s="1"/>
  <c r="CG100" i="40" s="1"/>
  <c r="CH100" i="40" s="1"/>
  <c r="CI100" i="40" s="1"/>
  <c r="CJ100" i="40" s="1"/>
  <c r="CK100" i="40" s="1"/>
  <c r="CL100" i="40" s="1"/>
  <c r="CM100" i="40" s="1"/>
  <c r="AY101" i="40"/>
  <c r="AZ101" i="40" s="1"/>
  <c r="BA101" i="40" s="1"/>
  <c r="BB101" i="40" s="1"/>
  <c r="BC101" i="40" s="1"/>
  <c r="BD101" i="40" s="1"/>
  <c r="BE101" i="40" s="1"/>
  <c r="BF101" i="40" s="1"/>
  <c r="BG101" i="40" s="1"/>
  <c r="BH101" i="40" s="1"/>
  <c r="BI101" i="40" s="1"/>
  <c r="BJ101" i="40" s="1"/>
  <c r="BK101" i="40" s="1"/>
  <c r="BL101" i="40" s="1"/>
  <c r="BM101" i="40" s="1"/>
  <c r="BN101" i="40" s="1"/>
  <c r="BO101" i="40" s="1"/>
  <c r="BP101" i="40" s="1"/>
  <c r="BQ101" i="40" s="1"/>
  <c r="BR101" i="40" s="1"/>
  <c r="BS101" i="40" s="1"/>
  <c r="BT101" i="40" s="1"/>
  <c r="BU101" i="40" s="1"/>
  <c r="BV101" i="40" s="1"/>
  <c r="BW101" i="40" s="1"/>
  <c r="BX101" i="40" s="1"/>
  <c r="BY101" i="40" s="1"/>
  <c r="BZ101" i="40" s="1"/>
  <c r="CA101" i="40" s="1"/>
  <c r="CB101" i="40" s="1"/>
  <c r="CC101" i="40" s="1"/>
  <c r="CD101" i="40" s="1"/>
  <c r="CE101" i="40" s="1"/>
  <c r="CF101" i="40" s="1"/>
  <c r="CG101" i="40" s="1"/>
  <c r="CH101" i="40" s="1"/>
  <c r="CI101" i="40" s="1"/>
  <c r="CJ101" i="40" s="1"/>
  <c r="CK101" i="40" s="1"/>
  <c r="CL101" i="40" s="1"/>
  <c r="CM101" i="40" s="1"/>
  <c r="AY102" i="40"/>
  <c r="AZ102" i="40" s="1"/>
  <c r="BA102" i="40" s="1"/>
  <c r="BB102" i="40" s="1"/>
  <c r="BC102" i="40" s="1"/>
  <c r="BD102" i="40" s="1"/>
  <c r="BE102" i="40" s="1"/>
  <c r="BF102" i="40" s="1"/>
  <c r="BG102" i="40" s="1"/>
  <c r="BH102" i="40" s="1"/>
  <c r="BI102" i="40" s="1"/>
  <c r="BJ102" i="40" s="1"/>
  <c r="BK102" i="40" s="1"/>
  <c r="BL102" i="40" s="1"/>
  <c r="BM102" i="40" s="1"/>
  <c r="BN102" i="40" s="1"/>
  <c r="BO102" i="40" s="1"/>
  <c r="BP102" i="40" s="1"/>
  <c r="BQ102" i="40" s="1"/>
  <c r="BR102" i="40" s="1"/>
  <c r="BS102" i="40" s="1"/>
  <c r="BT102" i="40" s="1"/>
  <c r="BU102" i="40" s="1"/>
  <c r="BV102" i="40" s="1"/>
  <c r="BW102" i="40" s="1"/>
  <c r="BX102" i="40" s="1"/>
  <c r="BY102" i="40" s="1"/>
  <c r="BZ102" i="40" s="1"/>
  <c r="CA102" i="40" s="1"/>
  <c r="CB102" i="40" s="1"/>
  <c r="CC102" i="40" s="1"/>
  <c r="CD102" i="40" s="1"/>
  <c r="CE102" i="40" s="1"/>
  <c r="CF102" i="40" s="1"/>
  <c r="CG102" i="40" s="1"/>
  <c r="CH102" i="40" s="1"/>
  <c r="CI102" i="40" s="1"/>
  <c r="CJ102" i="40" s="1"/>
  <c r="CK102" i="40" s="1"/>
  <c r="CL102" i="40" s="1"/>
  <c r="CM102" i="40" s="1"/>
  <c r="AY97" i="40"/>
  <c r="AZ97" i="40" s="1"/>
  <c r="BA97" i="40" s="1"/>
  <c r="BB97" i="40" s="1"/>
  <c r="BC97" i="40" s="1"/>
  <c r="BD97" i="40" s="1"/>
  <c r="BE97" i="40" s="1"/>
  <c r="BF97" i="40" s="1"/>
  <c r="BG97" i="40" s="1"/>
  <c r="BH97" i="40" s="1"/>
  <c r="BI97" i="40" s="1"/>
  <c r="BJ97" i="40" s="1"/>
  <c r="BK97" i="40" s="1"/>
  <c r="BL97" i="40" s="1"/>
  <c r="BM97" i="40" s="1"/>
  <c r="BN97" i="40" s="1"/>
  <c r="BO97" i="40" s="1"/>
  <c r="BP97" i="40" s="1"/>
  <c r="BQ97" i="40" s="1"/>
  <c r="BR97" i="40" s="1"/>
  <c r="BS97" i="40" s="1"/>
  <c r="BT97" i="40" s="1"/>
  <c r="BU97" i="40" s="1"/>
  <c r="BV97" i="40" s="1"/>
  <c r="BW97" i="40" s="1"/>
  <c r="BX97" i="40" s="1"/>
  <c r="BY97" i="40" s="1"/>
  <c r="BZ97" i="40" s="1"/>
  <c r="CA97" i="40" s="1"/>
  <c r="CB97" i="40" s="1"/>
  <c r="CC97" i="40" s="1"/>
  <c r="CD97" i="40" s="1"/>
  <c r="CE97" i="40" s="1"/>
  <c r="CF97" i="40" s="1"/>
  <c r="CG97" i="40" s="1"/>
  <c r="CH97" i="40" s="1"/>
  <c r="CI97" i="40" s="1"/>
  <c r="CJ97" i="40" s="1"/>
  <c r="CK97" i="40" s="1"/>
  <c r="CL97" i="40" s="1"/>
  <c r="CM97" i="40" s="1"/>
  <c r="AY96" i="40"/>
  <c r="AZ96" i="40" s="1"/>
  <c r="BA96" i="40" s="1"/>
  <c r="BB96" i="40" s="1"/>
  <c r="BC96" i="40" s="1"/>
  <c r="BD96" i="40" s="1"/>
  <c r="BE96" i="40" s="1"/>
  <c r="BF96" i="40" s="1"/>
  <c r="BG96" i="40" s="1"/>
  <c r="BH96" i="40" s="1"/>
  <c r="BI96" i="40" s="1"/>
  <c r="BJ96" i="40" s="1"/>
  <c r="BK96" i="40" s="1"/>
  <c r="BL96" i="40" s="1"/>
  <c r="BM96" i="40" s="1"/>
  <c r="BN96" i="40" s="1"/>
  <c r="BO96" i="40" s="1"/>
  <c r="BP96" i="40" s="1"/>
  <c r="BQ96" i="40" s="1"/>
  <c r="BR96" i="40" s="1"/>
  <c r="BS96" i="40" s="1"/>
  <c r="BT96" i="40" s="1"/>
  <c r="BU96" i="40" s="1"/>
  <c r="BV96" i="40" s="1"/>
  <c r="BW96" i="40" s="1"/>
  <c r="BX96" i="40" s="1"/>
  <c r="BY96" i="40" s="1"/>
  <c r="BZ96" i="40" s="1"/>
  <c r="CA96" i="40" s="1"/>
  <c r="CB96" i="40" s="1"/>
  <c r="CC96" i="40" s="1"/>
  <c r="CD96" i="40" s="1"/>
  <c r="CE96" i="40" s="1"/>
  <c r="CF96" i="40" s="1"/>
  <c r="CG96" i="40" s="1"/>
  <c r="CH96" i="40" s="1"/>
  <c r="CI96" i="40" s="1"/>
  <c r="CJ96" i="40" s="1"/>
  <c r="CK96" i="40" s="1"/>
  <c r="CL96" i="40" s="1"/>
  <c r="CM96" i="40" s="1"/>
  <c r="L87" i="40"/>
  <c r="L91" i="40"/>
  <c r="M91" i="40" s="1"/>
  <c r="N91" i="40" s="1"/>
  <c r="O91" i="40" s="1"/>
  <c r="P91" i="40" s="1"/>
  <c r="Q91" i="40" s="1"/>
  <c r="R91" i="40" s="1"/>
  <c r="S91" i="40" s="1"/>
  <c r="T91" i="40" s="1"/>
  <c r="I94" i="40"/>
  <c r="I95" i="40"/>
  <c r="I96" i="40"/>
  <c r="I97" i="40"/>
  <c r="I98" i="40"/>
  <c r="I99" i="40"/>
  <c r="I100" i="40"/>
  <c r="I101" i="40"/>
  <c r="I102" i="40"/>
  <c r="I103" i="40"/>
  <c r="I104" i="40"/>
  <c r="I105" i="40"/>
  <c r="I106" i="40"/>
  <c r="I93" i="40"/>
  <c r="I92" i="40"/>
  <c r="J113" i="40"/>
  <c r="K113" i="40" s="1"/>
  <c r="L113" i="40" s="1"/>
  <c r="M113" i="40" s="1"/>
  <c r="N113" i="40" s="1"/>
  <c r="O113" i="40" s="1"/>
  <c r="P113" i="40" s="1"/>
  <c r="Q113" i="40" s="1"/>
  <c r="R113" i="40" s="1"/>
  <c r="S113" i="40" s="1"/>
  <c r="T113" i="40" s="1"/>
  <c r="U113" i="40" s="1"/>
  <c r="V113" i="40" s="1"/>
  <c r="W113" i="40" s="1"/>
  <c r="X113" i="40" s="1"/>
  <c r="Y113" i="40" s="1"/>
  <c r="Z113" i="40" s="1"/>
  <c r="AA113" i="40" s="1"/>
  <c r="AB113" i="40" s="1"/>
  <c r="AC113" i="40" s="1"/>
  <c r="AD113" i="40" s="1"/>
  <c r="AE113" i="40" s="1"/>
  <c r="AF113" i="40" s="1"/>
  <c r="AG113" i="40" s="1"/>
  <c r="AH113" i="40" s="1"/>
  <c r="AI113" i="40" s="1"/>
  <c r="AJ113" i="40" s="1"/>
  <c r="AK113" i="40" s="1"/>
  <c r="AL113" i="40" s="1"/>
  <c r="AM113" i="40" s="1"/>
  <c r="AN113" i="40" s="1"/>
  <c r="AO113" i="40" s="1"/>
  <c r="AP113" i="40" s="1"/>
  <c r="AQ113" i="40" s="1"/>
  <c r="AR113" i="40" s="1"/>
  <c r="AS113" i="40" s="1"/>
  <c r="AT113" i="40" s="1"/>
  <c r="AU113" i="40" s="1"/>
  <c r="AV113" i="40" s="1"/>
  <c r="M87" i="40"/>
  <c r="AW87" i="40"/>
  <c r="AW88" i="40" s="1"/>
  <c r="L84" i="40"/>
  <c r="M84" i="40" s="1"/>
  <c r="N84" i="40" s="1"/>
  <c r="O84" i="40" s="1"/>
  <c r="P84" i="40" s="1"/>
  <c r="Q84" i="40" s="1"/>
  <c r="R84" i="40" s="1"/>
  <c r="S84" i="40" s="1"/>
  <c r="T84" i="40" s="1"/>
  <c r="U84" i="40" s="1"/>
  <c r="V84" i="40" s="1"/>
  <c r="W84" i="40" s="1"/>
  <c r="X84" i="40" s="1"/>
  <c r="Y84" i="40" s="1"/>
  <c r="Z84" i="40" s="1"/>
  <c r="AA84" i="40" s="1"/>
  <c r="AB84" i="40" s="1"/>
  <c r="AC84" i="40" s="1"/>
  <c r="AD84" i="40" s="1"/>
  <c r="AE84" i="40" s="1"/>
  <c r="AF84" i="40" s="1"/>
  <c r="AG84" i="40" s="1"/>
  <c r="AH84" i="40" s="1"/>
  <c r="AI84" i="40" s="1"/>
  <c r="AJ84" i="40" s="1"/>
  <c r="AK84" i="40" s="1"/>
  <c r="AL84" i="40" s="1"/>
  <c r="AM84" i="40" s="1"/>
  <c r="AN84" i="40" s="1"/>
  <c r="AO84" i="40" s="1"/>
  <c r="AP84" i="40" s="1"/>
  <c r="AQ84" i="40" s="1"/>
  <c r="AR84" i="40" s="1"/>
  <c r="AS84" i="40" s="1"/>
  <c r="AT84" i="40" s="1"/>
  <c r="AU84" i="40" s="1"/>
  <c r="AV84" i="40" s="1"/>
  <c r="AW76" i="40"/>
  <c r="AW77" i="40" s="1"/>
  <c r="AW78" i="40" s="1"/>
  <c r="AW79" i="40" s="1"/>
  <c r="AW80" i="40" s="1"/>
  <c r="AW81" i="40" s="1"/>
  <c r="AW82" i="40" s="1"/>
  <c r="L76" i="40"/>
  <c r="M76" i="40" s="1"/>
  <c r="M77" i="40" s="1"/>
  <c r="M78" i="40" s="1"/>
  <c r="M79" i="40" s="1"/>
  <c r="M80" i="40" s="1"/>
  <c r="M81" i="40" s="1"/>
  <c r="M82" i="40" s="1"/>
  <c r="C118" i="40"/>
  <c r="D118" i="40" s="1"/>
  <c r="E118" i="40" s="1"/>
  <c r="F118" i="40" s="1"/>
  <c r="G118" i="40" s="1"/>
  <c r="H118" i="40" s="1"/>
  <c r="I118" i="40" s="1"/>
  <c r="J118" i="40" s="1"/>
  <c r="K118" i="40" s="1"/>
  <c r="L118" i="40" s="1"/>
  <c r="M118" i="40" s="1"/>
  <c r="N118" i="40" s="1"/>
  <c r="O118" i="40" s="1"/>
  <c r="P118" i="40" s="1"/>
  <c r="Q118" i="40" s="1"/>
  <c r="R118" i="40" s="1"/>
  <c r="S118" i="40" s="1"/>
  <c r="T118" i="40" s="1"/>
  <c r="U118" i="40" s="1"/>
  <c r="V118" i="40" s="1"/>
  <c r="W118" i="40" s="1"/>
  <c r="X118" i="40" s="1"/>
  <c r="Y118" i="40" s="1"/>
  <c r="Z118" i="40" s="1"/>
  <c r="AA118" i="40" s="1"/>
  <c r="AB118" i="40" s="1"/>
  <c r="AC118" i="40" s="1"/>
  <c r="AD118" i="40" s="1"/>
  <c r="AE118" i="40" s="1"/>
  <c r="AF118" i="40" s="1"/>
  <c r="AG118" i="40" s="1"/>
  <c r="AH118" i="40" s="1"/>
  <c r="AI118" i="40" s="1"/>
  <c r="AJ118" i="40" s="1"/>
  <c r="AK118" i="40" s="1"/>
  <c r="AL118" i="40" s="1"/>
  <c r="AM118" i="40" s="1"/>
  <c r="AN118" i="40" s="1"/>
  <c r="AO118" i="40" s="1"/>
  <c r="AP118" i="40" s="1"/>
  <c r="AQ118" i="40" s="1"/>
  <c r="AR118" i="40" s="1"/>
  <c r="AS118" i="40" s="1"/>
  <c r="AT118" i="40" s="1"/>
  <c r="AU118" i="40" s="1"/>
  <c r="AV118" i="40" s="1"/>
  <c r="AW118" i="40" s="1"/>
  <c r="AX118" i="40" s="1"/>
  <c r="AY118" i="40" s="1"/>
  <c r="AZ118" i="40" s="1"/>
  <c r="BA118" i="40" s="1"/>
  <c r="BB118" i="40" s="1"/>
  <c r="BC118" i="40" s="1"/>
  <c r="BD118" i="40" s="1"/>
  <c r="BE118" i="40" s="1"/>
  <c r="BF118" i="40" s="1"/>
  <c r="BG118" i="40" s="1"/>
  <c r="BH118" i="40" s="1"/>
  <c r="BI118" i="40" s="1"/>
  <c r="BJ118" i="40" s="1"/>
  <c r="BK118" i="40" s="1"/>
  <c r="BL118" i="40" s="1"/>
  <c r="BM118" i="40" s="1"/>
  <c r="BN118" i="40" s="1"/>
  <c r="BO118" i="40" s="1"/>
  <c r="BP118" i="40" s="1"/>
  <c r="BQ118" i="40" s="1"/>
  <c r="BR118" i="40" s="1"/>
  <c r="BS118" i="40" s="1"/>
  <c r="BT118" i="40" s="1"/>
  <c r="BU118" i="40" s="1"/>
  <c r="BV118" i="40" s="1"/>
  <c r="BW118" i="40" s="1"/>
  <c r="BX118" i="40" s="1"/>
  <c r="BY118" i="40" s="1"/>
  <c r="BZ118" i="40" s="1"/>
  <c r="CA118" i="40" s="1"/>
  <c r="CB118" i="40" s="1"/>
  <c r="CC118" i="40" s="1"/>
  <c r="CD118" i="40" s="1"/>
  <c r="CE118" i="40" s="1"/>
  <c r="CF118" i="40" s="1"/>
  <c r="CG118" i="40" s="1"/>
  <c r="CH118" i="40" s="1"/>
  <c r="CI118" i="40" s="1"/>
  <c r="CJ118" i="40" s="1"/>
  <c r="CK118" i="40" s="1"/>
  <c r="CL118" i="40" s="1"/>
  <c r="CM118" i="40" s="1"/>
  <c r="CN118" i="40" s="1"/>
  <c r="CO118" i="40" s="1"/>
  <c r="CP118" i="40" s="1"/>
  <c r="CQ118" i="40" s="1"/>
  <c r="CR118" i="40" s="1"/>
  <c r="A116" i="40"/>
  <c r="A115" i="40" s="1"/>
  <c r="A114" i="40" s="1"/>
  <c r="A113" i="40" s="1"/>
  <c r="A112" i="40" s="1"/>
  <c r="A111" i="40" s="1"/>
  <c r="A110" i="40" s="1"/>
  <c r="A109" i="40" s="1"/>
  <c r="A108" i="40" s="1"/>
  <c r="A107" i="40" s="1"/>
  <c r="A106" i="40" s="1"/>
  <c r="A105" i="40" s="1"/>
  <c r="A104" i="40" s="1"/>
  <c r="A103" i="40" s="1"/>
  <c r="A102" i="40" s="1"/>
  <c r="A101" i="40" s="1"/>
  <c r="A100" i="40" s="1"/>
  <c r="A99" i="40" s="1"/>
  <c r="A98" i="40" s="1"/>
  <c r="A97" i="40" s="1"/>
  <c r="A96" i="40" s="1"/>
  <c r="A95" i="40" s="1"/>
  <c r="A94" i="40" s="1"/>
  <c r="A93" i="40" s="1"/>
  <c r="A92" i="40" s="1"/>
  <c r="A91" i="40" s="1"/>
  <c r="A90" i="40" s="1"/>
  <c r="A89" i="40" s="1"/>
  <c r="A88" i="40" s="1"/>
  <c r="A87" i="40" s="1"/>
  <c r="A86" i="40" s="1"/>
  <c r="A85" i="40" s="1"/>
  <c r="A84" i="40" s="1"/>
  <c r="A83" i="40" s="1"/>
  <c r="A82" i="40" s="1"/>
  <c r="A81" i="40" s="1"/>
  <c r="A80" i="40" s="1"/>
  <c r="A79" i="40" s="1"/>
  <c r="A78" i="40" s="1"/>
  <c r="A77" i="40" s="1"/>
  <c r="A76" i="40" s="1"/>
  <c r="A75" i="40" s="1"/>
  <c r="A74" i="40" s="1"/>
  <c r="A73" i="40" s="1"/>
  <c r="A72" i="40" s="1"/>
  <c r="A71" i="40" s="1"/>
  <c r="A70" i="40" s="1"/>
  <c r="A69" i="40" s="1"/>
  <c r="A68" i="40" s="1"/>
  <c r="A67" i="40" s="1"/>
  <c r="A66" i="40" s="1"/>
  <c r="A65" i="40" s="1"/>
  <c r="A64" i="40" s="1"/>
  <c r="A63" i="40" s="1"/>
  <c r="A62" i="40" s="1"/>
  <c r="A61" i="40" s="1"/>
  <c r="A60" i="40" s="1"/>
  <c r="A59" i="40" s="1"/>
  <c r="A58" i="40" s="1"/>
  <c r="A57" i="40" s="1"/>
  <c r="A56" i="40" s="1"/>
  <c r="A55" i="40" s="1"/>
  <c r="A54" i="40" s="1"/>
  <c r="A53" i="40" s="1"/>
  <c r="A52" i="40" s="1"/>
  <c r="A51" i="40" s="1"/>
  <c r="A50" i="40" s="1"/>
  <c r="A49" i="40" s="1"/>
  <c r="A48" i="40" s="1"/>
  <c r="A47" i="40" s="1"/>
  <c r="A46" i="40" s="1"/>
  <c r="A45" i="40" s="1"/>
  <c r="A44" i="40" s="1"/>
  <c r="A43" i="40" s="1"/>
  <c r="A42" i="40" s="1"/>
  <c r="A41" i="40" s="1"/>
  <c r="A40" i="40" s="1"/>
  <c r="A39" i="40" s="1"/>
  <c r="A38" i="40" s="1"/>
  <c r="A37" i="40" s="1"/>
  <c r="A36" i="40" s="1"/>
  <c r="A35" i="40" s="1"/>
  <c r="A34" i="40" s="1"/>
  <c r="A33" i="40" s="1"/>
  <c r="A32" i="40" s="1"/>
  <c r="A31" i="40" s="1"/>
  <c r="A30" i="40" s="1"/>
  <c r="A29" i="40" s="1"/>
  <c r="A28" i="40" s="1"/>
  <c r="A27" i="40" s="1"/>
  <c r="A26" i="40" s="1"/>
  <c r="A25" i="40" s="1"/>
  <c r="A24" i="40" s="1"/>
  <c r="A23" i="40" s="1"/>
  <c r="A22" i="40" s="1"/>
  <c r="A21" i="40" s="1"/>
  <c r="A20" i="40" s="1"/>
  <c r="A19" i="40" s="1"/>
  <c r="A18" i="40" s="1"/>
  <c r="A17" i="40" s="1"/>
  <c r="A16" i="40" s="1"/>
  <c r="A15" i="40" s="1"/>
  <c r="A14" i="40" s="1"/>
  <c r="A13" i="40" s="1"/>
  <c r="A12" i="40" s="1"/>
  <c r="A11" i="40" s="1"/>
  <c r="A10" i="40" s="1"/>
  <c r="A9" i="40" s="1"/>
  <c r="A8" i="40" s="1"/>
  <c r="A7" i="40" s="1"/>
  <c r="A6" i="40" s="1"/>
  <c r="A5" i="40" s="1"/>
  <c r="A4" i="40" s="1"/>
  <c r="A3" i="40" s="1"/>
  <c r="C1" i="40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R1" i="40" s="1"/>
  <c r="S1" i="40" s="1"/>
  <c r="T1" i="40" s="1"/>
  <c r="U1" i="40" s="1"/>
  <c r="V1" i="40" s="1"/>
  <c r="W1" i="40" s="1"/>
  <c r="X1" i="40" s="1"/>
  <c r="Y1" i="40" s="1"/>
  <c r="Z1" i="40" s="1"/>
  <c r="AA1" i="40" s="1"/>
  <c r="AB1" i="40" s="1"/>
  <c r="AC1" i="40" s="1"/>
  <c r="AD1" i="40" s="1"/>
  <c r="AE1" i="40" s="1"/>
  <c r="AF1" i="40" s="1"/>
  <c r="AG1" i="40" s="1"/>
  <c r="AH1" i="40" s="1"/>
  <c r="AI1" i="40" s="1"/>
  <c r="AJ1" i="40" s="1"/>
  <c r="AK1" i="40" s="1"/>
  <c r="AL1" i="40" s="1"/>
  <c r="AM1" i="40" s="1"/>
  <c r="AN1" i="40" s="1"/>
  <c r="AO1" i="40" s="1"/>
  <c r="AP1" i="40" s="1"/>
  <c r="AQ1" i="40" s="1"/>
  <c r="AR1" i="40" s="1"/>
  <c r="AS1" i="40" s="1"/>
  <c r="AT1" i="40" s="1"/>
  <c r="AU1" i="40" s="1"/>
  <c r="AV1" i="40" s="1"/>
  <c r="AW1" i="40" s="1"/>
  <c r="AX1" i="40" s="1"/>
  <c r="AY1" i="40" s="1"/>
  <c r="AZ1" i="40" s="1"/>
  <c r="BA1" i="40" s="1"/>
  <c r="BB1" i="40" s="1"/>
  <c r="BC1" i="40" s="1"/>
  <c r="BD1" i="40" s="1"/>
  <c r="BE1" i="40" s="1"/>
  <c r="BF1" i="40" s="1"/>
  <c r="BG1" i="40" s="1"/>
  <c r="BH1" i="40" s="1"/>
  <c r="BI1" i="40" s="1"/>
  <c r="BJ1" i="40" s="1"/>
  <c r="BK1" i="40" s="1"/>
  <c r="BL1" i="40" s="1"/>
  <c r="BM1" i="40" s="1"/>
  <c r="BN1" i="40" s="1"/>
  <c r="BO1" i="40" s="1"/>
  <c r="BP1" i="40" s="1"/>
  <c r="BQ1" i="40" s="1"/>
  <c r="BR1" i="40" s="1"/>
  <c r="BS1" i="40" s="1"/>
  <c r="BT1" i="40" s="1"/>
  <c r="BU1" i="40" s="1"/>
  <c r="BV1" i="40" s="1"/>
  <c r="BW1" i="40" s="1"/>
  <c r="BX1" i="40" s="1"/>
  <c r="BY1" i="40" s="1"/>
  <c r="BZ1" i="40" s="1"/>
  <c r="CA1" i="40" s="1"/>
  <c r="CB1" i="40" s="1"/>
  <c r="CC1" i="40" s="1"/>
  <c r="CD1" i="40" s="1"/>
  <c r="CE1" i="40" s="1"/>
  <c r="CF1" i="40" s="1"/>
  <c r="CG1" i="40" s="1"/>
  <c r="CH1" i="40" s="1"/>
  <c r="CI1" i="40" s="1"/>
  <c r="CJ1" i="40" s="1"/>
  <c r="CK1" i="40" s="1"/>
  <c r="CL1" i="40" s="1"/>
  <c r="CM1" i="40" s="1"/>
  <c r="CN1" i="40" s="1"/>
  <c r="CO1" i="40" s="1"/>
  <c r="CP1" i="40" s="1"/>
  <c r="CQ1" i="40" s="1"/>
  <c r="CR1" i="40" s="1"/>
  <c r="AB28" i="40"/>
  <c r="AB29" i="40" s="1"/>
  <c r="AB30" i="40" s="1"/>
  <c r="AB31" i="40" s="1"/>
  <c r="AB32" i="40" s="1"/>
  <c r="AB33" i="40" s="1"/>
  <c r="AB34" i="40" s="1"/>
  <c r="AB35" i="40" s="1"/>
  <c r="AB36" i="40" s="1"/>
  <c r="I7" i="40"/>
  <c r="J7" i="40" s="1"/>
  <c r="K7" i="40" s="1"/>
  <c r="L7" i="40" s="1"/>
  <c r="I8" i="40"/>
  <c r="AC6" i="40"/>
  <c r="AD6" i="40" s="1"/>
  <c r="AC28" i="40"/>
  <c r="AC29" i="40" s="1"/>
  <c r="AC30" i="40" s="1"/>
  <c r="AC31" i="40" s="1"/>
  <c r="AC32" i="40" s="1"/>
  <c r="AC33" i="40" s="1"/>
  <c r="AC34" i="40" s="1"/>
  <c r="AC35" i="40" s="1"/>
  <c r="AC36" i="40" s="1"/>
  <c r="CJ77" i="40"/>
  <c r="CJ78" i="40" s="1"/>
  <c r="CJ79" i="40" s="1"/>
  <c r="CJ80" i="40" s="1"/>
  <c r="CJ81" i="40" s="1"/>
  <c r="CJ82" i="40" s="1"/>
  <c r="CJ83" i="40" s="1"/>
  <c r="CJ84" i="40" s="1"/>
  <c r="CJ85" i="40" s="1"/>
  <c r="CJ86" i="40" s="1"/>
  <c r="CJ87" i="40" s="1"/>
  <c r="CJ88" i="40" s="1"/>
  <c r="CJ89" i="40" s="1"/>
  <c r="CK89" i="40" s="1"/>
  <c r="CL89" i="40" s="1"/>
  <c r="BU77" i="40"/>
  <c r="BU78" i="40" s="1"/>
  <c r="BU79" i="40" s="1"/>
  <c r="BU80" i="40" s="1"/>
  <c r="BU81" i="40" s="1"/>
  <c r="BU82" i="40" s="1"/>
  <c r="BU83" i="40" s="1"/>
  <c r="BU84" i="40" s="1"/>
  <c r="BU85" i="40" s="1"/>
  <c r="BU86" i="40" s="1"/>
  <c r="BU87" i="40" s="1"/>
  <c r="BU88" i="40" s="1"/>
  <c r="BU89" i="40" s="1"/>
  <c r="BV90" i="40"/>
  <c r="BW90" i="40" s="1"/>
  <c r="BX90" i="40" s="1"/>
  <c r="BY90" i="40" s="1"/>
  <c r="BZ90" i="40" s="1"/>
  <c r="CA90" i="40" s="1"/>
  <c r="CB90" i="40" s="1"/>
  <c r="CC90" i="40" s="1"/>
  <c r="CD90" i="40" s="1"/>
  <c r="CE90" i="40" s="1"/>
  <c r="CF90" i="40" s="1"/>
  <c r="CG90" i="40" s="1"/>
  <c r="CH90" i="40" s="1"/>
  <c r="CI90" i="40" s="1"/>
  <c r="CJ90" i="40" s="1"/>
  <c r="CK90" i="40" s="1"/>
  <c r="BV76" i="40"/>
  <c r="BV77" i="40" s="1"/>
  <c r="BV78" i="40" s="1"/>
  <c r="BV79" i="40" s="1"/>
  <c r="BV80" i="40" s="1"/>
  <c r="BV81" i="40" s="1"/>
  <c r="BV82" i="40" s="1"/>
  <c r="BV83" i="40" s="1"/>
  <c r="BV84" i="40" s="1"/>
  <c r="BV85" i="40" s="1"/>
  <c r="BV86" i="40" s="1"/>
  <c r="BV87" i="40" s="1"/>
  <c r="BV88" i="40" s="1"/>
  <c r="BV89" i="40" s="1"/>
  <c r="CL91" i="40"/>
  <c r="CL92" i="40" s="1"/>
  <c r="BU91" i="40"/>
  <c r="BV91" i="40" s="1"/>
  <c r="BW91" i="40" s="1"/>
  <c r="BX91" i="40" s="1"/>
  <c r="BY91" i="40" s="1"/>
  <c r="BZ91" i="40" s="1"/>
  <c r="CA91" i="40" s="1"/>
  <c r="CB91" i="40" s="1"/>
  <c r="CC91" i="40" s="1"/>
  <c r="CD91" i="40" s="1"/>
  <c r="CE91" i="40" s="1"/>
  <c r="CF91" i="40" s="1"/>
  <c r="CG91" i="40" s="1"/>
  <c r="CH91" i="40" s="1"/>
  <c r="CI91" i="40" s="1"/>
  <c r="CJ91" i="40" s="1"/>
  <c r="CK91" i="40" s="1"/>
  <c r="BY38" i="16"/>
  <c r="C1" i="16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Q1" i="16" s="1"/>
  <c r="R1" i="16" s="1"/>
  <c r="S1" i="16" s="1"/>
  <c r="T1" i="16" s="1"/>
  <c r="U1" i="16" s="1"/>
  <c r="V1" i="16" s="1"/>
  <c r="W1" i="16" s="1"/>
  <c r="X1" i="16" s="1"/>
  <c r="Y1" i="16" s="1"/>
  <c r="Z1" i="16" s="1"/>
  <c r="AA1" i="16" s="1"/>
  <c r="AB1" i="16" s="1"/>
  <c r="AC1" i="16" s="1"/>
  <c r="AD1" i="16" s="1"/>
  <c r="AE1" i="16" s="1"/>
  <c r="AF1" i="16" s="1"/>
  <c r="AG1" i="16" s="1"/>
  <c r="AH1" i="16" s="1"/>
  <c r="AI1" i="16" s="1"/>
  <c r="AJ1" i="16" s="1"/>
  <c r="AK1" i="16" s="1"/>
  <c r="AL1" i="16" s="1"/>
  <c r="AM1" i="16" s="1"/>
  <c r="AN1" i="16" s="1"/>
  <c r="AO1" i="16" s="1"/>
  <c r="AP1" i="16" s="1"/>
  <c r="AQ1" i="16" s="1"/>
  <c r="AR1" i="16" s="1"/>
  <c r="AS1" i="16" s="1"/>
  <c r="AT1" i="16" s="1"/>
  <c r="AU1" i="16" s="1"/>
  <c r="AV1" i="16" s="1"/>
  <c r="AW1" i="16" s="1"/>
  <c r="AX1" i="16" s="1"/>
  <c r="AY1" i="16" s="1"/>
  <c r="AZ1" i="16" s="1"/>
  <c r="BA1" i="16" s="1"/>
  <c r="BB1" i="16" s="1"/>
  <c r="BC1" i="16" s="1"/>
  <c r="BD1" i="16" s="1"/>
  <c r="BE1" i="16" s="1"/>
  <c r="BF1" i="16" s="1"/>
  <c r="BG1" i="16" s="1"/>
  <c r="BH1" i="16" s="1"/>
  <c r="BI1" i="16" s="1"/>
  <c r="BJ1" i="16" s="1"/>
  <c r="BK1" i="16" s="1"/>
  <c r="BL1" i="16" s="1"/>
  <c r="BM1" i="16" s="1"/>
  <c r="BN1" i="16" s="1"/>
  <c r="BO1" i="16" s="1"/>
  <c r="BP1" i="16" s="1"/>
  <c r="BQ1" i="16" s="1"/>
  <c r="BR1" i="16" s="1"/>
  <c r="BS1" i="16" s="1"/>
  <c r="BT1" i="16" s="1"/>
  <c r="BU1" i="16" s="1"/>
  <c r="BV1" i="16" s="1"/>
  <c r="BW1" i="16" s="1"/>
  <c r="BX1" i="16" s="1"/>
  <c r="BY1" i="16" s="1"/>
  <c r="BZ1" i="16" s="1"/>
  <c r="CA1" i="16" s="1"/>
  <c r="CB1" i="16" s="1"/>
  <c r="CC1" i="16" s="1"/>
  <c r="CD1" i="16" s="1"/>
  <c r="CE1" i="16" s="1"/>
  <c r="CF1" i="16" s="1"/>
  <c r="CG1" i="16" s="1"/>
  <c r="CH1" i="16" s="1"/>
  <c r="CI1" i="16" s="1"/>
  <c r="CJ1" i="16" s="1"/>
  <c r="CK1" i="16" s="1"/>
  <c r="CL1" i="16" s="1"/>
  <c r="CM1" i="16" s="1"/>
  <c r="CN1" i="16" s="1"/>
  <c r="CO1" i="16" s="1"/>
  <c r="CP1" i="16" s="1"/>
  <c r="CQ1" i="16" s="1"/>
  <c r="CR1" i="16" s="1"/>
  <c r="C118" i="16"/>
  <c r="D118" i="16" s="1"/>
  <c r="E118" i="16" s="1"/>
  <c r="F118" i="16" s="1"/>
  <c r="G118" i="16" s="1"/>
  <c r="H118" i="16" s="1"/>
  <c r="I118" i="16" s="1"/>
  <c r="J118" i="16" s="1"/>
  <c r="K118" i="16" s="1"/>
  <c r="L118" i="16" s="1"/>
  <c r="M118" i="16" s="1"/>
  <c r="N118" i="16" s="1"/>
  <c r="O118" i="16" s="1"/>
  <c r="P118" i="16" s="1"/>
  <c r="Q118" i="16" s="1"/>
  <c r="R118" i="16" s="1"/>
  <c r="S118" i="16" s="1"/>
  <c r="T118" i="16" s="1"/>
  <c r="U118" i="16" s="1"/>
  <c r="V118" i="16" s="1"/>
  <c r="W118" i="16" s="1"/>
  <c r="X118" i="16" s="1"/>
  <c r="Y118" i="16" s="1"/>
  <c r="Z118" i="16" s="1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AR118" i="16" s="1"/>
  <c r="AS118" i="16" s="1"/>
  <c r="AT118" i="16" s="1"/>
  <c r="AU118" i="16" s="1"/>
  <c r="AV118" i="16" s="1"/>
  <c r="AW118" i="16" s="1"/>
  <c r="AX118" i="16" s="1"/>
  <c r="AY118" i="16" s="1"/>
  <c r="AZ118" i="16" s="1"/>
  <c r="BA118" i="16" s="1"/>
  <c r="BB118" i="16" s="1"/>
  <c r="BC118" i="16" s="1"/>
  <c r="BD118" i="16" s="1"/>
  <c r="BE118" i="16" s="1"/>
  <c r="BF118" i="16" s="1"/>
  <c r="BG118" i="16" s="1"/>
  <c r="BH118" i="16" s="1"/>
  <c r="BI118" i="16" s="1"/>
  <c r="BJ118" i="16" s="1"/>
  <c r="BK118" i="16" s="1"/>
  <c r="BL118" i="16" s="1"/>
  <c r="BM118" i="16" s="1"/>
  <c r="BN118" i="16" s="1"/>
  <c r="BO118" i="16" s="1"/>
  <c r="BP118" i="16" s="1"/>
  <c r="BQ118" i="16" s="1"/>
  <c r="BR118" i="16" s="1"/>
  <c r="BS118" i="16" s="1"/>
  <c r="BT118" i="16" s="1"/>
  <c r="BU118" i="16" s="1"/>
  <c r="BV118" i="16" s="1"/>
  <c r="BW118" i="16" s="1"/>
  <c r="BX118" i="16" s="1"/>
  <c r="BY118" i="16" s="1"/>
  <c r="BZ118" i="16" s="1"/>
  <c r="CA118" i="16" s="1"/>
  <c r="CB118" i="16" s="1"/>
  <c r="CC118" i="16" s="1"/>
  <c r="CD118" i="16" s="1"/>
  <c r="CE118" i="16" s="1"/>
  <c r="CF118" i="16" s="1"/>
  <c r="CG118" i="16" s="1"/>
  <c r="CH118" i="16" s="1"/>
  <c r="CI118" i="16" s="1"/>
  <c r="CJ118" i="16" s="1"/>
  <c r="CK118" i="16" s="1"/>
  <c r="CL118" i="16" s="1"/>
  <c r="CM118" i="16" s="1"/>
  <c r="CN118" i="16" s="1"/>
  <c r="CO118" i="16" s="1"/>
  <c r="CP118" i="16" s="1"/>
  <c r="CQ118" i="16" s="1"/>
  <c r="CR118" i="16" s="1"/>
  <c r="A116" i="16"/>
  <c r="A115" i="16" s="1"/>
  <c r="A114" i="16" s="1"/>
  <c r="A113" i="16" s="1"/>
  <c r="A112" i="16" s="1"/>
  <c r="A111" i="16" s="1"/>
  <c r="A110" i="16" s="1"/>
  <c r="A109" i="16" s="1"/>
  <c r="A108" i="16" s="1"/>
  <c r="A107" i="16" s="1"/>
  <c r="A106" i="16" s="1"/>
  <c r="A105" i="16" s="1"/>
  <c r="A104" i="16" s="1"/>
  <c r="A103" i="16" s="1"/>
  <c r="A102" i="16" s="1"/>
  <c r="A101" i="16" s="1"/>
  <c r="A100" i="16" s="1"/>
  <c r="A99" i="16" s="1"/>
  <c r="A98" i="16" s="1"/>
  <c r="A97" i="16" s="1"/>
  <c r="A96" i="16" s="1"/>
  <c r="A95" i="16" s="1"/>
  <c r="A94" i="16" s="1"/>
  <c r="A93" i="16" s="1"/>
  <c r="A92" i="16" s="1"/>
  <c r="A91" i="16" s="1"/>
  <c r="A90" i="16" s="1"/>
  <c r="A89" i="16" s="1"/>
  <c r="A88" i="16" s="1"/>
  <c r="A87" i="16" s="1"/>
  <c r="A86" i="16" s="1"/>
  <c r="A85" i="16" s="1"/>
  <c r="A84" i="16" s="1"/>
  <c r="A83" i="16" s="1"/>
  <c r="A82" i="16" s="1"/>
  <c r="A81" i="16" s="1"/>
  <c r="A80" i="16" s="1"/>
  <c r="A79" i="16" s="1"/>
  <c r="A78" i="16" s="1"/>
  <c r="A77" i="16" s="1"/>
  <c r="A76" i="16" s="1"/>
  <c r="A75" i="16" s="1"/>
  <c r="A74" i="16" s="1"/>
  <c r="A73" i="16" s="1"/>
  <c r="A72" i="16" s="1"/>
  <c r="A71" i="16" s="1"/>
  <c r="A70" i="16" s="1"/>
  <c r="A69" i="16" s="1"/>
  <c r="A68" i="16" s="1"/>
  <c r="A67" i="16" s="1"/>
  <c r="A66" i="16" s="1"/>
  <c r="A65" i="16" s="1"/>
  <c r="A64" i="16" s="1"/>
  <c r="A63" i="16" s="1"/>
  <c r="A62" i="16" s="1"/>
  <c r="A61" i="16" s="1"/>
  <c r="A60" i="16" s="1"/>
  <c r="A59" i="16" s="1"/>
  <c r="A58" i="16" s="1"/>
  <c r="A57" i="16" s="1"/>
  <c r="A56" i="16" s="1"/>
  <c r="A55" i="16" s="1"/>
  <c r="A54" i="16" s="1"/>
  <c r="A53" i="16" s="1"/>
  <c r="A52" i="16" s="1"/>
  <c r="A51" i="16" s="1"/>
  <c r="A50" i="16" s="1"/>
  <c r="A49" i="16" s="1"/>
  <c r="A48" i="16" s="1"/>
  <c r="A47" i="16" s="1"/>
  <c r="A46" i="16" s="1"/>
  <c r="A45" i="16" s="1"/>
  <c r="A44" i="16" s="1"/>
  <c r="A43" i="16" s="1"/>
  <c r="A42" i="16" s="1"/>
  <c r="A41" i="16" s="1"/>
  <c r="A40" i="16" s="1"/>
  <c r="A39" i="16" s="1"/>
  <c r="A38" i="16" s="1"/>
  <c r="A37" i="16" s="1"/>
  <c r="A36" i="16" s="1"/>
  <c r="A35" i="16" s="1"/>
  <c r="A34" i="16" s="1"/>
  <c r="A33" i="16" s="1"/>
  <c r="A32" i="16" s="1"/>
  <c r="A31" i="16" s="1"/>
  <c r="A30" i="16" s="1"/>
  <c r="A29" i="16" s="1"/>
  <c r="A28" i="16" s="1"/>
  <c r="A27" i="16" s="1"/>
  <c r="A26" i="16" s="1"/>
  <c r="A25" i="16" s="1"/>
  <c r="A24" i="16" s="1"/>
  <c r="A23" i="16" s="1"/>
  <c r="A22" i="16" s="1"/>
  <c r="A21" i="16" s="1"/>
  <c r="A20" i="16" s="1"/>
  <c r="A19" i="16" s="1"/>
  <c r="A18" i="16" s="1"/>
  <c r="A17" i="16" s="1"/>
  <c r="A16" i="16" s="1"/>
  <c r="A15" i="16" s="1"/>
  <c r="A14" i="16" s="1"/>
  <c r="A13" i="16" s="1"/>
  <c r="A12" i="16" s="1"/>
  <c r="A11" i="16" s="1"/>
  <c r="A10" i="16" s="1"/>
  <c r="A9" i="16" s="1"/>
  <c r="A8" i="16" s="1"/>
  <c r="A7" i="16" s="1"/>
  <c r="A6" i="16" s="1"/>
  <c r="A5" i="16" s="1"/>
  <c r="A4" i="16" s="1"/>
  <c r="A3" i="16" s="1"/>
  <c r="J92" i="40" l="1"/>
  <c r="I91" i="40"/>
  <c r="BE50" i="40"/>
  <c r="BE51" i="40" s="1"/>
  <c r="BE52" i="40" s="1"/>
  <c r="BE53" i="40" s="1"/>
  <c r="BE54" i="40" s="1"/>
  <c r="BE55" i="40" s="1"/>
  <c r="BE56" i="40" s="1"/>
  <c r="BE57" i="40" s="1"/>
  <c r="BE58" i="40" s="1"/>
  <c r="BE59" i="40" s="1"/>
  <c r="BE60" i="40" s="1"/>
  <c r="BE61" i="40" s="1"/>
  <c r="BE62" i="40" s="1"/>
  <c r="BE63" i="40" s="1"/>
  <c r="BE64" i="40" s="1"/>
  <c r="BE65" i="40" s="1"/>
  <c r="BE66" i="40" s="1"/>
  <c r="BE67" i="40" s="1"/>
  <c r="BE68" i="40" s="1"/>
  <c r="BE69" i="40" s="1"/>
  <c r="BE70" i="40" s="1"/>
  <c r="BE71" i="40" s="1"/>
  <c r="BF49" i="40"/>
  <c r="BW76" i="40"/>
  <c r="BX76" i="40" s="1"/>
  <c r="BY76" i="40" s="1"/>
  <c r="BZ76" i="40" s="1"/>
  <c r="CA76" i="40" s="1"/>
  <c r="CB76" i="40" s="1"/>
  <c r="CC76" i="40" s="1"/>
  <c r="CD76" i="40" s="1"/>
  <c r="CE76" i="40" s="1"/>
  <c r="CF76" i="40" s="1"/>
  <c r="CG76" i="40" s="1"/>
  <c r="CH76" i="40" s="1"/>
  <c r="CI76" i="40" s="1"/>
  <c r="CI77" i="40" s="1"/>
  <c r="CI78" i="40" s="1"/>
  <c r="CI79" i="40" s="1"/>
  <c r="CI80" i="40" s="1"/>
  <c r="CI81" i="40" s="1"/>
  <c r="CI82" i="40" s="1"/>
  <c r="CI83" i="40" s="1"/>
  <c r="CI84" i="40" s="1"/>
  <c r="CI85" i="40" s="1"/>
  <c r="CI86" i="40" s="1"/>
  <c r="CI87" i="40" s="1"/>
  <c r="CI88" i="40" s="1"/>
  <c r="CI89" i="40" s="1"/>
  <c r="BG76" i="40"/>
  <c r="BF77" i="40"/>
  <c r="BF78" i="40" s="1"/>
  <c r="BF79" i="40" s="1"/>
  <c r="BF80" i="40" s="1"/>
  <c r="BF81" i="40" s="1"/>
  <c r="BF82" i="40" s="1"/>
  <c r="BF83" i="40" s="1"/>
  <c r="BF84" i="40" s="1"/>
  <c r="BF85" i="40" s="1"/>
  <c r="BF86" i="40" s="1"/>
  <c r="BF87" i="40" s="1"/>
  <c r="BF88" i="40" s="1"/>
  <c r="BF89" i="40" s="1"/>
  <c r="BC48" i="40"/>
  <c r="L77" i="40"/>
  <c r="L78" i="40" s="1"/>
  <c r="L79" i="40" s="1"/>
  <c r="L80" i="40" s="1"/>
  <c r="L81" i="40" s="1"/>
  <c r="L82" i="40" s="1"/>
  <c r="L83" i="40" s="1"/>
  <c r="CC69" i="40"/>
  <c r="J77" i="40"/>
  <c r="J78" i="40" s="1"/>
  <c r="J79" i="40" s="1"/>
  <c r="J80" i="40" s="1"/>
  <c r="J81" i="40" s="1"/>
  <c r="J82" i="40" s="1"/>
  <c r="J83" i="40" s="1"/>
  <c r="J84" i="40" s="1"/>
  <c r="K74" i="40"/>
  <c r="L74" i="40" s="1"/>
  <c r="M74" i="40" s="1"/>
  <c r="N74" i="40" s="1"/>
  <c r="O74" i="40" s="1"/>
  <c r="P74" i="40" s="1"/>
  <c r="Q74" i="40" s="1"/>
  <c r="R74" i="40" s="1"/>
  <c r="S74" i="40" s="1"/>
  <c r="T74" i="40" s="1"/>
  <c r="U74" i="40" s="1"/>
  <c r="V74" i="40" s="1"/>
  <c r="W74" i="40" s="1"/>
  <c r="X74" i="40" s="1"/>
  <c r="Y74" i="40" s="1"/>
  <c r="Z74" i="40" s="1"/>
  <c r="AA74" i="40" s="1"/>
  <c r="AB74" i="40" s="1"/>
  <c r="AC74" i="40" s="1"/>
  <c r="AD74" i="40" s="1"/>
  <c r="AE74" i="40" s="1"/>
  <c r="AF74" i="40" s="1"/>
  <c r="AG74" i="40" s="1"/>
  <c r="AH74" i="40" s="1"/>
  <c r="AI74" i="40" s="1"/>
  <c r="AJ74" i="40" s="1"/>
  <c r="AK74" i="40" s="1"/>
  <c r="AL74" i="40" s="1"/>
  <c r="AM74" i="40" s="1"/>
  <c r="AN74" i="40" s="1"/>
  <c r="AO74" i="40" s="1"/>
  <c r="AP74" i="40" s="1"/>
  <c r="AQ74" i="40" s="1"/>
  <c r="AR74" i="40" s="1"/>
  <c r="AS74" i="40" s="1"/>
  <c r="AT74" i="40" s="1"/>
  <c r="AU74" i="40" s="1"/>
  <c r="AV74" i="40" s="1"/>
  <c r="AW74" i="40" s="1"/>
  <c r="N76" i="40"/>
  <c r="M88" i="40"/>
  <c r="M89" i="40" s="1"/>
  <c r="M90" i="40" s="1"/>
  <c r="N87" i="40"/>
  <c r="J114" i="40"/>
  <c r="J115" i="40" s="1"/>
  <c r="J116" i="40" s="1"/>
  <c r="J117" i="40" s="1"/>
  <c r="K114" i="40"/>
  <c r="K115" i="40" s="1"/>
  <c r="K116" i="40" s="1"/>
  <c r="K117" i="40" s="1"/>
  <c r="M114" i="40"/>
  <c r="M115" i="40" s="1"/>
  <c r="M116" i="40" s="1"/>
  <c r="M117" i="40" s="1"/>
  <c r="O114" i="40"/>
  <c r="O115" i="40" s="1"/>
  <c r="O116" i="40" s="1"/>
  <c r="P114" i="40"/>
  <c r="P115" i="40" s="1"/>
  <c r="P116" i="40" s="1"/>
  <c r="R114" i="40"/>
  <c r="R115" i="40" s="1"/>
  <c r="R116" i="40" s="1"/>
  <c r="T114" i="40"/>
  <c r="T115" i="40" s="1"/>
  <c r="T116" i="40" s="1"/>
  <c r="V114" i="40"/>
  <c r="V115" i="40" s="1"/>
  <c r="V116" i="40" s="1"/>
  <c r="X114" i="40"/>
  <c r="X115" i="40" s="1"/>
  <c r="X116" i="40" s="1"/>
  <c r="Z114" i="40"/>
  <c r="Z115" i="40" s="1"/>
  <c r="AB114" i="40"/>
  <c r="AB115" i="40" s="1"/>
  <c r="AD114" i="40"/>
  <c r="AD115" i="40" s="1"/>
  <c r="AF114" i="40"/>
  <c r="AF115" i="40" s="1"/>
  <c r="AH114" i="40"/>
  <c r="AH115" i="40" s="1"/>
  <c r="AJ114" i="40"/>
  <c r="AL114" i="40"/>
  <c r="AN114" i="40"/>
  <c r="AP114" i="40"/>
  <c r="AR114" i="40"/>
  <c r="AT114" i="40"/>
  <c r="L88" i="40"/>
  <c r="L89" i="40" s="1"/>
  <c r="L90" i="40" s="1"/>
  <c r="L114" i="40"/>
  <c r="L115" i="40" s="1"/>
  <c r="L116" i="40" s="1"/>
  <c r="L117" i="40" s="1"/>
  <c r="N114" i="40"/>
  <c r="N115" i="40" s="1"/>
  <c r="N116" i="40" s="1"/>
  <c r="Q114" i="40"/>
  <c r="Q115" i="40" s="1"/>
  <c r="Q116" i="40" s="1"/>
  <c r="S114" i="40"/>
  <c r="S115" i="40" s="1"/>
  <c r="S116" i="40" s="1"/>
  <c r="U114" i="40"/>
  <c r="U115" i="40" s="1"/>
  <c r="U116" i="40" s="1"/>
  <c r="W114" i="40"/>
  <c r="W115" i="40" s="1"/>
  <c r="W116" i="40" s="1"/>
  <c r="Y114" i="40"/>
  <c r="Y115" i="40" s="1"/>
  <c r="AA114" i="40"/>
  <c r="AA115" i="40" s="1"/>
  <c r="AC114" i="40"/>
  <c r="AC115" i="40" s="1"/>
  <c r="AE114" i="40"/>
  <c r="AE115" i="40" s="1"/>
  <c r="AG114" i="40"/>
  <c r="AG115" i="40" s="1"/>
  <c r="AI114" i="40"/>
  <c r="AK114" i="40"/>
  <c r="AM114" i="40"/>
  <c r="AO114" i="40"/>
  <c r="AQ114" i="40"/>
  <c r="AS114" i="40"/>
  <c r="U91" i="40"/>
  <c r="V91" i="40" s="1"/>
  <c r="W91" i="40" s="1"/>
  <c r="X91" i="40" s="1"/>
  <c r="Y91" i="40" s="1"/>
  <c r="Z91" i="40" s="1"/>
  <c r="AA91" i="40" s="1"/>
  <c r="AB91" i="40" s="1"/>
  <c r="AC91" i="40" s="1"/>
  <c r="AD91" i="40" s="1"/>
  <c r="AE91" i="40" s="1"/>
  <c r="AF91" i="40" s="1"/>
  <c r="AG91" i="40" s="1"/>
  <c r="AH91" i="40" s="1"/>
  <c r="AI91" i="40" s="1"/>
  <c r="AJ91" i="40" s="1"/>
  <c r="AK91" i="40" s="1"/>
  <c r="AL91" i="40" s="1"/>
  <c r="AM91" i="40" s="1"/>
  <c r="AN91" i="40" s="1"/>
  <c r="AO91" i="40" s="1"/>
  <c r="AP91" i="40" s="1"/>
  <c r="AQ91" i="40" s="1"/>
  <c r="AR91" i="40" s="1"/>
  <c r="AS91" i="40" s="1"/>
  <c r="AT91" i="40" s="1"/>
  <c r="J93" i="40"/>
  <c r="K93" i="40" s="1"/>
  <c r="L93" i="40" s="1"/>
  <c r="M93" i="40" s="1"/>
  <c r="N93" i="40" s="1"/>
  <c r="O93" i="40" s="1"/>
  <c r="P93" i="40" s="1"/>
  <c r="Q93" i="40" s="1"/>
  <c r="R93" i="40" s="1"/>
  <c r="S93" i="40" s="1"/>
  <c r="T93" i="40" s="1"/>
  <c r="U93" i="40" s="1"/>
  <c r="V93" i="40" s="1"/>
  <c r="W93" i="40" s="1"/>
  <c r="X93" i="40" s="1"/>
  <c r="Y93" i="40" s="1"/>
  <c r="Z93" i="40" s="1"/>
  <c r="AA93" i="40" s="1"/>
  <c r="AB93" i="40" s="1"/>
  <c r="AC93" i="40" s="1"/>
  <c r="AD93" i="40" s="1"/>
  <c r="AE93" i="40" s="1"/>
  <c r="AF93" i="40" s="1"/>
  <c r="AG93" i="40" s="1"/>
  <c r="AH93" i="40" s="1"/>
  <c r="AI93" i="40" s="1"/>
  <c r="AJ93" i="40" s="1"/>
  <c r="AK93" i="40" s="1"/>
  <c r="AL93" i="40" s="1"/>
  <c r="AM93" i="40" s="1"/>
  <c r="AN93" i="40" s="1"/>
  <c r="AO93" i="40" s="1"/>
  <c r="AP93" i="40" s="1"/>
  <c r="AQ93" i="40" s="1"/>
  <c r="AR93" i="40" s="1"/>
  <c r="AS93" i="40" s="1"/>
  <c r="AT93" i="40" s="1"/>
  <c r="AU93" i="40" s="1"/>
  <c r="AV93" i="40" s="1"/>
  <c r="BU92" i="40"/>
  <c r="BV92" i="40" s="1"/>
  <c r="BW92" i="40" s="1"/>
  <c r="BX92" i="40" s="1"/>
  <c r="BY92" i="40" s="1"/>
  <c r="BZ92" i="40" s="1"/>
  <c r="CA92" i="40" s="1"/>
  <c r="CB92" i="40" s="1"/>
  <c r="CC92" i="40" s="1"/>
  <c r="CD92" i="40" s="1"/>
  <c r="CE92" i="40" s="1"/>
  <c r="CF92" i="40" s="1"/>
  <c r="CG92" i="40" s="1"/>
  <c r="CH92" i="40" s="1"/>
  <c r="CI92" i="40" s="1"/>
  <c r="CJ92" i="40" s="1"/>
  <c r="CK92" i="40" s="1"/>
  <c r="L18" i="40"/>
  <c r="L19" i="40" s="1"/>
  <c r="L20" i="40" s="1"/>
  <c r="L21" i="40" s="1"/>
  <c r="L22" i="40" s="1"/>
  <c r="L23" i="40" s="1"/>
  <c r="L24" i="40" s="1"/>
  <c r="L25" i="40" s="1"/>
  <c r="L26" i="40" s="1"/>
  <c r="L27" i="40" s="1"/>
  <c r="L28" i="40" s="1"/>
  <c r="L29" i="40" s="1"/>
  <c r="L30" i="40" s="1"/>
  <c r="L31" i="40" s="1"/>
  <c r="L32" i="40" s="1"/>
  <c r="L33" i="40" s="1"/>
  <c r="L34" i="40" s="1"/>
  <c r="L35" i="40" s="1"/>
  <c r="L36" i="40" s="1"/>
  <c r="M7" i="40"/>
  <c r="L6" i="40"/>
  <c r="M6" i="40" s="1"/>
  <c r="N6" i="40" s="1"/>
  <c r="O6" i="40" s="1"/>
  <c r="P6" i="40" s="1"/>
  <c r="Q6" i="40" s="1"/>
  <c r="R6" i="40" s="1"/>
  <c r="S6" i="40" s="1"/>
  <c r="T6" i="40" s="1"/>
  <c r="BZ77" i="40"/>
  <c r="BZ78" i="40" s="1"/>
  <c r="BZ79" i="40" s="1"/>
  <c r="BZ80" i="40" s="1"/>
  <c r="BZ81" i="40" s="1"/>
  <c r="BZ82" i="40" s="1"/>
  <c r="BZ83" i="40" s="1"/>
  <c r="BZ84" i="40" s="1"/>
  <c r="BZ85" i="40" s="1"/>
  <c r="BZ86" i="40" s="1"/>
  <c r="BZ87" i="40" s="1"/>
  <c r="BZ88" i="40" s="1"/>
  <c r="BZ89" i="40" s="1"/>
  <c r="CB77" i="40"/>
  <c r="CB78" i="40" s="1"/>
  <c r="CB79" i="40" s="1"/>
  <c r="CB80" i="40" s="1"/>
  <c r="CB81" i="40" s="1"/>
  <c r="CB82" i="40" s="1"/>
  <c r="CB83" i="40" s="1"/>
  <c r="CB84" i="40" s="1"/>
  <c r="CB85" i="40" s="1"/>
  <c r="CB86" i="40" s="1"/>
  <c r="CB87" i="40" s="1"/>
  <c r="CB88" i="40" s="1"/>
  <c r="CB89" i="40" s="1"/>
  <c r="CD77" i="40"/>
  <c r="CD78" i="40" s="1"/>
  <c r="CD79" i="40" s="1"/>
  <c r="CD80" i="40" s="1"/>
  <c r="CD81" i="40" s="1"/>
  <c r="CD82" i="40" s="1"/>
  <c r="CD83" i="40" s="1"/>
  <c r="CD84" i="40" s="1"/>
  <c r="CD85" i="40" s="1"/>
  <c r="CD86" i="40" s="1"/>
  <c r="CD87" i="40" s="1"/>
  <c r="CD88" i="40" s="1"/>
  <c r="CD89" i="40" s="1"/>
  <c r="CF77" i="40"/>
  <c r="CF78" i="40" s="1"/>
  <c r="CF79" i="40" s="1"/>
  <c r="CF80" i="40" s="1"/>
  <c r="CF81" i="40" s="1"/>
  <c r="CF82" i="40" s="1"/>
  <c r="CF83" i="40" s="1"/>
  <c r="CF84" i="40" s="1"/>
  <c r="CF85" i="40" s="1"/>
  <c r="CF86" i="40" s="1"/>
  <c r="CF87" i="40" s="1"/>
  <c r="CF88" i="40" s="1"/>
  <c r="CF89" i="40" s="1"/>
  <c r="CK80" i="40"/>
  <c r="CK82" i="40"/>
  <c r="CK84" i="40"/>
  <c r="CK86" i="40"/>
  <c r="CL86" i="40" s="1"/>
  <c r="CK88" i="40"/>
  <c r="CL88" i="40" s="1"/>
  <c r="I18" i="40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J8" i="40"/>
  <c r="CE77" i="40"/>
  <c r="CE78" i="40" s="1"/>
  <c r="CE79" i="40" s="1"/>
  <c r="CE80" i="40" s="1"/>
  <c r="CE81" i="40" s="1"/>
  <c r="CE82" i="40" s="1"/>
  <c r="CE83" i="40" s="1"/>
  <c r="CE84" i="40" s="1"/>
  <c r="CE85" i="40" s="1"/>
  <c r="CE86" i="40" s="1"/>
  <c r="CE87" i="40" s="1"/>
  <c r="CE88" i="40" s="1"/>
  <c r="CE89" i="40" s="1"/>
  <c r="CG77" i="40"/>
  <c r="CG78" i="40" s="1"/>
  <c r="CG79" i="40" s="1"/>
  <c r="CG80" i="40" s="1"/>
  <c r="CG81" i="40" s="1"/>
  <c r="CG82" i="40" s="1"/>
  <c r="CG83" i="40" s="1"/>
  <c r="CG84" i="40" s="1"/>
  <c r="CG85" i="40" s="1"/>
  <c r="CG86" i="40" s="1"/>
  <c r="CG87" i="40" s="1"/>
  <c r="CG88" i="40" s="1"/>
  <c r="CG89" i="40" s="1"/>
  <c r="CK79" i="40"/>
  <c r="CK81" i="40"/>
  <c r="CK83" i="40"/>
  <c r="CK85" i="40"/>
  <c r="CL85" i="40" s="1"/>
  <c r="CK87" i="40"/>
  <c r="CL87" i="40" s="1"/>
  <c r="AC7" i="40"/>
  <c r="AB6" i="40"/>
  <c r="CA77" i="40" l="1"/>
  <c r="CA78" i="40" s="1"/>
  <c r="CA79" i="40" s="1"/>
  <c r="CA80" i="40" s="1"/>
  <c r="CA81" i="40" s="1"/>
  <c r="CA82" i="40" s="1"/>
  <c r="CA83" i="40" s="1"/>
  <c r="CA84" i="40" s="1"/>
  <c r="CA85" i="40" s="1"/>
  <c r="CA86" i="40" s="1"/>
  <c r="CA87" i="40" s="1"/>
  <c r="CA88" i="40" s="1"/>
  <c r="CA89" i="40" s="1"/>
  <c r="BY77" i="40"/>
  <c r="BY78" i="40" s="1"/>
  <c r="BY79" i="40" s="1"/>
  <c r="BY80" i="40" s="1"/>
  <c r="BY81" i="40" s="1"/>
  <c r="BY82" i="40" s="1"/>
  <c r="BY83" i="40" s="1"/>
  <c r="BY84" i="40" s="1"/>
  <c r="BY85" i="40" s="1"/>
  <c r="BY86" i="40" s="1"/>
  <c r="BY87" i="40" s="1"/>
  <c r="BY88" i="40" s="1"/>
  <c r="BY89" i="40" s="1"/>
  <c r="CC77" i="40"/>
  <c r="CC78" i="40" s="1"/>
  <c r="CC79" i="40" s="1"/>
  <c r="CC80" i="40" s="1"/>
  <c r="CC81" i="40" s="1"/>
  <c r="CC82" i="40" s="1"/>
  <c r="CC83" i="40" s="1"/>
  <c r="CC84" i="40" s="1"/>
  <c r="CC85" i="40" s="1"/>
  <c r="CC86" i="40" s="1"/>
  <c r="CC87" i="40" s="1"/>
  <c r="CC88" i="40" s="1"/>
  <c r="CC89" i="40" s="1"/>
  <c r="BX77" i="40"/>
  <c r="BX78" i="40" s="1"/>
  <c r="BX79" i="40" s="1"/>
  <c r="BX80" i="40" s="1"/>
  <c r="BX81" i="40" s="1"/>
  <c r="BX82" i="40" s="1"/>
  <c r="BX83" i="40" s="1"/>
  <c r="BX84" i="40" s="1"/>
  <c r="BX85" i="40" s="1"/>
  <c r="BX86" i="40" s="1"/>
  <c r="BX87" i="40" s="1"/>
  <c r="BX88" i="40" s="1"/>
  <c r="BX89" i="40" s="1"/>
  <c r="BW77" i="40"/>
  <c r="BW78" i="40" s="1"/>
  <c r="BW79" i="40" s="1"/>
  <c r="BW80" i="40" s="1"/>
  <c r="BW81" i="40" s="1"/>
  <c r="BW82" i="40" s="1"/>
  <c r="BW83" i="40" s="1"/>
  <c r="BW84" i="40" s="1"/>
  <c r="BW85" i="40" s="1"/>
  <c r="BW86" i="40" s="1"/>
  <c r="BW87" i="40" s="1"/>
  <c r="BW88" i="40" s="1"/>
  <c r="BW89" i="40" s="1"/>
  <c r="CH77" i="40"/>
  <c r="CH78" i="40" s="1"/>
  <c r="CH79" i="40" s="1"/>
  <c r="CH80" i="40" s="1"/>
  <c r="CH81" i="40" s="1"/>
  <c r="CH82" i="40" s="1"/>
  <c r="CH83" i="40" s="1"/>
  <c r="CH84" i="40" s="1"/>
  <c r="CH85" i="40" s="1"/>
  <c r="CH86" i="40" s="1"/>
  <c r="CH87" i="40" s="1"/>
  <c r="CH88" i="40" s="1"/>
  <c r="CH89" i="40" s="1"/>
  <c r="K92" i="40"/>
  <c r="J91" i="40"/>
  <c r="BF50" i="40"/>
  <c r="BF51" i="40" s="1"/>
  <c r="BF52" i="40" s="1"/>
  <c r="BF53" i="40" s="1"/>
  <c r="BF54" i="40" s="1"/>
  <c r="BF55" i="40" s="1"/>
  <c r="BF56" i="40" s="1"/>
  <c r="BF57" i="40" s="1"/>
  <c r="BF58" i="40" s="1"/>
  <c r="BF59" i="40" s="1"/>
  <c r="BF60" i="40" s="1"/>
  <c r="BF61" i="40" s="1"/>
  <c r="BF62" i="40" s="1"/>
  <c r="BF63" i="40" s="1"/>
  <c r="BF64" i="40" s="1"/>
  <c r="BF65" i="40" s="1"/>
  <c r="BF66" i="40" s="1"/>
  <c r="BF67" i="40" s="1"/>
  <c r="BF68" i="40" s="1"/>
  <c r="BF69" i="40" s="1"/>
  <c r="BF70" i="40" s="1"/>
  <c r="BF71" i="40" s="1"/>
  <c r="BG49" i="40"/>
  <c r="BD48" i="40"/>
  <c r="BC49" i="40"/>
  <c r="BC50" i="40" s="1"/>
  <c r="BC51" i="40" s="1"/>
  <c r="BC52" i="40" s="1"/>
  <c r="BC53" i="40" s="1"/>
  <c r="BC54" i="40" s="1"/>
  <c r="BC55" i="40" s="1"/>
  <c r="BC56" i="40" s="1"/>
  <c r="BC57" i="40" s="1"/>
  <c r="BC58" i="40" s="1"/>
  <c r="BC59" i="40" s="1"/>
  <c r="BC60" i="40" s="1"/>
  <c r="BC61" i="40" s="1"/>
  <c r="BC62" i="40" s="1"/>
  <c r="BC63" i="40" s="1"/>
  <c r="BC64" i="40" s="1"/>
  <c r="BC65" i="40" s="1"/>
  <c r="BC66" i="40" s="1"/>
  <c r="BC67" i="40" s="1"/>
  <c r="BC68" i="40" s="1"/>
  <c r="BC69" i="40" s="1"/>
  <c r="BC70" i="40" s="1"/>
  <c r="BC71" i="40" s="1"/>
  <c r="BC72" i="40" s="1"/>
  <c r="BC73" i="40" s="1"/>
  <c r="BD73" i="40" s="1"/>
  <c r="BE73" i="40" s="1"/>
  <c r="BF73" i="40" s="1"/>
  <c r="BG73" i="40" s="1"/>
  <c r="BH73" i="40" s="1"/>
  <c r="BI73" i="40" s="1"/>
  <c r="BJ73" i="40" s="1"/>
  <c r="BK73" i="40" s="1"/>
  <c r="BL73" i="40" s="1"/>
  <c r="BM73" i="40" s="1"/>
  <c r="BN73" i="40" s="1"/>
  <c r="BO73" i="40" s="1"/>
  <c r="BP73" i="40" s="1"/>
  <c r="BQ73" i="40" s="1"/>
  <c r="BR73" i="40" s="1"/>
  <c r="BS73" i="40" s="1"/>
  <c r="BH76" i="40"/>
  <c r="BG77" i="40"/>
  <c r="BG78" i="40" s="1"/>
  <c r="BG79" i="40" s="1"/>
  <c r="BG80" i="40" s="1"/>
  <c r="BG81" i="40" s="1"/>
  <c r="BG82" i="40" s="1"/>
  <c r="BG83" i="40" s="1"/>
  <c r="BG84" i="40" s="1"/>
  <c r="BG85" i="40" s="1"/>
  <c r="BG86" i="40" s="1"/>
  <c r="BG87" i="40" s="1"/>
  <c r="BG88" i="40" s="1"/>
  <c r="BG89" i="40" s="1"/>
  <c r="CD69" i="40"/>
  <c r="O76" i="40"/>
  <c r="N77" i="40"/>
  <c r="N78" i="40" s="1"/>
  <c r="N79" i="40" s="1"/>
  <c r="N80" i="40" s="1"/>
  <c r="N81" i="40" s="1"/>
  <c r="N82" i="40" s="1"/>
  <c r="O87" i="40"/>
  <c r="N88" i="40"/>
  <c r="N89" i="40" s="1"/>
  <c r="N90" i="40" s="1"/>
  <c r="J94" i="40"/>
  <c r="AC8" i="40"/>
  <c r="AD7" i="40"/>
  <c r="AB7" i="40"/>
  <c r="J18" i="40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K8" i="40"/>
  <c r="K18" i="40" s="1"/>
  <c r="K19" i="40" s="1"/>
  <c r="K20" i="40" s="1"/>
  <c r="K21" i="40" s="1"/>
  <c r="K22" i="40" s="1"/>
  <c r="K23" i="40" s="1"/>
  <c r="K24" i="40" s="1"/>
  <c r="K25" i="40" s="1"/>
  <c r="K26" i="40" s="1"/>
  <c r="K27" i="40" s="1"/>
  <c r="K28" i="40" s="1"/>
  <c r="K29" i="40" s="1"/>
  <c r="K30" i="40" s="1"/>
  <c r="K31" i="40" s="1"/>
  <c r="K32" i="40" s="1"/>
  <c r="K33" i="40" s="1"/>
  <c r="K34" i="40" s="1"/>
  <c r="K35" i="40" s="1"/>
  <c r="K36" i="40" s="1"/>
  <c r="N7" i="40"/>
  <c r="M18" i="40"/>
  <c r="M19" i="40" s="1"/>
  <c r="M20" i="40" s="1"/>
  <c r="M21" i="40" s="1"/>
  <c r="M22" i="40" s="1"/>
  <c r="M23" i="40" s="1"/>
  <c r="M24" i="40" s="1"/>
  <c r="M25" i="40" s="1"/>
  <c r="M26" i="40" s="1"/>
  <c r="M27" i="40" s="1"/>
  <c r="M28" i="40" s="1"/>
  <c r="M29" i="40" s="1"/>
  <c r="M30" i="40" s="1"/>
  <c r="M31" i="40" s="1"/>
  <c r="M32" i="40" s="1"/>
  <c r="M33" i="40" s="1"/>
  <c r="M34" i="40" s="1"/>
  <c r="M35" i="40" s="1"/>
  <c r="M36" i="40" s="1"/>
  <c r="AD28" i="40"/>
  <c r="AD29" i="40" s="1"/>
  <c r="AD30" i="40" s="1"/>
  <c r="AD31" i="40" s="1"/>
  <c r="AD32" i="40" s="1"/>
  <c r="AD33" i="40" s="1"/>
  <c r="AD34" i="40" s="1"/>
  <c r="AD35" i="40" s="1"/>
  <c r="AD36" i="40" s="1"/>
  <c r="U6" i="40"/>
  <c r="U5" i="40"/>
  <c r="BU74" i="40"/>
  <c r="L92" i="40" l="1"/>
  <c r="M92" i="40" s="1"/>
  <c r="N92" i="40" s="1"/>
  <c r="O92" i="40" s="1"/>
  <c r="P92" i="40" s="1"/>
  <c r="Q92" i="40" s="1"/>
  <c r="R92" i="40" s="1"/>
  <c r="S92" i="40" s="1"/>
  <c r="T92" i="40" s="1"/>
  <c r="U92" i="40" s="1"/>
  <c r="V92" i="40" s="1"/>
  <c r="W92" i="40" s="1"/>
  <c r="X92" i="40" s="1"/>
  <c r="Y92" i="40" s="1"/>
  <c r="Z92" i="40" s="1"/>
  <c r="AA92" i="40" s="1"/>
  <c r="AB92" i="40" s="1"/>
  <c r="AC92" i="40" s="1"/>
  <c r="AD92" i="40" s="1"/>
  <c r="AE92" i="40" s="1"/>
  <c r="AF92" i="40" s="1"/>
  <c r="AG92" i="40" s="1"/>
  <c r="AH92" i="40" s="1"/>
  <c r="AI92" i="40" s="1"/>
  <c r="AJ92" i="40" s="1"/>
  <c r="AK92" i="40" s="1"/>
  <c r="AL92" i="40" s="1"/>
  <c r="AM92" i="40" s="1"/>
  <c r="AN92" i="40" s="1"/>
  <c r="AO92" i="40" s="1"/>
  <c r="AP92" i="40" s="1"/>
  <c r="AQ92" i="40" s="1"/>
  <c r="AR92" i="40" s="1"/>
  <c r="AS92" i="40" s="1"/>
  <c r="AT92" i="40" s="1"/>
  <c r="AU92" i="40" s="1"/>
  <c r="AV92" i="40" s="1"/>
  <c r="K91" i="40"/>
  <c r="BH49" i="40"/>
  <c r="BG50" i="40"/>
  <c r="BG51" i="40" s="1"/>
  <c r="BG52" i="40" s="1"/>
  <c r="BG53" i="40" s="1"/>
  <c r="BG54" i="40" s="1"/>
  <c r="BG55" i="40" s="1"/>
  <c r="BG56" i="40" s="1"/>
  <c r="BG57" i="40" s="1"/>
  <c r="BG58" i="40" s="1"/>
  <c r="BG59" i="40" s="1"/>
  <c r="BG60" i="40" s="1"/>
  <c r="BG61" i="40" s="1"/>
  <c r="BG62" i="40" s="1"/>
  <c r="BG63" i="40" s="1"/>
  <c r="BG64" i="40" s="1"/>
  <c r="BG65" i="40" s="1"/>
  <c r="BG66" i="40" s="1"/>
  <c r="BG67" i="40" s="1"/>
  <c r="BG68" i="40" s="1"/>
  <c r="BG69" i="40" s="1"/>
  <c r="BG70" i="40" s="1"/>
  <c r="BG71" i="40" s="1"/>
  <c r="BI76" i="40"/>
  <c r="BH77" i="40"/>
  <c r="BH78" i="40" s="1"/>
  <c r="BH79" i="40" s="1"/>
  <c r="BH80" i="40" s="1"/>
  <c r="BH81" i="40" s="1"/>
  <c r="BH82" i="40" s="1"/>
  <c r="BH83" i="40" s="1"/>
  <c r="BH84" i="40" s="1"/>
  <c r="BH85" i="40" s="1"/>
  <c r="BH86" i="40" s="1"/>
  <c r="BH87" i="40" s="1"/>
  <c r="BH88" i="40" s="1"/>
  <c r="BH89" i="40" s="1"/>
  <c r="BE48" i="40"/>
  <c r="CE69" i="40"/>
  <c r="P76" i="40"/>
  <c r="O77" i="40"/>
  <c r="O78" i="40" s="1"/>
  <c r="O79" i="40" s="1"/>
  <c r="O80" i="40" s="1"/>
  <c r="O81" i="40" s="1"/>
  <c r="O82" i="40" s="1"/>
  <c r="J95" i="40"/>
  <c r="K94" i="40"/>
  <c r="L94" i="40" s="1"/>
  <c r="M94" i="40" s="1"/>
  <c r="N94" i="40" s="1"/>
  <c r="O94" i="40" s="1"/>
  <c r="P94" i="40" s="1"/>
  <c r="Q94" i="40" s="1"/>
  <c r="R94" i="40" s="1"/>
  <c r="S94" i="40" s="1"/>
  <c r="T94" i="40" s="1"/>
  <c r="U94" i="40" s="1"/>
  <c r="V94" i="40" s="1"/>
  <c r="W94" i="40" s="1"/>
  <c r="X94" i="40" s="1"/>
  <c r="Y94" i="40" s="1"/>
  <c r="Z94" i="40" s="1"/>
  <c r="AA94" i="40" s="1"/>
  <c r="AB94" i="40" s="1"/>
  <c r="AC94" i="40" s="1"/>
  <c r="AD94" i="40" s="1"/>
  <c r="AE94" i="40" s="1"/>
  <c r="AF94" i="40" s="1"/>
  <c r="AG94" i="40" s="1"/>
  <c r="AH94" i="40" s="1"/>
  <c r="AI94" i="40" s="1"/>
  <c r="AJ94" i="40" s="1"/>
  <c r="AK94" i="40" s="1"/>
  <c r="AL94" i="40" s="1"/>
  <c r="AM94" i="40" s="1"/>
  <c r="AN94" i="40" s="1"/>
  <c r="AO94" i="40" s="1"/>
  <c r="AP94" i="40" s="1"/>
  <c r="AQ94" i="40" s="1"/>
  <c r="AR94" i="40" s="1"/>
  <c r="AS94" i="40" s="1"/>
  <c r="AT94" i="40" s="1"/>
  <c r="AU94" i="40" s="1"/>
  <c r="AV94" i="40" s="1"/>
  <c r="P87" i="40"/>
  <c r="O88" i="40"/>
  <c r="O89" i="40" s="1"/>
  <c r="O90" i="40" s="1"/>
  <c r="BA75" i="40"/>
  <c r="AC9" i="40"/>
  <c r="AB8" i="40"/>
  <c r="AD8" i="40"/>
  <c r="V6" i="40"/>
  <c r="U18" i="40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V5" i="40"/>
  <c r="AE28" i="40"/>
  <c r="AE29" i="40" s="1"/>
  <c r="AE30" i="40" s="1"/>
  <c r="AE31" i="40" s="1"/>
  <c r="AE32" i="40" s="1"/>
  <c r="AE33" i="40" s="1"/>
  <c r="AE34" i="40" s="1"/>
  <c r="AE35" i="40" s="1"/>
  <c r="AE36" i="40" s="1"/>
  <c r="O7" i="40"/>
  <c r="N18" i="40"/>
  <c r="N19" i="40" s="1"/>
  <c r="N20" i="40" s="1"/>
  <c r="N21" i="40" s="1"/>
  <c r="N22" i="40" s="1"/>
  <c r="N23" i="40" s="1"/>
  <c r="N24" i="40" s="1"/>
  <c r="N25" i="40" s="1"/>
  <c r="N26" i="40" s="1"/>
  <c r="N27" i="40" s="1"/>
  <c r="N28" i="40" s="1"/>
  <c r="N29" i="40" s="1"/>
  <c r="N30" i="40" s="1"/>
  <c r="N31" i="40" s="1"/>
  <c r="N32" i="40" s="1"/>
  <c r="N33" i="40" s="1"/>
  <c r="N34" i="40" s="1"/>
  <c r="N35" i="40" s="1"/>
  <c r="N36" i="40" s="1"/>
  <c r="BU75" i="40"/>
  <c r="BV74" i="40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AO3" i="16"/>
  <c r="AP3" i="16"/>
  <c r="AQ3" i="16"/>
  <c r="AF4" i="16"/>
  <c r="AG4" i="16"/>
  <c r="AH4" i="16"/>
  <c r="AI4" i="16"/>
  <c r="AJ4" i="16"/>
  <c r="AK4" i="16"/>
  <c r="AL4" i="16"/>
  <c r="AM4" i="16"/>
  <c r="AN4" i="16"/>
  <c r="AO4" i="16"/>
  <c r="AP4" i="16"/>
  <c r="AQ4" i="16"/>
  <c r="AR4" i="16"/>
  <c r="AS4" i="16"/>
  <c r="AT4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AL5" i="16"/>
  <c r="AM5" i="16"/>
  <c r="AN5" i="16"/>
  <c r="AO5" i="16"/>
  <c r="AP5" i="16"/>
  <c r="AQ5" i="16"/>
  <c r="AR5" i="16"/>
  <c r="AS5" i="16"/>
  <c r="AT5" i="16"/>
  <c r="AU5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AO6" i="16"/>
  <c r="AP6" i="16"/>
  <c r="AQ6" i="16"/>
  <c r="AR6" i="16"/>
  <c r="AS6" i="16"/>
  <c r="AT6" i="16"/>
  <c r="AU6" i="16"/>
  <c r="AV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AR7" i="16"/>
  <c r="AS7" i="16"/>
  <c r="AT7" i="16"/>
  <c r="AU7" i="16"/>
  <c r="AV7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AZ15" i="16"/>
  <c r="BA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S16" i="16"/>
  <c r="AT16" i="16"/>
  <c r="AU16" i="16"/>
  <c r="AV16" i="16"/>
  <c r="AW16" i="16"/>
  <c r="AX16" i="16"/>
  <c r="AY16" i="16"/>
  <c r="AZ16" i="16"/>
  <c r="BA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Y17" i="16"/>
  <c r="AZ17" i="16"/>
  <c r="BA17" i="16"/>
  <c r="BB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BB18" i="16"/>
  <c r="BC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AX19" i="16"/>
  <c r="AY19" i="16"/>
  <c r="AZ19" i="16"/>
  <c r="BA19" i="16"/>
  <c r="BB19" i="16"/>
  <c r="BC19" i="16"/>
  <c r="BD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Y20" i="16"/>
  <c r="AZ20" i="16"/>
  <c r="BA20" i="16"/>
  <c r="BB20" i="16"/>
  <c r="BC20" i="16"/>
  <c r="BD20" i="16"/>
  <c r="BE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AX21" i="16"/>
  <c r="AY21" i="16"/>
  <c r="AZ21" i="16"/>
  <c r="BA21" i="16"/>
  <c r="BB21" i="16"/>
  <c r="BC21" i="16"/>
  <c r="BD21" i="16"/>
  <c r="BE21" i="16"/>
  <c r="BF21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AX23" i="16"/>
  <c r="AY23" i="16"/>
  <c r="AZ23" i="16"/>
  <c r="BA23" i="16"/>
  <c r="BB23" i="16"/>
  <c r="BC23" i="16"/>
  <c r="BD23" i="16"/>
  <c r="BE23" i="16"/>
  <c r="BF23" i="16"/>
  <c r="BG23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AZ24" i="16"/>
  <c r="BA24" i="16"/>
  <c r="BB24" i="16"/>
  <c r="BC24" i="16"/>
  <c r="BD24" i="16"/>
  <c r="BE24" i="16"/>
  <c r="BF24" i="16"/>
  <c r="BG24" i="16"/>
  <c r="BH24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AZ25" i="16"/>
  <c r="BA25" i="16"/>
  <c r="BB25" i="16"/>
  <c r="BC25" i="16"/>
  <c r="BD25" i="16"/>
  <c r="BE25" i="16"/>
  <c r="BF25" i="16"/>
  <c r="BG25" i="16"/>
  <c r="BH25" i="16"/>
  <c r="BI25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AZ26" i="16"/>
  <c r="BA26" i="16"/>
  <c r="BB26" i="16"/>
  <c r="BC26" i="16"/>
  <c r="BD26" i="16"/>
  <c r="BE26" i="16"/>
  <c r="BF26" i="16"/>
  <c r="BG26" i="16"/>
  <c r="BH26" i="16"/>
  <c r="BI26" i="16"/>
  <c r="BJ26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AX27" i="16"/>
  <c r="AY27" i="16"/>
  <c r="AZ27" i="16"/>
  <c r="BA27" i="16"/>
  <c r="BB27" i="16"/>
  <c r="BC27" i="16"/>
  <c r="BD27" i="16"/>
  <c r="BE27" i="16"/>
  <c r="BF27" i="16"/>
  <c r="BG27" i="16"/>
  <c r="BH27" i="16"/>
  <c r="BI27" i="16"/>
  <c r="BJ27" i="16"/>
  <c r="BK27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Y28" i="16"/>
  <c r="AZ28" i="16"/>
  <c r="BA28" i="16"/>
  <c r="BB28" i="16"/>
  <c r="BC28" i="16"/>
  <c r="BD28" i="16"/>
  <c r="BE28" i="16"/>
  <c r="BF28" i="16"/>
  <c r="BG28" i="16"/>
  <c r="BH28" i="16"/>
  <c r="BI28" i="16"/>
  <c r="BJ28" i="16"/>
  <c r="BK28" i="16"/>
  <c r="BL28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AX29" i="16"/>
  <c r="AY29" i="16"/>
  <c r="AZ29" i="16"/>
  <c r="BA29" i="16"/>
  <c r="BB29" i="16"/>
  <c r="BC29" i="16"/>
  <c r="BD29" i="16"/>
  <c r="BE29" i="16"/>
  <c r="BF29" i="16"/>
  <c r="BG29" i="16"/>
  <c r="BH29" i="16"/>
  <c r="BI29" i="16"/>
  <c r="BJ29" i="16"/>
  <c r="BK29" i="16"/>
  <c r="BL29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V31" i="16"/>
  <c r="AW31" i="16"/>
  <c r="AX31" i="16"/>
  <c r="AY31" i="16"/>
  <c r="AZ31" i="16"/>
  <c r="BA31" i="16"/>
  <c r="BB31" i="16"/>
  <c r="BC31" i="16"/>
  <c r="BD31" i="16"/>
  <c r="BE31" i="16"/>
  <c r="BF31" i="16"/>
  <c r="BG31" i="16"/>
  <c r="BH31" i="16"/>
  <c r="BI31" i="16"/>
  <c r="BJ31" i="16"/>
  <c r="BK31" i="16"/>
  <c r="BL31" i="16"/>
  <c r="BM31" i="16"/>
  <c r="BN31" i="16"/>
  <c r="BO31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AX32" i="16"/>
  <c r="AY32" i="16"/>
  <c r="AZ32" i="16"/>
  <c r="BA32" i="16"/>
  <c r="BB32" i="16"/>
  <c r="BC32" i="16"/>
  <c r="BD32" i="16"/>
  <c r="BE32" i="16"/>
  <c r="BF32" i="16"/>
  <c r="BG32" i="16"/>
  <c r="BH32" i="16"/>
  <c r="BI32" i="16"/>
  <c r="BJ32" i="16"/>
  <c r="BK32" i="16"/>
  <c r="BL32" i="16"/>
  <c r="BM32" i="16"/>
  <c r="BN32" i="16"/>
  <c r="BO32" i="16"/>
  <c r="BP32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AW33" i="16"/>
  <c r="AX33" i="16"/>
  <c r="AY33" i="16"/>
  <c r="AZ33" i="16"/>
  <c r="BA33" i="16"/>
  <c r="BB33" i="16"/>
  <c r="BC33" i="16"/>
  <c r="BD33" i="16"/>
  <c r="BE33" i="16"/>
  <c r="BF33" i="16"/>
  <c r="BG33" i="16"/>
  <c r="BH33" i="16"/>
  <c r="BI33" i="16"/>
  <c r="BJ33" i="16"/>
  <c r="BK33" i="16"/>
  <c r="BL33" i="16"/>
  <c r="BM33" i="16"/>
  <c r="BN33" i="16"/>
  <c r="BO33" i="16"/>
  <c r="BP33" i="16"/>
  <c r="BQ33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AX34" i="16"/>
  <c r="AY34" i="16"/>
  <c r="AZ34" i="16"/>
  <c r="BA34" i="16"/>
  <c r="BB34" i="16"/>
  <c r="BC34" i="16"/>
  <c r="BD34" i="16"/>
  <c r="BE34" i="16"/>
  <c r="BF34" i="16"/>
  <c r="BG34" i="16"/>
  <c r="BH34" i="16"/>
  <c r="BI34" i="16"/>
  <c r="BJ34" i="16"/>
  <c r="BK34" i="16"/>
  <c r="BL34" i="16"/>
  <c r="BM34" i="16"/>
  <c r="BN34" i="16"/>
  <c r="BO34" i="16"/>
  <c r="BP34" i="16"/>
  <c r="BQ34" i="16"/>
  <c r="BR34" i="16"/>
  <c r="BS34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S35" i="16"/>
  <c r="AT35" i="16"/>
  <c r="AU35" i="16"/>
  <c r="AV35" i="16"/>
  <c r="AW35" i="16"/>
  <c r="AX35" i="16"/>
  <c r="AY35" i="16"/>
  <c r="AZ35" i="16"/>
  <c r="BA35" i="16"/>
  <c r="BB35" i="16"/>
  <c r="BC35" i="16"/>
  <c r="BD35" i="16"/>
  <c r="BE35" i="16"/>
  <c r="BF35" i="16"/>
  <c r="BG35" i="16"/>
  <c r="BH35" i="16"/>
  <c r="BI35" i="16"/>
  <c r="BJ35" i="16"/>
  <c r="BK35" i="16"/>
  <c r="BL35" i="16"/>
  <c r="BM35" i="16"/>
  <c r="BN35" i="16"/>
  <c r="BO35" i="16"/>
  <c r="BP35" i="16"/>
  <c r="BQ35" i="16"/>
  <c r="BR35" i="16"/>
  <c r="BS35" i="16"/>
  <c r="BT35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S36" i="16"/>
  <c r="AT36" i="16"/>
  <c r="AU36" i="16"/>
  <c r="AV36" i="16"/>
  <c r="AW36" i="16"/>
  <c r="AX36" i="16"/>
  <c r="AY36" i="16"/>
  <c r="AZ36" i="16"/>
  <c r="BA36" i="16"/>
  <c r="BB36" i="16"/>
  <c r="BC36" i="16"/>
  <c r="BD36" i="16"/>
  <c r="BE36" i="16"/>
  <c r="BF36" i="16"/>
  <c r="BG36" i="16"/>
  <c r="BH36" i="16"/>
  <c r="BI36" i="16"/>
  <c r="BJ36" i="16"/>
  <c r="BK36" i="16"/>
  <c r="BL36" i="16"/>
  <c r="BM36" i="16"/>
  <c r="BN36" i="16"/>
  <c r="BO36" i="16"/>
  <c r="BP36" i="16"/>
  <c r="BQ36" i="16"/>
  <c r="BR36" i="16"/>
  <c r="BS36" i="16"/>
  <c r="BT36" i="16"/>
  <c r="BU36" i="16"/>
  <c r="BV36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S37" i="16"/>
  <c r="AT37" i="16"/>
  <c r="AU37" i="16"/>
  <c r="AV37" i="16"/>
  <c r="AW37" i="16"/>
  <c r="AX37" i="16"/>
  <c r="AY37" i="16"/>
  <c r="AZ37" i="16"/>
  <c r="BA37" i="16"/>
  <c r="BB37" i="16"/>
  <c r="BC37" i="16"/>
  <c r="BD37" i="16"/>
  <c r="BE37" i="16"/>
  <c r="BF37" i="16"/>
  <c r="BG37" i="16"/>
  <c r="BH37" i="16"/>
  <c r="BI37" i="16"/>
  <c r="BJ37" i="16"/>
  <c r="BK37" i="16"/>
  <c r="BL37" i="16"/>
  <c r="BM37" i="16"/>
  <c r="BN37" i="16"/>
  <c r="BO37" i="16"/>
  <c r="BP37" i="16"/>
  <c r="BQ37" i="16"/>
  <c r="BR37" i="16"/>
  <c r="BS37" i="16"/>
  <c r="BT37" i="16"/>
  <c r="BU37" i="16"/>
  <c r="BV37" i="16"/>
  <c r="BW37" i="16"/>
  <c r="BX37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BF38" i="16"/>
  <c r="BG38" i="16"/>
  <c r="BH38" i="16"/>
  <c r="BI38" i="16"/>
  <c r="BJ38" i="16"/>
  <c r="BK38" i="16"/>
  <c r="BL38" i="16"/>
  <c r="BM38" i="16"/>
  <c r="BN38" i="16"/>
  <c r="BO38" i="16"/>
  <c r="BP38" i="16"/>
  <c r="BQ38" i="16"/>
  <c r="BR38" i="16"/>
  <c r="BS38" i="16"/>
  <c r="BT38" i="16"/>
  <c r="BU38" i="16"/>
  <c r="BV38" i="16"/>
  <c r="BW38" i="16"/>
  <c r="BX38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AE39" i="16"/>
  <c r="AF39" i="16"/>
  <c r="AG39" i="16"/>
  <c r="AH39" i="16"/>
  <c r="AI39" i="16"/>
  <c r="AJ39" i="16"/>
  <c r="AK39" i="16"/>
  <c r="AL39" i="16"/>
  <c r="AM39" i="16"/>
  <c r="AN39" i="16"/>
  <c r="AO39" i="16"/>
  <c r="AP39" i="16"/>
  <c r="AQ39" i="16"/>
  <c r="AR39" i="16"/>
  <c r="AS39" i="16"/>
  <c r="AT39" i="16"/>
  <c r="AU39" i="16"/>
  <c r="AV39" i="16"/>
  <c r="AW39" i="16"/>
  <c r="AX39" i="16"/>
  <c r="AY39" i="16"/>
  <c r="AZ39" i="16"/>
  <c r="BA39" i="16"/>
  <c r="BB39" i="16"/>
  <c r="BC39" i="16"/>
  <c r="BD39" i="16"/>
  <c r="BE39" i="16"/>
  <c r="BF39" i="16"/>
  <c r="BG39" i="16"/>
  <c r="BH39" i="16"/>
  <c r="BI39" i="16"/>
  <c r="BJ39" i="16"/>
  <c r="BK39" i="16"/>
  <c r="BL39" i="16"/>
  <c r="BM39" i="16"/>
  <c r="BN39" i="16"/>
  <c r="BO39" i="16"/>
  <c r="BP39" i="16"/>
  <c r="BQ39" i="16"/>
  <c r="BR39" i="16"/>
  <c r="BS39" i="16"/>
  <c r="BT39" i="16"/>
  <c r="BU39" i="16"/>
  <c r="BV39" i="16"/>
  <c r="BW39" i="16"/>
  <c r="BX39" i="16"/>
  <c r="BY39" i="16"/>
  <c r="BZ39" i="16"/>
  <c r="CA39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AE40" i="16"/>
  <c r="AF40" i="16"/>
  <c r="AG40" i="16"/>
  <c r="AH40" i="16"/>
  <c r="AI40" i="16"/>
  <c r="AJ40" i="16"/>
  <c r="AK40" i="16"/>
  <c r="AL40" i="16"/>
  <c r="AM40" i="16"/>
  <c r="AN40" i="16"/>
  <c r="AO40" i="16"/>
  <c r="AP40" i="16"/>
  <c r="AQ40" i="16"/>
  <c r="AR40" i="16"/>
  <c r="AS40" i="16"/>
  <c r="AT40" i="16"/>
  <c r="AU40" i="16"/>
  <c r="AV40" i="16"/>
  <c r="AW40" i="16"/>
  <c r="AX40" i="16"/>
  <c r="AY40" i="16"/>
  <c r="AZ40" i="16"/>
  <c r="BA40" i="16"/>
  <c r="BB40" i="16"/>
  <c r="BC40" i="16"/>
  <c r="BD40" i="16"/>
  <c r="BE40" i="16"/>
  <c r="BF40" i="16"/>
  <c r="BG40" i="16"/>
  <c r="BH40" i="16"/>
  <c r="BI40" i="16"/>
  <c r="BJ40" i="16"/>
  <c r="BK40" i="16"/>
  <c r="BL40" i="16"/>
  <c r="BM40" i="16"/>
  <c r="BN40" i="16"/>
  <c r="BO40" i="16"/>
  <c r="BP40" i="16"/>
  <c r="BQ40" i="16"/>
  <c r="BR40" i="16"/>
  <c r="BS40" i="16"/>
  <c r="BT40" i="16"/>
  <c r="BU40" i="16"/>
  <c r="BV40" i="16"/>
  <c r="BW40" i="16"/>
  <c r="BX40" i="16"/>
  <c r="BY40" i="16"/>
  <c r="BZ40" i="16"/>
  <c r="CA40" i="16"/>
  <c r="CB40" i="16"/>
  <c r="CC40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AE41" i="16"/>
  <c r="AF41" i="16"/>
  <c r="AG41" i="16"/>
  <c r="AH41" i="16"/>
  <c r="AI41" i="16"/>
  <c r="AJ41" i="16"/>
  <c r="AK41" i="16"/>
  <c r="AL41" i="16"/>
  <c r="AM41" i="16"/>
  <c r="AN41" i="16"/>
  <c r="AO41" i="16"/>
  <c r="AP41" i="16"/>
  <c r="AQ41" i="16"/>
  <c r="AR41" i="16"/>
  <c r="AS41" i="16"/>
  <c r="AT41" i="16"/>
  <c r="AU41" i="16"/>
  <c r="AV41" i="16"/>
  <c r="AW41" i="16"/>
  <c r="AX41" i="16"/>
  <c r="AY41" i="16"/>
  <c r="AZ41" i="16"/>
  <c r="BA41" i="16"/>
  <c r="BB41" i="16"/>
  <c r="BC41" i="16"/>
  <c r="BD41" i="16"/>
  <c r="BE41" i="16"/>
  <c r="BF41" i="16"/>
  <c r="BG41" i="16"/>
  <c r="BH41" i="16"/>
  <c r="BI41" i="16"/>
  <c r="BJ41" i="16"/>
  <c r="BK41" i="16"/>
  <c r="BL41" i="16"/>
  <c r="BM41" i="16"/>
  <c r="BN41" i="16"/>
  <c r="BO41" i="16"/>
  <c r="BP41" i="16"/>
  <c r="BQ41" i="16"/>
  <c r="BR41" i="16"/>
  <c r="BS41" i="16"/>
  <c r="BT41" i="16"/>
  <c r="BU41" i="16"/>
  <c r="BV41" i="16"/>
  <c r="BW41" i="16"/>
  <c r="BX41" i="16"/>
  <c r="BY41" i="16"/>
  <c r="BZ41" i="16"/>
  <c r="CA41" i="16"/>
  <c r="CB41" i="16"/>
  <c r="CC41" i="16"/>
  <c r="CD41" i="16"/>
  <c r="CE41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42" i="16"/>
  <c r="AQ42" i="16"/>
  <c r="AR42" i="16"/>
  <c r="AS42" i="16"/>
  <c r="AT42" i="16"/>
  <c r="AU42" i="16"/>
  <c r="AV42" i="16"/>
  <c r="AW42" i="16"/>
  <c r="AX42" i="16"/>
  <c r="AY42" i="16"/>
  <c r="AZ42" i="16"/>
  <c r="BA42" i="16"/>
  <c r="BB42" i="16"/>
  <c r="BC42" i="16"/>
  <c r="BD42" i="16"/>
  <c r="BE42" i="16"/>
  <c r="BF42" i="16"/>
  <c r="BG42" i="16"/>
  <c r="BH42" i="16"/>
  <c r="BI42" i="16"/>
  <c r="BJ42" i="16"/>
  <c r="BK42" i="16"/>
  <c r="BL42" i="16"/>
  <c r="BM42" i="16"/>
  <c r="BN42" i="16"/>
  <c r="BO42" i="16"/>
  <c r="BP42" i="16"/>
  <c r="BQ42" i="16"/>
  <c r="BR42" i="16"/>
  <c r="BS42" i="16"/>
  <c r="BT42" i="16"/>
  <c r="BU42" i="16"/>
  <c r="BV42" i="16"/>
  <c r="BW42" i="16"/>
  <c r="BX42" i="16"/>
  <c r="BY42" i="16"/>
  <c r="BZ42" i="16"/>
  <c r="CA42" i="16"/>
  <c r="CB42" i="16"/>
  <c r="CC42" i="16"/>
  <c r="CD42" i="16"/>
  <c r="CE42" i="16"/>
  <c r="CF42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AG43" i="16"/>
  <c r="AH43" i="16"/>
  <c r="AI43" i="16"/>
  <c r="AJ43" i="16"/>
  <c r="AK43" i="16"/>
  <c r="AL43" i="16"/>
  <c r="AM43" i="16"/>
  <c r="AN43" i="16"/>
  <c r="AO43" i="16"/>
  <c r="AP43" i="16"/>
  <c r="AQ43" i="16"/>
  <c r="AR43" i="16"/>
  <c r="AS43" i="16"/>
  <c r="AT43" i="16"/>
  <c r="AU43" i="16"/>
  <c r="AV43" i="16"/>
  <c r="AW43" i="16"/>
  <c r="AX43" i="16"/>
  <c r="AY43" i="16"/>
  <c r="AZ43" i="16"/>
  <c r="BA43" i="16"/>
  <c r="BB43" i="16"/>
  <c r="BC43" i="16"/>
  <c r="BD43" i="16"/>
  <c r="BE43" i="16"/>
  <c r="BF43" i="16"/>
  <c r="BG43" i="16"/>
  <c r="BH43" i="16"/>
  <c r="BI43" i="16"/>
  <c r="BJ43" i="16"/>
  <c r="BK43" i="16"/>
  <c r="BL43" i="16"/>
  <c r="BM43" i="16"/>
  <c r="BN43" i="16"/>
  <c r="BO43" i="16"/>
  <c r="BP43" i="16"/>
  <c r="BQ43" i="16"/>
  <c r="BR43" i="16"/>
  <c r="BS43" i="16"/>
  <c r="BT43" i="16"/>
  <c r="BU43" i="16"/>
  <c r="BV43" i="16"/>
  <c r="BW43" i="16"/>
  <c r="BX43" i="16"/>
  <c r="BY43" i="16"/>
  <c r="BZ43" i="16"/>
  <c r="CA43" i="16"/>
  <c r="CB43" i="16"/>
  <c r="CC43" i="16"/>
  <c r="CD43" i="16"/>
  <c r="CE43" i="16"/>
  <c r="CF43" i="16"/>
  <c r="CG43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AE44" i="16"/>
  <c r="AF44" i="16"/>
  <c r="AG44" i="16"/>
  <c r="AH44" i="16"/>
  <c r="AI44" i="16"/>
  <c r="AJ44" i="16"/>
  <c r="AK44" i="16"/>
  <c r="AL44" i="16"/>
  <c r="AM44" i="16"/>
  <c r="AN44" i="16"/>
  <c r="AO44" i="16"/>
  <c r="AP44" i="16"/>
  <c r="AQ44" i="16"/>
  <c r="AR44" i="16"/>
  <c r="AS44" i="16"/>
  <c r="AT44" i="16"/>
  <c r="AU44" i="16"/>
  <c r="AV44" i="16"/>
  <c r="AW44" i="16"/>
  <c r="AX44" i="16"/>
  <c r="AY44" i="16"/>
  <c r="AZ44" i="16"/>
  <c r="BA44" i="16"/>
  <c r="BB44" i="16"/>
  <c r="BC44" i="16"/>
  <c r="BD44" i="16"/>
  <c r="BE44" i="16"/>
  <c r="BF44" i="16"/>
  <c r="BG44" i="16"/>
  <c r="BH44" i="16"/>
  <c r="BI44" i="16"/>
  <c r="BJ44" i="16"/>
  <c r="BK44" i="16"/>
  <c r="BL44" i="16"/>
  <c r="BM44" i="16"/>
  <c r="BN44" i="16"/>
  <c r="BO44" i="16"/>
  <c r="BP44" i="16"/>
  <c r="BQ44" i="16"/>
  <c r="BR44" i="16"/>
  <c r="BS44" i="16"/>
  <c r="BT44" i="16"/>
  <c r="BU44" i="16"/>
  <c r="BV44" i="16"/>
  <c r="BW44" i="16"/>
  <c r="BX44" i="16"/>
  <c r="BY44" i="16"/>
  <c r="BZ44" i="16"/>
  <c r="CA44" i="16"/>
  <c r="CB44" i="16"/>
  <c r="CC44" i="16"/>
  <c r="CD44" i="16"/>
  <c r="CE44" i="16"/>
  <c r="CF44" i="16"/>
  <c r="CG44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O45" i="16"/>
  <c r="AP45" i="16"/>
  <c r="AQ45" i="16"/>
  <c r="AR45" i="16"/>
  <c r="AS45" i="16"/>
  <c r="AT45" i="16"/>
  <c r="AU45" i="16"/>
  <c r="AV45" i="16"/>
  <c r="AW45" i="16"/>
  <c r="AX45" i="16"/>
  <c r="AY45" i="16"/>
  <c r="AZ45" i="16"/>
  <c r="BA45" i="16"/>
  <c r="BB45" i="16"/>
  <c r="BC45" i="16"/>
  <c r="BD45" i="16"/>
  <c r="BE45" i="16"/>
  <c r="BF45" i="16"/>
  <c r="BG45" i="16"/>
  <c r="BH45" i="16"/>
  <c r="BI45" i="16"/>
  <c r="BJ45" i="16"/>
  <c r="BK45" i="16"/>
  <c r="BL45" i="16"/>
  <c r="BM45" i="16"/>
  <c r="BN45" i="16"/>
  <c r="BO45" i="16"/>
  <c r="BP45" i="16"/>
  <c r="BQ45" i="16"/>
  <c r="BR45" i="16"/>
  <c r="BS45" i="16"/>
  <c r="BT45" i="16"/>
  <c r="BU45" i="16"/>
  <c r="BV45" i="16"/>
  <c r="BW45" i="16"/>
  <c r="BX45" i="16"/>
  <c r="BY45" i="16"/>
  <c r="BZ45" i="16"/>
  <c r="CA45" i="16"/>
  <c r="CB45" i="16"/>
  <c r="CC45" i="16"/>
  <c r="CD45" i="16"/>
  <c r="CE45" i="16"/>
  <c r="CF45" i="16"/>
  <c r="CG45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Q46" i="16"/>
  <c r="AR46" i="16"/>
  <c r="AS46" i="16"/>
  <c r="AT46" i="16"/>
  <c r="AU46" i="16"/>
  <c r="AV46" i="16"/>
  <c r="AW46" i="16"/>
  <c r="AX46" i="16"/>
  <c r="AY46" i="16"/>
  <c r="AZ46" i="16"/>
  <c r="BA46" i="16"/>
  <c r="BB46" i="16"/>
  <c r="BC46" i="16"/>
  <c r="BD46" i="16"/>
  <c r="BE46" i="16"/>
  <c r="BF46" i="16"/>
  <c r="BG46" i="16"/>
  <c r="BH46" i="16"/>
  <c r="BI46" i="16"/>
  <c r="BJ46" i="16"/>
  <c r="BK46" i="16"/>
  <c r="BL46" i="16"/>
  <c r="BM46" i="16"/>
  <c r="BN46" i="16"/>
  <c r="BO46" i="16"/>
  <c r="BP46" i="16"/>
  <c r="BQ46" i="16"/>
  <c r="BR46" i="16"/>
  <c r="BS46" i="16"/>
  <c r="BT46" i="16"/>
  <c r="BU46" i="16"/>
  <c r="BV46" i="16"/>
  <c r="BW46" i="16"/>
  <c r="BX46" i="16"/>
  <c r="BY46" i="16"/>
  <c r="BZ46" i="16"/>
  <c r="CA46" i="16"/>
  <c r="CB46" i="16"/>
  <c r="CC46" i="16"/>
  <c r="CD46" i="16"/>
  <c r="CE46" i="16"/>
  <c r="CF46" i="16"/>
  <c r="CG46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Z47" i="16"/>
  <c r="AA47" i="16"/>
  <c r="AB47" i="16"/>
  <c r="AC47" i="16"/>
  <c r="AD47" i="16"/>
  <c r="AE47" i="16"/>
  <c r="AF47" i="16"/>
  <c r="AG47" i="16"/>
  <c r="AH47" i="16"/>
  <c r="AI47" i="16"/>
  <c r="AJ47" i="16"/>
  <c r="AK47" i="16"/>
  <c r="AL47" i="16"/>
  <c r="AM47" i="16"/>
  <c r="AN47" i="16"/>
  <c r="AO47" i="16"/>
  <c r="AP47" i="16"/>
  <c r="AQ47" i="16"/>
  <c r="AR47" i="16"/>
  <c r="AS47" i="16"/>
  <c r="AT47" i="16"/>
  <c r="AU47" i="16"/>
  <c r="AV47" i="16"/>
  <c r="AW47" i="16"/>
  <c r="AX47" i="16"/>
  <c r="AY47" i="16"/>
  <c r="AZ47" i="16"/>
  <c r="BA47" i="16"/>
  <c r="BB47" i="16"/>
  <c r="BC47" i="16"/>
  <c r="BD47" i="16"/>
  <c r="BE47" i="16"/>
  <c r="BF47" i="16"/>
  <c r="BG47" i="16"/>
  <c r="BH47" i="16"/>
  <c r="BI47" i="16"/>
  <c r="BJ47" i="16"/>
  <c r="BK47" i="16"/>
  <c r="BL47" i="16"/>
  <c r="BM47" i="16"/>
  <c r="BN47" i="16"/>
  <c r="BO47" i="16"/>
  <c r="BP47" i="16"/>
  <c r="BQ47" i="16"/>
  <c r="BR47" i="16"/>
  <c r="BS47" i="16"/>
  <c r="BT47" i="16"/>
  <c r="BU47" i="16"/>
  <c r="BV47" i="16"/>
  <c r="BW47" i="16"/>
  <c r="BX47" i="16"/>
  <c r="BY47" i="16"/>
  <c r="BZ47" i="16"/>
  <c r="CA47" i="16"/>
  <c r="CB47" i="16"/>
  <c r="CC47" i="16"/>
  <c r="CD47" i="16"/>
  <c r="CE47" i="16"/>
  <c r="CF47" i="16"/>
  <c r="CG47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AE48" i="16"/>
  <c r="AF48" i="16"/>
  <c r="AG48" i="16"/>
  <c r="AH48" i="16"/>
  <c r="AI48" i="16"/>
  <c r="AJ48" i="16"/>
  <c r="AK48" i="16"/>
  <c r="AL48" i="16"/>
  <c r="AM48" i="16"/>
  <c r="AN48" i="16"/>
  <c r="AO48" i="16"/>
  <c r="AP48" i="16"/>
  <c r="AQ48" i="16"/>
  <c r="AR48" i="16"/>
  <c r="AS48" i="16"/>
  <c r="AT48" i="16"/>
  <c r="AU48" i="16"/>
  <c r="AV48" i="16"/>
  <c r="AW48" i="16"/>
  <c r="AX48" i="16"/>
  <c r="AY48" i="16"/>
  <c r="AZ48" i="16"/>
  <c r="BA48" i="16"/>
  <c r="BB48" i="16"/>
  <c r="BC48" i="16"/>
  <c r="BD48" i="16"/>
  <c r="BE48" i="16"/>
  <c r="BF48" i="16"/>
  <c r="BG48" i="16"/>
  <c r="BH48" i="16"/>
  <c r="BI48" i="16"/>
  <c r="BJ48" i="16"/>
  <c r="BK48" i="16"/>
  <c r="BL48" i="16"/>
  <c r="BM48" i="16"/>
  <c r="BN48" i="16"/>
  <c r="BO48" i="16"/>
  <c r="BP48" i="16"/>
  <c r="BQ48" i="16"/>
  <c r="BR48" i="16"/>
  <c r="BS48" i="16"/>
  <c r="BT48" i="16"/>
  <c r="BU48" i="16"/>
  <c r="BV48" i="16"/>
  <c r="BW48" i="16"/>
  <c r="BX48" i="16"/>
  <c r="BY48" i="16"/>
  <c r="BZ48" i="16"/>
  <c r="CA48" i="16"/>
  <c r="CB48" i="16"/>
  <c r="CC48" i="16"/>
  <c r="CD48" i="16"/>
  <c r="CE48" i="16"/>
  <c r="CF48" i="16"/>
  <c r="CG48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AQ49" i="16"/>
  <c r="AR49" i="16"/>
  <c r="AS49" i="16"/>
  <c r="AT49" i="16"/>
  <c r="AU49" i="16"/>
  <c r="AV49" i="16"/>
  <c r="AW49" i="16"/>
  <c r="AX49" i="16"/>
  <c r="AY49" i="16"/>
  <c r="AZ49" i="16"/>
  <c r="BA49" i="16"/>
  <c r="BB49" i="16"/>
  <c r="BC49" i="16"/>
  <c r="BD49" i="16"/>
  <c r="BE49" i="16"/>
  <c r="BF49" i="16"/>
  <c r="BG49" i="16"/>
  <c r="BH49" i="16"/>
  <c r="BI49" i="16"/>
  <c r="BJ49" i="16"/>
  <c r="BK49" i="16"/>
  <c r="BL49" i="16"/>
  <c r="BM49" i="16"/>
  <c r="BN49" i="16"/>
  <c r="BO49" i="16"/>
  <c r="BP49" i="16"/>
  <c r="BQ49" i="16"/>
  <c r="BR49" i="16"/>
  <c r="BS49" i="16"/>
  <c r="BT49" i="16"/>
  <c r="BU49" i="16"/>
  <c r="BV49" i="16"/>
  <c r="BW49" i="16"/>
  <c r="BX49" i="16"/>
  <c r="BY49" i="16"/>
  <c r="BZ49" i="16"/>
  <c r="CA49" i="16"/>
  <c r="CB49" i="16"/>
  <c r="CC49" i="16"/>
  <c r="CD49" i="16"/>
  <c r="CE49" i="16"/>
  <c r="CF49" i="16"/>
  <c r="CG49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AE50" i="16"/>
  <c r="AF50" i="16"/>
  <c r="AG50" i="16"/>
  <c r="AH50" i="16"/>
  <c r="AI50" i="16"/>
  <c r="AJ50" i="16"/>
  <c r="AK50" i="16"/>
  <c r="AL50" i="16"/>
  <c r="AM50" i="16"/>
  <c r="AN50" i="16"/>
  <c r="AO50" i="16"/>
  <c r="AP50" i="16"/>
  <c r="AQ50" i="16"/>
  <c r="AR50" i="16"/>
  <c r="AS50" i="16"/>
  <c r="AT50" i="16"/>
  <c r="AU50" i="16"/>
  <c r="AV50" i="16"/>
  <c r="AW50" i="16"/>
  <c r="AX50" i="16"/>
  <c r="AY50" i="16"/>
  <c r="AZ50" i="16"/>
  <c r="BA50" i="16"/>
  <c r="BB50" i="16"/>
  <c r="BC50" i="16"/>
  <c r="BD50" i="16"/>
  <c r="BE50" i="16"/>
  <c r="BF50" i="16"/>
  <c r="BG50" i="16"/>
  <c r="BH50" i="16"/>
  <c r="BI50" i="16"/>
  <c r="BJ50" i="16"/>
  <c r="BK50" i="16"/>
  <c r="BL50" i="16"/>
  <c r="BM50" i="16"/>
  <c r="BN50" i="16"/>
  <c r="BO50" i="16"/>
  <c r="BP50" i="16"/>
  <c r="BQ50" i="16"/>
  <c r="BR50" i="16"/>
  <c r="BS50" i="16"/>
  <c r="BT50" i="16"/>
  <c r="BU50" i="16"/>
  <c r="BV50" i="16"/>
  <c r="BW50" i="16"/>
  <c r="BX50" i="16"/>
  <c r="BY50" i="16"/>
  <c r="BZ50" i="16"/>
  <c r="CA50" i="16"/>
  <c r="CB50" i="16"/>
  <c r="CC50" i="16"/>
  <c r="CD50" i="16"/>
  <c r="CE50" i="16"/>
  <c r="CF50" i="16"/>
  <c r="CG50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AB51" i="16"/>
  <c r="AC51" i="16"/>
  <c r="AD51" i="16"/>
  <c r="AE51" i="16"/>
  <c r="AF51" i="16"/>
  <c r="AG51" i="16"/>
  <c r="AH51" i="16"/>
  <c r="AI51" i="16"/>
  <c r="AJ51" i="16"/>
  <c r="AK51" i="16"/>
  <c r="AL51" i="16"/>
  <c r="AM51" i="16"/>
  <c r="AN51" i="16"/>
  <c r="AO51" i="16"/>
  <c r="AP51" i="16"/>
  <c r="AQ51" i="16"/>
  <c r="AR51" i="16"/>
  <c r="AS51" i="16"/>
  <c r="AT51" i="16"/>
  <c r="AU51" i="16"/>
  <c r="AV51" i="16"/>
  <c r="AW51" i="16"/>
  <c r="AX51" i="16"/>
  <c r="AY51" i="16"/>
  <c r="AZ51" i="16"/>
  <c r="BA51" i="16"/>
  <c r="BB51" i="16"/>
  <c r="BC51" i="16"/>
  <c r="BD51" i="16"/>
  <c r="BE51" i="16"/>
  <c r="BF51" i="16"/>
  <c r="BG51" i="16"/>
  <c r="BH51" i="16"/>
  <c r="BI51" i="16"/>
  <c r="BJ51" i="16"/>
  <c r="BK51" i="16"/>
  <c r="BL51" i="16"/>
  <c r="BM51" i="16"/>
  <c r="BN51" i="16"/>
  <c r="BO51" i="16"/>
  <c r="BP51" i="16"/>
  <c r="BQ51" i="16"/>
  <c r="BR51" i="16"/>
  <c r="BS51" i="16"/>
  <c r="BT51" i="16"/>
  <c r="BU51" i="16"/>
  <c r="BV51" i="16"/>
  <c r="BW51" i="16"/>
  <c r="BX51" i="16"/>
  <c r="BY51" i="16"/>
  <c r="BZ51" i="16"/>
  <c r="CA51" i="16"/>
  <c r="CB51" i="16"/>
  <c r="CC51" i="16"/>
  <c r="CD51" i="16"/>
  <c r="CE51" i="16"/>
  <c r="CF51" i="16"/>
  <c r="CG51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AB52" i="16"/>
  <c r="AC52" i="16"/>
  <c r="AD52" i="16"/>
  <c r="AE52" i="16"/>
  <c r="AF52" i="16"/>
  <c r="AG52" i="16"/>
  <c r="AH52" i="16"/>
  <c r="AI52" i="16"/>
  <c r="AJ52" i="16"/>
  <c r="AK52" i="16"/>
  <c r="AL52" i="16"/>
  <c r="AM52" i="16"/>
  <c r="AN52" i="16"/>
  <c r="AO52" i="16"/>
  <c r="AP52" i="16"/>
  <c r="AQ52" i="16"/>
  <c r="AR52" i="16"/>
  <c r="AS52" i="16"/>
  <c r="AT52" i="16"/>
  <c r="AU52" i="16"/>
  <c r="AV52" i="16"/>
  <c r="AW52" i="16"/>
  <c r="AX52" i="16"/>
  <c r="AY52" i="16"/>
  <c r="AZ52" i="16"/>
  <c r="BA52" i="16"/>
  <c r="BB52" i="16"/>
  <c r="BC52" i="16"/>
  <c r="BD52" i="16"/>
  <c r="BE52" i="16"/>
  <c r="BF52" i="16"/>
  <c r="BG52" i="16"/>
  <c r="BH52" i="16"/>
  <c r="BI52" i="16"/>
  <c r="BJ52" i="16"/>
  <c r="BK52" i="16"/>
  <c r="BL52" i="16"/>
  <c r="BM52" i="16"/>
  <c r="BN52" i="16"/>
  <c r="BO52" i="16"/>
  <c r="BP52" i="16"/>
  <c r="BQ52" i="16"/>
  <c r="BR52" i="16"/>
  <c r="BS52" i="16"/>
  <c r="BT52" i="16"/>
  <c r="BU52" i="16"/>
  <c r="BV52" i="16"/>
  <c r="BW52" i="16"/>
  <c r="BX52" i="16"/>
  <c r="BY52" i="16"/>
  <c r="BZ52" i="16"/>
  <c r="CA52" i="16"/>
  <c r="CB52" i="16"/>
  <c r="CC52" i="16"/>
  <c r="CD52" i="16"/>
  <c r="CE52" i="16"/>
  <c r="CF52" i="16"/>
  <c r="CG52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N53" i="16"/>
  <c r="AO53" i="16"/>
  <c r="AP53" i="16"/>
  <c r="AQ53" i="16"/>
  <c r="AR53" i="16"/>
  <c r="AS53" i="16"/>
  <c r="AT53" i="16"/>
  <c r="AU53" i="16"/>
  <c r="AV53" i="16"/>
  <c r="AW53" i="16"/>
  <c r="AX53" i="16"/>
  <c r="AY53" i="16"/>
  <c r="AZ53" i="16"/>
  <c r="BA53" i="16"/>
  <c r="BB53" i="16"/>
  <c r="BC53" i="16"/>
  <c r="BD53" i="16"/>
  <c r="BE53" i="16"/>
  <c r="BF53" i="16"/>
  <c r="BG53" i="16"/>
  <c r="BH53" i="16"/>
  <c r="BI53" i="16"/>
  <c r="BJ53" i="16"/>
  <c r="BK53" i="16"/>
  <c r="BL53" i="16"/>
  <c r="BM53" i="16"/>
  <c r="BN53" i="16"/>
  <c r="BO53" i="16"/>
  <c r="BP53" i="16"/>
  <c r="BQ53" i="16"/>
  <c r="BR53" i="16"/>
  <c r="BS53" i="16"/>
  <c r="BT53" i="16"/>
  <c r="BU53" i="16"/>
  <c r="BV53" i="16"/>
  <c r="BW53" i="16"/>
  <c r="BX53" i="16"/>
  <c r="BY53" i="16"/>
  <c r="BZ53" i="16"/>
  <c r="CA53" i="16"/>
  <c r="CB53" i="16"/>
  <c r="CC53" i="16"/>
  <c r="CD53" i="16"/>
  <c r="CE53" i="16"/>
  <c r="CF53" i="16"/>
  <c r="CG53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O54" i="16"/>
  <c r="AP54" i="16"/>
  <c r="AQ54" i="16"/>
  <c r="AR54" i="16"/>
  <c r="AS54" i="16"/>
  <c r="AT54" i="16"/>
  <c r="AU54" i="16"/>
  <c r="AV54" i="16"/>
  <c r="AW54" i="16"/>
  <c r="AX54" i="16"/>
  <c r="AY54" i="16"/>
  <c r="AZ54" i="16"/>
  <c r="BA54" i="16"/>
  <c r="BB54" i="16"/>
  <c r="BC54" i="16"/>
  <c r="BD54" i="16"/>
  <c r="BE54" i="16"/>
  <c r="BF54" i="16"/>
  <c r="BG54" i="16"/>
  <c r="BH54" i="16"/>
  <c r="BI54" i="16"/>
  <c r="BJ54" i="16"/>
  <c r="BK54" i="16"/>
  <c r="BL54" i="16"/>
  <c r="BM54" i="16"/>
  <c r="BN54" i="16"/>
  <c r="BO54" i="16"/>
  <c r="BP54" i="16"/>
  <c r="BQ54" i="16"/>
  <c r="BR54" i="16"/>
  <c r="BS54" i="16"/>
  <c r="BT54" i="16"/>
  <c r="BU54" i="16"/>
  <c r="BV54" i="16"/>
  <c r="BW54" i="16"/>
  <c r="BX54" i="16"/>
  <c r="BY54" i="16"/>
  <c r="BZ54" i="16"/>
  <c r="CA54" i="16"/>
  <c r="CB54" i="16"/>
  <c r="CC54" i="16"/>
  <c r="CD54" i="16"/>
  <c r="CE54" i="16"/>
  <c r="CF54" i="16"/>
  <c r="CG54" i="16"/>
  <c r="CH54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AB55" i="16"/>
  <c r="AC55" i="16"/>
  <c r="AD55" i="16"/>
  <c r="AE55" i="16"/>
  <c r="AF55" i="16"/>
  <c r="AG55" i="16"/>
  <c r="AH55" i="16"/>
  <c r="AI55" i="16"/>
  <c r="AJ55" i="16"/>
  <c r="AK55" i="16"/>
  <c r="AL55" i="16"/>
  <c r="AM55" i="16"/>
  <c r="AN55" i="16"/>
  <c r="AO55" i="16"/>
  <c r="AP55" i="16"/>
  <c r="AQ55" i="16"/>
  <c r="AR55" i="16"/>
  <c r="AS55" i="16"/>
  <c r="AT55" i="16"/>
  <c r="AU55" i="16"/>
  <c r="AV55" i="16"/>
  <c r="AW55" i="16"/>
  <c r="AX55" i="16"/>
  <c r="AY55" i="16"/>
  <c r="AZ55" i="16"/>
  <c r="BA55" i="16"/>
  <c r="BB55" i="16"/>
  <c r="BC55" i="16"/>
  <c r="BD55" i="16"/>
  <c r="BE55" i="16"/>
  <c r="BF55" i="16"/>
  <c r="BG55" i="16"/>
  <c r="BH55" i="16"/>
  <c r="BI55" i="16"/>
  <c r="BJ55" i="16"/>
  <c r="BK55" i="16"/>
  <c r="BL55" i="16"/>
  <c r="BM55" i="16"/>
  <c r="BN55" i="16"/>
  <c r="BO55" i="16"/>
  <c r="BP55" i="16"/>
  <c r="BQ55" i="16"/>
  <c r="BR55" i="16"/>
  <c r="BS55" i="16"/>
  <c r="BT55" i="16"/>
  <c r="BU55" i="16"/>
  <c r="BV55" i="16"/>
  <c r="BW55" i="16"/>
  <c r="BX55" i="16"/>
  <c r="BY55" i="16"/>
  <c r="BZ55" i="16"/>
  <c r="CA55" i="16"/>
  <c r="CB55" i="16"/>
  <c r="CC55" i="16"/>
  <c r="CD55" i="16"/>
  <c r="CE55" i="16"/>
  <c r="CF55" i="16"/>
  <c r="CG55" i="16"/>
  <c r="CH55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N56" i="16"/>
  <c r="AO56" i="16"/>
  <c r="AP56" i="16"/>
  <c r="AQ56" i="16"/>
  <c r="AR56" i="16"/>
  <c r="AS56" i="16"/>
  <c r="AT56" i="16"/>
  <c r="AU56" i="16"/>
  <c r="AV56" i="16"/>
  <c r="AW56" i="16"/>
  <c r="AX56" i="16"/>
  <c r="AY56" i="16"/>
  <c r="AZ56" i="16"/>
  <c r="BA56" i="16"/>
  <c r="BB56" i="16"/>
  <c r="BC56" i="16"/>
  <c r="BD56" i="16"/>
  <c r="BE56" i="16"/>
  <c r="BF56" i="16"/>
  <c r="BG56" i="16"/>
  <c r="BH56" i="16"/>
  <c r="BI56" i="16"/>
  <c r="BJ56" i="16"/>
  <c r="BK56" i="16"/>
  <c r="BL56" i="16"/>
  <c r="BM56" i="16"/>
  <c r="BN56" i="16"/>
  <c r="BO56" i="16"/>
  <c r="BP56" i="16"/>
  <c r="BQ56" i="16"/>
  <c r="BR56" i="16"/>
  <c r="BS56" i="16"/>
  <c r="BT56" i="16"/>
  <c r="BU56" i="16"/>
  <c r="BV56" i="16"/>
  <c r="BW56" i="16"/>
  <c r="BX56" i="16"/>
  <c r="BY56" i="16"/>
  <c r="BZ56" i="16"/>
  <c r="CA56" i="16"/>
  <c r="CB56" i="16"/>
  <c r="CC56" i="16"/>
  <c r="CD56" i="16"/>
  <c r="CE56" i="16"/>
  <c r="CF56" i="16"/>
  <c r="CG56" i="16"/>
  <c r="CH56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N57" i="16"/>
  <c r="AO57" i="16"/>
  <c r="AP57" i="16"/>
  <c r="AQ57" i="16"/>
  <c r="AR57" i="16"/>
  <c r="AS57" i="16"/>
  <c r="AT57" i="16"/>
  <c r="AU57" i="16"/>
  <c r="AV57" i="16"/>
  <c r="AW57" i="16"/>
  <c r="AX57" i="16"/>
  <c r="AY57" i="16"/>
  <c r="AZ57" i="16"/>
  <c r="BA57" i="16"/>
  <c r="BB57" i="16"/>
  <c r="BC57" i="16"/>
  <c r="BD57" i="16"/>
  <c r="BE57" i="16"/>
  <c r="BF57" i="16"/>
  <c r="BG57" i="16"/>
  <c r="BH57" i="16"/>
  <c r="BI57" i="16"/>
  <c r="BJ57" i="16"/>
  <c r="BK57" i="16"/>
  <c r="BL57" i="16"/>
  <c r="BM57" i="16"/>
  <c r="BN57" i="16"/>
  <c r="BO57" i="16"/>
  <c r="BP57" i="16"/>
  <c r="BQ57" i="16"/>
  <c r="BR57" i="16"/>
  <c r="BS57" i="16"/>
  <c r="BT57" i="16"/>
  <c r="BU57" i="16"/>
  <c r="BV57" i="16"/>
  <c r="BW57" i="16"/>
  <c r="BX57" i="16"/>
  <c r="BY57" i="16"/>
  <c r="BZ57" i="16"/>
  <c r="CA57" i="16"/>
  <c r="CB57" i="16"/>
  <c r="CC57" i="16"/>
  <c r="CD57" i="16"/>
  <c r="CE57" i="16"/>
  <c r="CF57" i="16"/>
  <c r="CG57" i="16"/>
  <c r="CH57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V58" i="16"/>
  <c r="W58" i="16"/>
  <c r="X58" i="16"/>
  <c r="Y58" i="16"/>
  <c r="Z58" i="16"/>
  <c r="AA58" i="16"/>
  <c r="AB58" i="16"/>
  <c r="AC58" i="16"/>
  <c r="AD58" i="16"/>
  <c r="AE58" i="16"/>
  <c r="AF58" i="16"/>
  <c r="AG58" i="16"/>
  <c r="AH58" i="16"/>
  <c r="AI58" i="16"/>
  <c r="AJ58" i="16"/>
  <c r="AK58" i="16"/>
  <c r="AL58" i="16"/>
  <c r="AM58" i="16"/>
  <c r="AN58" i="16"/>
  <c r="AO58" i="16"/>
  <c r="AP58" i="16"/>
  <c r="AQ58" i="16"/>
  <c r="AR58" i="16"/>
  <c r="AS58" i="16"/>
  <c r="AT58" i="16"/>
  <c r="AU58" i="16"/>
  <c r="AV58" i="16"/>
  <c r="AW58" i="16"/>
  <c r="AX58" i="16"/>
  <c r="AY58" i="16"/>
  <c r="AZ58" i="16"/>
  <c r="BA58" i="16"/>
  <c r="BB58" i="16"/>
  <c r="BC58" i="16"/>
  <c r="BD58" i="16"/>
  <c r="BE58" i="16"/>
  <c r="BF58" i="16"/>
  <c r="BG58" i="16"/>
  <c r="BH58" i="16"/>
  <c r="BI58" i="16"/>
  <c r="BJ58" i="16"/>
  <c r="BK58" i="16"/>
  <c r="BL58" i="16"/>
  <c r="BM58" i="16"/>
  <c r="BN58" i="16"/>
  <c r="BO58" i="16"/>
  <c r="BP58" i="16"/>
  <c r="BQ58" i="16"/>
  <c r="BR58" i="16"/>
  <c r="BS58" i="16"/>
  <c r="BT58" i="16"/>
  <c r="BU58" i="16"/>
  <c r="BV58" i="16"/>
  <c r="BW58" i="16"/>
  <c r="BX58" i="16"/>
  <c r="BY58" i="16"/>
  <c r="BZ58" i="16"/>
  <c r="CA58" i="16"/>
  <c r="CB58" i="16"/>
  <c r="CC58" i="16"/>
  <c r="CD58" i="16"/>
  <c r="CE58" i="16"/>
  <c r="CF58" i="16"/>
  <c r="CG58" i="16"/>
  <c r="CH58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AB59" i="16"/>
  <c r="AC59" i="16"/>
  <c r="AD59" i="16"/>
  <c r="AE59" i="16"/>
  <c r="AF59" i="16"/>
  <c r="AG59" i="16"/>
  <c r="AH59" i="16"/>
  <c r="AI59" i="16"/>
  <c r="AJ59" i="16"/>
  <c r="AK59" i="16"/>
  <c r="AL59" i="16"/>
  <c r="AM59" i="16"/>
  <c r="AN59" i="16"/>
  <c r="AO59" i="16"/>
  <c r="AP59" i="16"/>
  <c r="AQ59" i="16"/>
  <c r="AR59" i="16"/>
  <c r="AS59" i="16"/>
  <c r="AT59" i="16"/>
  <c r="AU59" i="16"/>
  <c r="AV59" i="16"/>
  <c r="AW59" i="16"/>
  <c r="AX59" i="16"/>
  <c r="AY59" i="16"/>
  <c r="AZ59" i="16"/>
  <c r="BA59" i="16"/>
  <c r="BB59" i="16"/>
  <c r="BC59" i="16"/>
  <c r="BD59" i="16"/>
  <c r="BE59" i="16"/>
  <c r="BF59" i="16"/>
  <c r="BG59" i="16"/>
  <c r="BH59" i="16"/>
  <c r="BI59" i="16"/>
  <c r="BJ59" i="16"/>
  <c r="BK59" i="16"/>
  <c r="BL59" i="16"/>
  <c r="BM59" i="16"/>
  <c r="BN59" i="16"/>
  <c r="BO59" i="16"/>
  <c r="BP59" i="16"/>
  <c r="BQ59" i="16"/>
  <c r="BR59" i="16"/>
  <c r="BS59" i="16"/>
  <c r="BT59" i="16"/>
  <c r="BU59" i="16"/>
  <c r="BV59" i="16"/>
  <c r="BW59" i="16"/>
  <c r="BX59" i="16"/>
  <c r="BY59" i="16"/>
  <c r="BZ59" i="16"/>
  <c r="CA59" i="16"/>
  <c r="CB59" i="16"/>
  <c r="CC59" i="16"/>
  <c r="CD59" i="16"/>
  <c r="CE59" i="16"/>
  <c r="CF59" i="16"/>
  <c r="CG59" i="16"/>
  <c r="CH59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AE60" i="16"/>
  <c r="AF60" i="16"/>
  <c r="AG60" i="16"/>
  <c r="AH60" i="16"/>
  <c r="AI60" i="16"/>
  <c r="AJ60" i="16"/>
  <c r="AK60" i="16"/>
  <c r="AL60" i="16"/>
  <c r="AM60" i="16"/>
  <c r="AN60" i="16"/>
  <c r="AO60" i="16"/>
  <c r="AP60" i="16"/>
  <c r="AQ60" i="16"/>
  <c r="AR60" i="16"/>
  <c r="AS60" i="16"/>
  <c r="AT60" i="16"/>
  <c r="AU60" i="16"/>
  <c r="AV60" i="16"/>
  <c r="AW60" i="16"/>
  <c r="AX60" i="16"/>
  <c r="AY60" i="16"/>
  <c r="AZ60" i="16"/>
  <c r="BA60" i="16"/>
  <c r="BB60" i="16"/>
  <c r="BC60" i="16"/>
  <c r="BD60" i="16"/>
  <c r="BE60" i="16"/>
  <c r="BF60" i="16"/>
  <c r="BG60" i="16"/>
  <c r="BH60" i="16"/>
  <c r="BI60" i="16"/>
  <c r="BJ60" i="16"/>
  <c r="BK60" i="16"/>
  <c r="BL60" i="16"/>
  <c r="BM60" i="16"/>
  <c r="BN60" i="16"/>
  <c r="BO60" i="16"/>
  <c r="BP60" i="16"/>
  <c r="BQ60" i="16"/>
  <c r="BR60" i="16"/>
  <c r="BS60" i="16"/>
  <c r="BT60" i="16"/>
  <c r="BU60" i="16"/>
  <c r="BV60" i="16"/>
  <c r="BW60" i="16"/>
  <c r="BX60" i="16"/>
  <c r="BY60" i="16"/>
  <c r="BZ60" i="16"/>
  <c r="CA60" i="16"/>
  <c r="CB60" i="16"/>
  <c r="CC60" i="16"/>
  <c r="CD60" i="16"/>
  <c r="CE60" i="16"/>
  <c r="CF60" i="16"/>
  <c r="CG60" i="16"/>
  <c r="CH60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N61" i="16"/>
  <c r="AO61" i="16"/>
  <c r="AP61" i="16"/>
  <c r="AQ61" i="16"/>
  <c r="AR61" i="16"/>
  <c r="AS61" i="16"/>
  <c r="AT61" i="16"/>
  <c r="AU61" i="16"/>
  <c r="AV61" i="16"/>
  <c r="AW61" i="16"/>
  <c r="AX61" i="16"/>
  <c r="AY61" i="16"/>
  <c r="AZ61" i="16"/>
  <c r="BA61" i="16"/>
  <c r="BB61" i="16"/>
  <c r="BC61" i="16"/>
  <c r="BD61" i="16"/>
  <c r="BE61" i="16"/>
  <c r="BF61" i="16"/>
  <c r="BG61" i="16"/>
  <c r="BH61" i="16"/>
  <c r="BI61" i="16"/>
  <c r="BJ61" i="16"/>
  <c r="BK61" i="16"/>
  <c r="BL61" i="16"/>
  <c r="BM61" i="16"/>
  <c r="BN61" i="16"/>
  <c r="BO61" i="16"/>
  <c r="BP61" i="16"/>
  <c r="BQ61" i="16"/>
  <c r="BR61" i="16"/>
  <c r="BS61" i="16"/>
  <c r="BT61" i="16"/>
  <c r="BU61" i="16"/>
  <c r="BV61" i="16"/>
  <c r="BW61" i="16"/>
  <c r="BX61" i="16"/>
  <c r="BY61" i="16"/>
  <c r="BZ61" i="16"/>
  <c r="CA61" i="16"/>
  <c r="CB61" i="16"/>
  <c r="CC61" i="16"/>
  <c r="CD61" i="16"/>
  <c r="CE61" i="16"/>
  <c r="CF61" i="16"/>
  <c r="CG61" i="16"/>
  <c r="CH61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N62" i="16"/>
  <c r="AO62" i="16"/>
  <c r="AP62" i="16"/>
  <c r="AQ62" i="16"/>
  <c r="AR62" i="16"/>
  <c r="AS62" i="16"/>
  <c r="AT62" i="16"/>
  <c r="AU62" i="16"/>
  <c r="AV62" i="16"/>
  <c r="AW62" i="16"/>
  <c r="AX62" i="16"/>
  <c r="AY62" i="16"/>
  <c r="AZ62" i="16"/>
  <c r="BA62" i="16"/>
  <c r="BB62" i="16"/>
  <c r="BC62" i="16"/>
  <c r="BD62" i="16"/>
  <c r="BE62" i="16"/>
  <c r="BF62" i="16"/>
  <c r="BG62" i="16"/>
  <c r="BH62" i="16"/>
  <c r="BI62" i="16"/>
  <c r="BJ62" i="16"/>
  <c r="BK62" i="16"/>
  <c r="BL62" i="16"/>
  <c r="BM62" i="16"/>
  <c r="BN62" i="16"/>
  <c r="BO62" i="16"/>
  <c r="BP62" i="16"/>
  <c r="BQ62" i="16"/>
  <c r="BR62" i="16"/>
  <c r="BS62" i="16"/>
  <c r="BT62" i="16"/>
  <c r="BU62" i="16"/>
  <c r="BV62" i="16"/>
  <c r="BW62" i="16"/>
  <c r="BX62" i="16"/>
  <c r="BY62" i="16"/>
  <c r="BZ62" i="16"/>
  <c r="CA62" i="16"/>
  <c r="CB62" i="16"/>
  <c r="CC62" i="16"/>
  <c r="CD62" i="16"/>
  <c r="CE62" i="16"/>
  <c r="CF62" i="16"/>
  <c r="CG62" i="16"/>
  <c r="CH62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N63" i="16"/>
  <c r="AO63" i="16"/>
  <c r="AP63" i="16"/>
  <c r="AQ63" i="16"/>
  <c r="AR63" i="16"/>
  <c r="AS63" i="16"/>
  <c r="AT63" i="16"/>
  <c r="AU63" i="16"/>
  <c r="AV63" i="16"/>
  <c r="AW63" i="16"/>
  <c r="AX63" i="16"/>
  <c r="AY63" i="16"/>
  <c r="AZ63" i="16"/>
  <c r="BA63" i="16"/>
  <c r="BB63" i="16"/>
  <c r="BC63" i="16"/>
  <c r="BD63" i="16"/>
  <c r="BE63" i="16"/>
  <c r="BF63" i="16"/>
  <c r="BG63" i="16"/>
  <c r="BH63" i="16"/>
  <c r="BI63" i="16"/>
  <c r="BJ63" i="16"/>
  <c r="BK63" i="16"/>
  <c r="BL63" i="16"/>
  <c r="BM63" i="16"/>
  <c r="BN63" i="16"/>
  <c r="BO63" i="16"/>
  <c r="BP63" i="16"/>
  <c r="BQ63" i="16"/>
  <c r="BR63" i="16"/>
  <c r="BS63" i="16"/>
  <c r="BT63" i="16"/>
  <c r="BU63" i="16"/>
  <c r="BV63" i="16"/>
  <c r="BW63" i="16"/>
  <c r="BX63" i="16"/>
  <c r="BY63" i="16"/>
  <c r="BZ63" i="16"/>
  <c r="CA63" i="16"/>
  <c r="CB63" i="16"/>
  <c r="CC63" i="16"/>
  <c r="CD63" i="16"/>
  <c r="CE63" i="16"/>
  <c r="CF63" i="16"/>
  <c r="CG63" i="16"/>
  <c r="CH63" i="16"/>
  <c r="CI63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N64" i="16"/>
  <c r="AO64" i="16"/>
  <c r="AP64" i="16"/>
  <c r="AQ64" i="16"/>
  <c r="AR64" i="16"/>
  <c r="AS64" i="16"/>
  <c r="AT64" i="16"/>
  <c r="AU64" i="16"/>
  <c r="AV64" i="16"/>
  <c r="AW64" i="16"/>
  <c r="AX64" i="16"/>
  <c r="AY64" i="16"/>
  <c r="AZ64" i="16"/>
  <c r="BA64" i="16"/>
  <c r="BB64" i="16"/>
  <c r="BC64" i="16"/>
  <c r="BD64" i="16"/>
  <c r="BE64" i="16"/>
  <c r="BF64" i="16"/>
  <c r="BG64" i="16"/>
  <c r="BH64" i="16"/>
  <c r="BI64" i="16"/>
  <c r="BJ64" i="16"/>
  <c r="BK64" i="16"/>
  <c r="BL64" i="16"/>
  <c r="BM64" i="16"/>
  <c r="BN64" i="16"/>
  <c r="BO64" i="16"/>
  <c r="BP64" i="16"/>
  <c r="BQ64" i="16"/>
  <c r="BR64" i="16"/>
  <c r="BS64" i="16"/>
  <c r="BT64" i="16"/>
  <c r="BU64" i="16"/>
  <c r="BV64" i="16"/>
  <c r="BW64" i="16"/>
  <c r="BX64" i="16"/>
  <c r="BY64" i="16"/>
  <c r="BZ64" i="16"/>
  <c r="CA64" i="16"/>
  <c r="CB64" i="16"/>
  <c r="CC64" i="16"/>
  <c r="CD64" i="16"/>
  <c r="CE64" i="16"/>
  <c r="CF64" i="16"/>
  <c r="CG64" i="16"/>
  <c r="CH64" i="16"/>
  <c r="CI64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AB65" i="16"/>
  <c r="AC65" i="16"/>
  <c r="AD65" i="16"/>
  <c r="AE65" i="16"/>
  <c r="AF65" i="16"/>
  <c r="AG65" i="16"/>
  <c r="AH65" i="16"/>
  <c r="AI65" i="16"/>
  <c r="AJ65" i="16"/>
  <c r="AK65" i="16"/>
  <c r="AL65" i="16"/>
  <c r="AM65" i="16"/>
  <c r="AN65" i="16"/>
  <c r="AO65" i="16"/>
  <c r="AP65" i="16"/>
  <c r="AQ65" i="16"/>
  <c r="AR65" i="16"/>
  <c r="AS65" i="16"/>
  <c r="AT65" i="16"/>
  <c r="AU65" i="16"/>
  <c r="AV65" i="16"/>
  <c r="AW65" i="16"/>
  <c r="AX65" i="16"/>
  <c r="AY65" i="16"/>
  <c r="AZ65" i="16"/>
  <c r="BA65" i="16"/>
  <c r="BB65" i="16"/>
  <c r="BC65" i="16"/>
  <c r="BD65" i="16"/>
  <c r="BE65" i="16"/>
  <c r="BF65" i="16"/>
  <c r="BG65" i="16"/>
  <c r="BH65" i="16"/>
  <c r="BI65" i="16"/>
  <c r="BJ65" i="16"/>
  <c r="BK65" i="16"/>
  <c r="BL65" i="16"/>
  <c r="BM65" i="16"/>
  <c r="BN65" i="16"/>
  <c r="BO65" i="16"/>
  <c r="BP65" i="16"/>
  <c r="BQ65" i="16"/>
  <c r="BR65" i="16"/>
  <c r="BS65" i="16"/>
  <c r="BT65" i="16"/>
  <c r="BU65" i="16"/>
  <c r="BV65" i="16"/>
  <c r="BW65" i="16"/>
  <c r="BX65" i="16"/>
  <c r="BY65" i="16"/>
  <c r="BZ65" i="16"/>
  <c r="CA65" i="16"/>
  <c r="CB65" i="16"/>
  <c r="CC65" i="16"/>
  <c r="CD65" i="16"/>
  <c r="CE65" i="16"/>
  <c r="CF65" i="16"/>
  <c r="CG65" i="16"/>
  <c r="CH65" i="16"/>
  <c r="CI65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X66" i="16"/>
  <c r="Y66" i="16"/>
  <c r="Z66" i="16"/>
  <c r="AA66" i="16"/>
  <c r="AB66" i="16"/>
  <c r="AC66" i="16"/>
  <c r="AD66" i="16"/>
  <c r="AE66" i="16"/>
  <c r="AF66" i="16"/>
  <c r="AG66" i="16"/>
  <c r="AH66" i="16"/>
  <c r="AI66" i="16"/>
  <c r="AJ66" i="16"/>
  <c r="AK66" i="16"/>
  <c r="AL66" i="16"/>
  <c r="AM66" i="16"/>
  <c r="AN66" i="16"/>
  <c r="AO66" i="16"/>
  <c r="AP66" i="16"/>
  <c r="AQ66" i="16"/>
  <c r="AR66" i="16"/>
  <c r="AS66" i="16"/>
  <c r="AT66" i="16"/>
  <c r="AU66" i="16"/>
  <c r="AV66" i="16"/>
  <c r="AW66" i="16"/>
  <c r="AX66" i="16"/>
  <c r="AY66" i="16"/>
  <c r="AZ66" i="16"/>
  <c r="BA66" i="16"/>
  <c r="BB66" i="16"/>
  <c r="BC66" i="16"/>
  <c r="BD66" i="16"/>
  <c r="BE66" i="16"/>
  <c r="BF66" i="16"/>
  <c r="BG66" i="16"/>
  <c r="BH66" i="16"/>
  <c r="BI66" i="16"/>
  <c r="BJ66" i="16"/>
  <c r="BK66" i="16"/>
  <c r="BL66" i="16"/>
  <c r="BM66" i="16"/>
  <c r="BN66" i="16"/>
  <c r="BO66" i="16"/>
  <c r="BP66" i="16"/>
  <c r="BQ66" i="16"/>
  <c r="BR66" i="16"/>
  <c r="BS66" i="16"/>
  <c r="BT66" i="16"/>
  <c r="BU66" i="16"/>
  <c r="BV66" i="16"/>
  <c r="BW66" i="16"/>
  <c r="BX66" i="16"/>
  <c r="BY66" i="16"/>
  <c r="BZ66" i="16"/>
  <c r="CA66" i="16"/>
  <c r="CB66" i="16"/>
  <c r="CC66" i="16"/>
  <c r="CD66" i="16"/>
  <c r="CE66" i="16"/>
  <c r="CF66" i="16"/>
  <c r="CG66" i="16"/>
  <c r="CH66" i="16"/>
  <c r="CI66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N67" i="16"/>
  <c r="AO67" i="16"/>
  <c r="AP67" i="16"/>
  <c r="AQ67" i="16"/>
  <c r="AR67" i="16"/>
  <c r="AS67" i="16"/>
  <c r="AT67" i="16"/>
  <c r="AU67" i="16"/>
  <c r="AV67" i="16"/>
  <c r="AW67" i="16"/>
  <c r="AX67" i="16"/>
  <c r="AY67" i="16"/>
  <c r="AZ67" i="16"/>
  <c r="BA67" i="16"/>
  <c r="BB67" i="16"/>
  <c r="BC67" i="16"/>
  <c r="BD67" i="16"/>
  <c r="BE67" i="16"/>
  <c r="BF67" i="16"/>
  <c r="BG67" i="16"/>
  <c r="BH67" i="16"/>
  <c r="BI67" i="16"/>
  <c r="BJ67" i="16"/>
  <c r="BK67" i="16"/>
  <c r="BL67" i="16"/>
  <c r="BM67" i="16"/>
  <c r="BN67" i="16"/>
  <c r="BO67" i="16"/>
  <c r="BP67" i="16"/>
  <c r="BQ67" i="16"/>
  <c r="BR67" i="16"/>
  <c r="BS67" i="16"/>
  <c r="BT67" i="16"/>
  <c r="BU67" i="16"/>
  <c r="BV67" i="16"/>
  <c r="BW67" i="16"/>
  <c r="BX67" i="16"/>
  <c r="BY67" i="16"/>
  <c r="BZ67" i="16"/>
  <c r="CA67" i="16"/>
  <c r="CB67" i="16"/>
  <c r="CC67" i="16"/>
  <c r="CD67" i="16"/>
  <c r="CE67" i="16"/>
  <c r="CF67" i="16"/>
  <c r="CG67" i="16"/>
  <c r="CH67" i="16"/>
  <c r="CI67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U68" i="16"/>
  <c r="V68" i="16"/>
  <c r="W68" i="16"/>
  <c r="X68" i="16"/>
  <c r="Y68" i="16"/>
  <c r="Z68" i="16"/>
  <c r="AA68" i="16"/>
  <c r="AB68" i="16"/>
  <c r="AC68" i="16"/>
  <c r="AD68" i="16"/>
  <c r="AE68" i="16"/>
  <c r="AF68" i="16"/>
  <c r="AG68" i="16"/>
  <c r="AH68" i="16"/>
  <c r="AI68" i="16"/>
  <c r="AJ68" i="16"/>
  <c r="AK68" i="16"/>
  <c r="AL68" i="16"/>
  <c r="AM68" i="16"/>
  <c r="AN68" i="16"/>
  <c r="AO68" i="16"/>
  <c r="AP68" i="16"/>
  <c r="AQ68" i="16"/>
  <c r="AR68" i="16"/>
  <c r="AS68" i="16"/>
  <c r="AT68" i="16"/>
  <c r="AU68" i="16"/>
  <c r="AV68" i="16"/>
  <c r="AW68" i="16"/>
  <c r="AX68" i="16"/>
  <c r="AY68" i="16"/>
  <c r="AZ68" i="16"/>
  <c r="BA68" i="16"/>
  <c r="BB68" i="16"/>
  <c r="BC68" i="16"/>
  <c r="BD68" i="16"/>
  <c r="BE68" i="16"/>
  <c r="BF68" i="16"/>
  <c r="BG68" i="16"/>
  <c r="BH68" i="16"/>
  <c r="BI68" i="16"/>
  <c r="BJ68" i="16"/>
  <c r="BK68" i="16"/>
  <c r="BL68" i="16"/>
  <c r="BM68" i="16"/>
  <c r="BN68" i="16"/>
  <c r="BO68" i="16"/>
  <c r="BP68" i="16"/>
  <c r="BQ68" i="16"/>
  <c r="BR68" i="16"/>
  <c r="BS68" i="16"/>
  <c r="BT68" i="16"/>
  <c r="BU68" i="16"/>
  <c r="BV68" i="16"/>
  <c r="BW68" i="16"/>
  <c r="BX68" i="16"/>
  <c r="BY68" i="16"/>
  <c r="BZ68" i="16"/>
  <c r="CA68" i="16"/>
  <c r="CB68" i="16"/>
  <c r="CC68" i="16"/>
  <c r="CD68" i="16"/>
  <c r="CE68" i="16"/>
  <c r="CF68" i="16"/>
  <c r="CG68" i="16"/>
  <c r="CH68" i="16"/>
  <c r="CI68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AE69" i="16"/>
  <c r="AF69" i="16"/>
  <c r="AG69" i="16"/>
  <c r="AH69" i="16"/>
  <c r="AI69" i="16"/>
  <c r="AJ69" i="16"/>
  <c r="AK69" i="16"/>
  <c r="AL69" i="16"/>
  <c r="AM69" i="16"/>
  <c r="AN69" i="16"/>
  <c r="AO69" i="16"/>
  <c r="AP69" i="16"/>
  <c r="AQ69" i="16"/>
  <c r="AR69" i="16"/>
  <c r="AS69" i="16"/>
  <c r="AT69" i="16"/>
  <c r="AU69" i="16"/>
  <c r="AV69" i="16"/>
  <c r="AW69" i="16"/>
  <c r="AX69" i="16"/>
  <c r="AY69" i="16"/>
  <c r="AZ69" i="16"/>
  <c r="BA69" i="16"/>
  <c r="BB69" i="16"/>
  <c r="BC69" i="16"/>
  <c r="BD69" i="16"/>
  <c r="BE69" i="16"/>
  <c r="BF69" i="16"/>
  <c r="BG69" i="16"/>
  <c r="BH69" i="16"/>
  <c r="BI69" i="16"/>
  <c r="BJ69" i="16"/>
  <c r="BK69" i="16"/>
  <c r="BL69" i="16"/>
  <c r="BM69" i="16"/>
  <c r="BN69" i="16"/>
  <c r="BO69" i="16"/>
  <c r="BP69" i="16"/>
  <c r="BQ69" i="16"/>
  <c r="BR69" i="16"/>
  <c r="BS69" i="16"/>
  <c r="BT69" i="16"/>
  <c r="BU69" i="16"/>
  <c r="BV69" i="16"/>
  <c r="BW69" i="16"/>
  <c r="BX69" i="16"/>
  <c r="BY69" i="16"/>
  <c r="BZ69" i="16"/>
  <c r="CA69" i="16"/>
  <c r="CB69" i="16"/>
  <c r="CC69" i="16"/>
  <c r="CD69" i="16"/>
  <c r="CE69" i="16"/>
  <c r="CF69" i="16"/>
  <c r="CG69" i="16"/>
  <c r="CH69" i="16"/>
  <c r="CI69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U70" i="16"/>
  <c r="V70" i="16"/>
  <c r="W70" i="16"/>
  <c r="X70" i="16"/>
  <c r="Y70" i="16"/>
  <c r="Z70" i="16"/>
  <c r="AA70" i="16"/>
  <c r="AB70" i="16"/>
  <c r="AC70" i="16"/>
  <c r="AD70" i="16"/>
  <c r="AE70" i="16"/>
  <c r="AF70" i="16"/>
  <c r="AG70" i="16"/>
  <c r="AH70" i="16"/>
  <c r="AI70" i="16"/>
  <c r="AJ70" i="16"/>
  <c r="AK70" i="16"/>
  <c r="AL70" i="16"/>
  <c r="AM70" i="16"/>
  <c r="AN70" i="16"/>
  <c r="AO70" i="16"/>
  <c r="AP70" i="16"/>
  <c r="AQ70" i="16"/>
  <c r="AR70" i="16"/>
  <c r="AS70" i="16"/>
  <c r="AT70" i="16"/>
  <c r="AU70" i="16"/>
  <c r="AV70" i="16"/>
  <c r="AW70" i="16"/>
  <c r="AX70" i="16"/>
  <c r="AY70" i="16"/>
  <c r="AZ70" i="16"/>
  <c r="BA70" i="16"/>
  <c r="BB70" i="16"/>
  <c r="BC70" i="16"/>
  <c r="BD70" i="16"/>
  <c r="BE70" i="16"/>
  <c r="BF70" i="16"/>
  <c r="BG70" i="16"/>
  <c r="BH70" i="16"/>
  <c r="BI70" i="16"/>
  <c r="BJ70" i="16"/>
  <c r="BK70" i="16"/>
  <c r="BL70" i="16"/>
  <c r="BM70" i="16"/>
  <c r="BN70" i="16"/>
  <c r="BO70" i="16"/>
  <c r="BP70" i="16"/>
  <c r="BQ70" i="16"/>
  <c r="BR70" i="16"/>
  <c r="BS70" i="16"/>
  <c r="BT70" i="16"/>
  <c r="BU70" i="16"/>
  <c r="BV70" i="16"/>
  <c r="BW70" i="16"/>
  <c r="BX70" i="16"/>
  <c r="BY70" i="16"/>
  <c r="BZ70" i="16"/>
  <c r="CA70" i="16"/>
  <c r="CB70" i="16"/>
  <c r="CC70" i="16"/>
  <c r="CD70" i="16"/>
  <c r="CE70" i="16"/>
  <c r="CF70" i="16"/>
  <c r="CG70" i="16"/>
  <c r="CH70" i="16"/>
  <c r="CI70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V71" i="16"/>
  <c r="W71" i="16"/>
  <c r="X71" i="16"/>
  <c r="Y71" i="16"/>
  <c r="Z71" i="16"/>
  <c r="AA71" i="16"/>
  <c r="AB71" i="16"/>
  <c r="AC71" i="16"/>
  <c r="AD71" i="16"/>
  <c r="AE71" i="16"/>
  <c r="AF71" i="16"/>
  <c r="AG71" i="16"/>
  <c r="AH71" i="16"/>
  <c r="AI71" i="16"/>
  <c r="AJ71" i="16"/>
  <c r="AK71" i="16"/>
  <c r="AL71" i="16"/>
  <c r="AM71" i="16"/>
  <c r="AN71" i="16"/>
  <c r="AO71" i="16"/>
  <c r="AP71" i="16"/>
  <c r="AQ71" i="16"/>
  <c r="AR71" i="16"/>
  <c r="AS71" i="16"/>
  <c r="AT71" i="16"/>
  <c r="AU71" i="16"/>
  <c r="AV71" i="16"/>
  <c r="AW71" i="16"/>
  <c r="AX71" i="16"/>
  <c r="AY71" i="16"/>
  <c r="AZ71" i="16"/>
  <c r="BA71" i="16"/>
  <c r="BB71" i="16"/>
  <c r="BC71" i="16"/>
  <c r="BD71" i="16"/>
  <c r="BE71" i="16"/>
  <c r="BF71" i="16"/>
  <c r="BG71" i="16"/>
  <c r="BH71" i="16"/>
  <c r="BI71" i="16"/>
  <c r="BJ71" i="16"/>
  <c r="BK71" i="16"/>
  <c r="BL71" i="16"/>
  <c r="BM71" i="16"/>
  <c r="BN71" i="16"/>
  <c r="BO71" i="16"/>
  <c r="BP71" i="16"/>
  <c r="BQ71" i="16"/>
  <c r="BR71" i="16"/>
  <c r="BS71" i="16"/>
  <c r="BT71" i="16"/>
  <c r="BU71" i="16"/>
  <c r="BV71" i="16"/>
  <c r="BW71" i="16"/>
  <c r="BX71" i="16"/>
  <c r="BY71" i="16"/>
  <c r="BZ71" i="16"/>
  <c r="CA71" i="16"/>
  <c r="CB71" i="16"/>
  <c r="CC71" i="16"/>
  <c r="CD71" i="16"/>
  <c r="CE71" i="16"/>
  <c r="CF71" i="16"/>
  <c r="CG71" i="16"/>
  <c r="CH71" i="16"/>
  <c r="CI71" i="16"/>
  <c r="CJ71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X72" i="16"/>
  <c r="Y72" i="16"/>
  <c r="Z72" i="16"/>
  <c r="AA72" i="16"/>
  <c r="AB72" i="16"/>
  <c r="AC72" i="16"/>
  <c r="AD72" i="16"/>
  <c r="AE72" i="16"/>
  <c r="AF72" i="16"/>
  <c r="AG72" i="16"/>
  <c r="AH72" i="16"/>
  <c r="AI72" i="16"/>
  <c r="AJ72" i="16"/>
  <c r="AK72" i="16"/>
  <c r="AL72" i="16"/>
  <c r="AM72" i="16"/>
  <c r="AN72" i="16"/>
  <c r="AO72" i="16"/>
  <c r="AP72" i="16"/>
  <c r="AQ72" i="16"/>
  <c r="AR72" i="16"/>
  <c r="AS72" i="16"/>
  <c r="AT72" i="16"/>
  <c r="AU72" i="16"/>
  <c r="AV72" i="16"/>
  <c r="AW72" i="16"/>
  <c r="AX72" i="16"/>
  <c r="AY72" i="16"/>
  <c r="AZ72" i="16"/>
  <c r="BA72" i="16"/>
  <c r="BB72" i="16"/>
  <c r="BC72" i="16"/>
  <c r="BD72" i="16"/>
  <c r="BE72" i="16"/>
  <c r="BF72" i="16"/>
  <c r="BG72" i="16"/>
  <c r="BH72" i="16"/>
  <c r="BI72" i="16"/>
  <c r="BJ72" i="16"/>
  <c r="BK72" i="16"/>
  <c r="BL72" i="16"/>
  <c r="BM72" i="16"/>
  <c r="BN72" i="16"/>
  <c r="BO72" i="16"/>
  <c r="BP72" i="16"/>
  <c r="BQ72" i="16"/>
  <c r="BR72" i="16"/>
  <c r="BS72" i="16"/>
  <c r="BT72" i="16"/>
  <c r="BU72" i="16"/>
  <c r="BV72" i="16"/>
  <c r="BW72" i="16"/>
  <c r="BX72" i="16"/>
  <c r="BY72" i="16"/>
  <c r="BZ72" i="16"/>
  <c r="CA72" i="16"/>
  <c r="CB72" i="16"/>
  <c r="CC72" i="16"/>
  <c r="CD72" i="16"/>
  <c r="CE72" i="16"/>
  <c r="CF72" i="16"/>
  <c r="CG72" i="16"/>
  <c r="CH72" i="16"/>
  <c r="CI72" i="16"/>
  <c r="CJ72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X73" i="16"/>
  <c r="Y73" i="16"/>
  <c r="Z73" i="16"/>
  <c r="AA73" i="16"/>
  <c r="AB73" i="16"/>
  <c r="AC73" i="16"/>
  <c r="AD73" i="16"/>
  <c r="AE73" i="16"/>
  <c r="AF73" i="16"/>
  <c r="AG73" i="16"/>
  <c r="AH73" i="16"/>
  <c r="AI73" i="16"/>
  <c r="AJ73" i="16"/>
  <c r="AK73" i="16"/>
  <c r="AL73" i="16"/>
  <c r="AM73" i="16"/>
  <c r="AN73" i="16"/>
  <c r="AO73" i="16"/>
  <c r="AP73" i="16"/>
  <c r="AQ73" i="16"/>
  <c r="AR73" i="16"/>
  <c r="AS73" i="16"/>
  <c r="AT73" i="16"/>
  <c r="AU73" i="16"/>
  <c r="AV73" i="16"/>
  <c r="AW73" i="16"/>
  <c r="AX73" i="16"/>
  <c r="AY73" i="16"/>
  <c r="AZ73" i="16"/>
  <c r="BA73" i="16"/>
  <c r="BB73" i="16"/>
  <c r="BC73" i="16"/>
  <c r="BD73" i="16"/>
  <c r="BE73" i="16"/>
  <c r="BF73" i="16"/>
  <c r="BG73" i="16"/>
  <c r="BH73" i="16"/>
  <c r="BI73" i="16"/>
  <c r="BJ73" i="16"/>
  <c r="BK73" i="16"/>
  <c r="BL73" i="16"/>
  <c r="BM73" i="16"/>
  <c r="BN73" i="16"/>
  <c r="BO73" i="16"/>
  <c r="BP73" i="16"/>
  <c r="BQ73" i="16"/>
  <c r="BR73" i="16"/>
  <c r="BS73" i="16"/>
  <c r="BT73" i="16"/>
  <c r="BU73" i="16"/>
  <c r="BV73" i="16"/>
  <c r="BW73" i="16"/>
  <c r="BX73" i="16"/>
  <c r="BY73" i="16"/>
  <c r="BZ73" i="16"/>
  <c r="CA73" i="16"/>
  <c r="CB73" i="16"/>
  <c r="CC73" i="16"/>
  <c r="CD73" i="16"/>
  <c r="CE73" i="16"/>
  <c r="CF73" i="16"/>
  <c r="CG73" i="16"/>
  <c r="CH73" i="16"/>
  <c r="CI73" i="16"/>
  <c r="CJ73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X74" i="16"/>
  <c r="Y74" i="16"/>
  <c r="Z74" i="16"/>
  <c r="AA74" i="16"/>
  <c r="AB74" i="16"/>
  <c r="AC74" i="16"/>
  <c r="AD74" i="16"/>
  <c r="AE74" i="16"/>
  <c r="AF74" i="16"/>
  <c r="AG74" i="16"/>
  <c r="AH74" i="16"/>
  <c r="AI74" i="16"/>
  <c r="AJ74" i="16"/>
  <c r="AK74" i="16"/>
  <c r="AL74" i="16"/>
  <c r="AM74" i="16"/>
  <c r="AN74" i="16"/>
  <c r="AO74" i="16"/>
  <c r="AP74" i="16"/>
  <c r="AQ74" i="16"/>
  <c r="AR74" i="16"/>
  <c r="AS74" i="16"/>
  <c r="AT74" i="16"/>
  <c r="AU74" i="16"/>
  <c r="AV74" i="16"/>
  <c r="AW74" i="16"/>
  <c r="AX74" i="16"/>
  <c r="AY74" i="16"/>
  <c r="AZ74" i="16"/>
  <c r="BA74" i="16"/>
  <c r="BB74" i="16"/>
  <c r="BC74" i="16"/>
  <c r="BD74" i="16"/>
  <c r="BE74" i="16"/>
  <c r="BF74" i="16"/>
  <c r="BG74" i="16"/>
  <c r="BH74" i="16"/>
  <c r="BI74" i="16"/>
  <c r="BJ74" i="16"/>
  <c r="BK74" i="16"/>
  <c r="BL74" i="16"/>
  <c r="BM74" i="16"/>
  <c r="BN74" i="16"/>
  <c r="BO74" i="16"/>
  <c r="BP74" i="16"/>
  <c r="BQ74" i="16"/>
  <c r="BR74" i="16"/>
  <c r="BS74" i="16"/>
  <c r="BT74" i="16"/>
  <c r="BU74" i="16"/>
  <c r="BV74" i="16"/>
  <c r="BW74" i="16"/>
  <c r="BX74" i="16"/>
  <c r="BY74" i="16"/>
  <c r="BZ74" i="16"/>
  <c r="CA74" i="16"/>
  <c r="CB74" i="16"/>
  <c r="CC74" i="16"/>
  <c r="CD74" i="16"/>
  <c r="CE74" i="16"/>
  <c r="CF74" i="16"/>
  <c r="CG74" i="16"/>
  <c r="CH74" i="16"/>
  <c r="CI74" i="16"/>
  <c r="CJ74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X75" i="16"/>
  <c r="Y75" i="16"/>
  <c r="Z75" i="16"/>
  <c r="AA75" i="16"/>
  <c r="AB75" i="16"/>
  <c r="AC75" i="16"/>
  <c r="AD75" i="16"/>
  <c r="AE75" i="16"/>
  <c r="AF75" i="16"/>
  <c r="AG75" i="16"/>
  <c r="AH75" i="16"/>
  <c r="AI75" i="16"/>
  <c r="AJ75" i="16"/>
  <c r="AK75" i="16"/>
  <c r="AL75" i="16"/>
  <c r="AM75" i="16"/>
  <c r="AN75" i="16"/>
  <c r="AO75" i="16"/>
  <c r="AP75" i="16"/>
  <c r="AQ75" i="16"/>
  <c r="AR75" i="16"/>
  <c r="AS75" i="16"/>
  <c r="AT75" i="16"/>
  <c r="AU75" i="16"/>
  <c r="AV75" i="16"/>
  <c r="AW75" i="16"/>
  <c r="AX75" i="16"/>
  <c r="AY75" i="16"/>
  <c r="AZ75" i="16"/>
  <c r="BA75" i="16"/>
  <c r="BB75" i="16"/>
  <c r="BC75" i="16"/>
  <c r="BD75" i="16"/>
  <c r="BE75" i="16"/>
  <c r="BF75" i="16"/>
  <c r="BG75" i="16"/>
  <c r="BH75" i="16"/>
  <c r="BI75" i="16"/>
  <c r="BJ75" i="16"/>
  <c r="BK75" i="16"/>
  <c r="BL75" i="16"/>
  <c r="BM75" i="16"/>
  <c r="BN75" i="16"/>
  <c r="BO75" i="16"/>
  <c r="BP75" i="16"/>
  <c r="BQ75" i="16"/>
  <c r="BR75" i="16"/>
  <c r="BS75" i="16"/>
  <c r="BT75" i="16"/>
  <c r="BU75" i="16"/>
  <c r="BV75" i="16"/>
  <c r="BW75" i="16"/>
  <c r="BX75" i="16"/>
  <c r="BY75" i="16"/>
  <c r="BZ75" i="16"/>
  <c r="CA75" i="16"/>
  <c r="CB75" i="16"/>
  <c r="CC75" i="16"/>
  <c r="CD75" i="16"/>
  <c r="CE75" i="16"/>
  <c r="CF75" i="16"/>
  <c r="CG75" i="16"/>
  <c r="CH75" i="16"/>
  <c r="CI75" i="16"/>
  <c r="CJ75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U76" i="16"/>
  <c r="V76" i="16"/>
  <c r="W76" i="16"/>
  <c r="X76" i="16"/>
  <c r="Y76" i="16"/>
  <c r="Z76" i="16"/>
  <c r="AA76" i="16"/>
  <c r="AB76" i="16"/>
  <c r="AC76" i="16"/>
  <c r="AD76" i="16"/>
  <c r="AE76" i="16"/>
  <c r="AF76" i="16"/>
  <c r="AG76" i="16"/>
  <c r="AH76" i="16"/>
  <c r="AI76" i="16"/>
  <c r="AJ76" i="16"/>
  <c r="AK76" i="16"/>
  <c r="AL76" i="16"/>
  <c r="AM76" i="16"/>
  <c r="AN76" i="16"/>
  <c r="AO76" i="16"/>
  <c r="AP76" i="16"/>
  <c r="AQ76" i="16"/>
  <c r="AR76" i="16"/>
  <c r="AS76" i="16"/>
  <c r="AT76" i="16"/>
  <c r="AU76" i="16"/>
  <c r="AV76" i="16"/>
  <c r="AW76" i="16"/>
  <c r="AX76" i="16"/>
  <c r="AY76" i="16"/>
  <c r="AZ76" i="16"/>
  <c r="BA76" i="16"/>
  <c r="BB76" i="16"/>
  <c r="BC76" i="16"/>
  <c r="BD76" i="16"/>
  <c r="BE76" i="16"/>
  <c r="BF76" i="16"/>
  <c r="BG76" i="16"/>
  <c r="BH76" i="16"/>
  <c r="BI76" i="16"/>
  <c r="BJ76" i="16"/>
  <c r="BK76" i="16"/>
  <c r="BL76" i="16"/>
  <c r="BM76" i="16"/>
  <c r="BN76" i="16"/>
  <c r="BO76" i="16"/>
  <c r="BP76" i="16"/>
  <c r="BQ76" i="16"/>
  <c r="BR76" i="16"/>
  <c r="BS76" i="16"/>
  <c r="BT76" i="16"/>
  <c r="BU76" i="16"/>
  <c r="BV76" i="16"/>
  <c r="BW76" i="16"/>
  <c r="BX76" i="16"/>
  <c r="BY76" i="16"/>
  <c r="BZ76" i="16"/>
  <c r="CA76" i="16"/>
  <c r="CB76" i="16"/>
  <c r="CC76" i="16"/>
  <c r="CD76" i="16"/>
  <c r="CE76" i="16"/>
  <c r="CF76" i="16"/>
  <c r="CG76" i="16"/>
  <c r="CH76" i="16"/>
  <c r="CI76" i="16"/>
  <c r="CJ76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V77" i="16"/>
  <c r="W77" i="16"/>
  <c r="X77" i="16"/>
  <c r="Y77" i="16"/>
  <c r="Z77" i="16"/>
  <c r="AA77" i="16"/>
  <c r="AB77" i="16"/>
  <c r="AC77" i="16"/>
  <c r="AD77" i="16"/>
  <c r="AE77" i="16"/>
  <c r="AF77" i="16"/>
  <c r="AG77" i="16"/>
  <c r="AH77" i="16"/>
  <c r="AI77" i="16"/>
  <c r="AJ77" i="16"/>
  <c r="AK77" i="16"/>
  <c r="AL77" i="16"/>
  <c r="AM77" i="16"/>
  <c r="AN77" i="16"/>
  <c r="AO77" i="16"/>
  <c r="AP77" i="16"/>
  <c r="AQ77" i="16"/>
  <c r="AR77" i="16"/>
  <c r="AS77" i="16"/>
  <c r="AT77" i="16"/>
  <c r="AU77" i="16"/>
  <c r="AV77" i="16"/>
  <c r="AW77" i="16"/>
  <c r="AX77" i="16"/>
  <c r="AY77" i="16"/>
  <c r="AZ77" i="16"/>
  <c r="BA77" i="16"/>
  <c r="BB77" i="16"/>
  <c r="BC77" i="16"/>
  <c r="BD77" i="16"/>
  <c r="BE77" i="16"/>
  <c r="BF77" i="16"/>
  <c r="BG77" i="16"/>
  <c r="BH77" i="16"/>
  <c r="BI77" i="16"/>
  <c r="BJ77" i="16"/>
  <c r="BK77" i="16"/>
  <c r="BL77" i="16"/>
  <c r="BM77" i="16"/>
  <c r="BN77" i="16"/>
  <c r="BO77" i="16"/>
  <c r="BP77" i="16"/>
  <c r="BQ77" i="16"/>
  <c r="BR77" i="16"/>
  <c r="BS77" i="16"/>
  <c r="BT77" i="16"/>
  <c r="BU77" i="16"/>
  <c r="BV77" i="16"/>
  <c r="BW77" i="16"/>
  <c r="BX77" i="16"/>
  <c r="BY77" i="16"/>
  <c r="BZ77" i="16"/>
  <c r="CA77" i="16"/>
  <c r="CB77" i="16"/>
  <c r="CC77" i="16"/>
  <c r="CD77" i="16"/>
  <c r="CE77" i="16"/>
  <c r="CF77" i="16"/>
  <c r="CG77" i="16"/>
  <c r="CH77" i="16"/>
  <c r="CI77" i="16"/>
  <c r="CJ77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V78" i="16"/>
  <c r="W78" i="16"/>
  <c r="X78" i="16"/>
  <c r="Y78" i="16"/>
  <c r="Z78" i="16"/>
  <c r="AA78" i="16"/>
  <c r="AB78" i="16"/>
  <c r="AC78" i="16"/>
  <c r="AD78" i="16"/>
  <c r="AE78" i="16"/>
  <c r="AF78" i="16"/>
  <c r="AG78" i="16"/>
  <c r="AH78" i="16"/>
  <c r="AI78" i="16"/>
  <c r="AJ78" i="16"/>
  <c r="AK78" i="16"/>
  <c r="AL78" i="16"/>
  <c r="AM78" i="16"/>
  <c r="AN78" i="16"/>
  <c r="AO78" i="16"/>
  <c r="AP78" i="16"/>
  <c r="AQ78" i="16"/>
  <c r="AR78" i="16"/>
  <c r="AS78" i="16"/>
  <c r="AT78" i="16"/>
  <c r="AU78" i="16"/>
  <c r="AV78" i="16"/>
  <c r="AW78" i="16"/>
  <c r="AX78" i="16"/>
  <c r="AY78" i="16"/>
  <c r="AZ78" i="16"/>
  <c r="BA78" i="16"/>
  <c r="BB78" i="16"/>
  <c r="BC78" i="16"/>
  <c r="BD78" i="16"/>
  <c r="BE78" i="16"/>
  <c r="BF78" i="16"/>
  <c r="BG78" i="16"/>
  <c r="BH78" i="16"/>
  <c r="BI78" i="16"/>
  <c r="BJ78" i="16"/>
  <c r="BK78" i="16"/>
  <c r="BL78" i="16"/>
  <c r="BM78" i="16"/>
  <c r="BN78" i="16"/>
  <c r="BO78" i="16"/>
  <c r="BP78" i="16"/>
  <c r="BQ78" i="16"/>
  <c r="BR78" i="16"/>
  <c r="BS78" i="16"/>
  <c r="BT78" i="16"/>
  <c r="BU78" i="16"/>
  <c r="BV78" i="16"/>
  <c r="BW78" i="16"/>
  <c r="BX78" i="16"/>
  <c r="BY78" i="16"/>
  <c r="BZ78" i="16"/>
  <c r="CA78" i="16"/>
  <c r="CB78" i="16"/>
  <c r="CC78" i="16"/>
  <c r="CD78" i="16"/>
  <c r="CE78" i="16"/>
  <c r="CF78" i="16"/>
  <c r="CG78" i="16"/>
  <c r="CH78" i="16"/>
  <c r="CI78" i="16"/>
  <c r="CJ78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X79" i="16"/>
  <c r="Y79" i="16"/>
  <c r="Z79" i="16"/>
  <c r="AA79" i="16"/>
  <c r="AB79" i="16"/>
  <c r="AC79" i="16"/>
  <c r="AD79" i="16"/>
  <c r="AE79" i="16"/>
  <c r="AF79" i="16"/>
  <c r="AG79" i="16"/>
  <c r="AH79" i="16"/>
  <c r="AI79" i="16"/>
  <c r="AJ79" i="16"/>
  <c r="AK79" i="16"/>
  <c r="AL79" i="16"/>
  <c r="AM79" i="16"/>
  <c r="AN79" i="16"/>
  <c r="AO79" i="16"/>
  <c r="AP79" i="16"/>
  <c r="AQ79" i="16"/>
  <c r="AR79" i="16"/>
  <c r="AS79" i="16"/>
  <c r="AT79" i="16"/>
  <c r="AU79" i="16"/>
  <c r="AV79" i="16"/>
  <c r="AW79" i="16"/>
  <c r="AX79" i="16"/>
  <c r="AY79" i="16"/>
  <c r="AZ79" i="16"/>
  <c r="BA79" i="16"/>
  <c r="BB79" i="16"/>
  <c r="BC79" i="16"/>
  <c r="BD79" i="16"/>
  <c r="BE79" i="16"/>
  <c r="BF79" i="16"/>
  <c r="BG79" i="16"/>
  <c r="BH79" i="16"/>
  <c r="BI79" i="16"/>
  <c r="BJ79" i="16"/>
  <c r="BK79" i="16"/>
  <c r="BL79" i="16"/>
  <c r="BM79" i="16"/>
  <c r="BN79" i="16"/>
  <c r="BO79" i="16"/>
  <c r="BP79" i="16"/>
  <c r="BQ79" i="16"/>
  <c r="BR79" i="16"/>
  <c r="BS79" i="16"/>
  <c r="BT79" i="16"/>
  <c r="BU79" i="16"/>
  <c r="BV79" i="16"/>
  <c r="BW79" i="16"/>
  <c r="BX79" i="16"/>
  <c r="BY79" i="16"/>
  <c r="BZ79" i="16"/>
  <c r="CA79" i="16"/>
  <c r="CB79" i="16"/>
  <c r="CC79" i="16"/>
  <c r="CD79" i="16"/>
  <c r="CE79" i="16"/>
  <c r="CF79" i="16"/>
  <c r="CG79" i="16"/>
  <c r="CH79" i="16"/>
  <c r="CI79" i="16"/>
  <c r="CJ79" i="16"/>
  <c r="CK79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V80" i="16"/>
  <c r="W80" i="16"/>
  <c r="X80" i="16"/>
  <c r="Y80" i="16"/>
  <c r="Z80" i="16"/>
  <c r="AA80" i="16"/>
  <c r="AB80" i="16"/>
  <c r="AC80" i="16"/>
  <c r="AD80" i="16"/>
  <c r="AE80" i="16"/>
  <c r="AF80" i="16"/>
  <c r="AG80" i="16"/>
  <c r="AH80" i="16"/>
  <c r="AI80" i="16"/>
  <c r="AJ80" i="16"/>
  <c r="AK80" i="16"/>
  <c r="AL80" i="16"/>
  <c r="AM80" i="16"/>
  <c r="AN80" i="16"/>
  <c r="AO80" i="16"/>
  <c r="AP80" i="16"/>
  <c r="AQ80" i="16"/>
  <c r="AR80" i="16"/>
  <c r="AS80" i="16"/>
  <c r="AT80" i="16"/>
  <c r="AU80" i="16"/>
  <c r="AV80" i="16"/>
  <c r="AW80" i="16"/>
  <c r="AX80" i="16"/>
  <c r="AY80" i="16"/>
  <c r="AZ80" i="16"/>
  <c r="BA80" i="16"/>
  <c r="BB80" i="16"/>
  <c r="BC80" i="16"/>
  <c r="BD80" i="16"/>
  <c r="BE80" i="16"/>
  <c r="BF80" i="16"/>
  <c r="BG80" i="16"/>
  <c r="BH80" i="16"/>
  <c r="BI80" i="16"/>
  <c r="BJ80" i="16"/>
  <c r="BK80" i="16"/>
  <c r="BL80" i="16"/>
  <c r="BM80" i="16"/>
  <c r="BN80" i="16"/>
  <c r="BO80" i="16"/>
  <c r="BP80" i="16"/>
  <c r="BQ80" i="16"/>
  <c r="BR80" i="16"/>
  <c r="BS80" i="16"/>
  <c r="BT80" i="16"/>
  <c r="BU80" i="16"/>
  <c r="BV80" i="16"/>
  <c r="BW80" i="16"/>
  <c r="BX80" i="16"/>
  <c r="BY80" i="16"/>
  <c r="BZ80" i="16"/>
  <c r="CA80" i="16"/>
  <c r="CB80" i="16"/>
  <c r="CC80" i="16"/>
  <c r="CD80" i="16"/>
  <c r="CE80" i="16"/>
  <c r="CF80" i="16"/>
  <c r="CG80" i="16"/>
  <c r="CH80" i="16"/>
  <c r="CI80" i="16"/>
  <c r="CJ80" i="16"/>
  <c r="CK80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N81" i="16"/>
  <c r="AO81" i="16"/>
  <c r="AP81" i="16"/>
  <c r="AQ81" i="16"/>
  <c r="AR81" i="16"/>
  <c r="AS81" i="16"/>
  <c r="AT81" i="16"/>
  <c r="AU81" i="16"/>
  <c r="AV81" i="16"/>
  <c r="AW81" i="16"/>
  <c r="AX81" i="16"/>
  <c r="AY81" i="16"/>
  <c r="AZ81" i="16"/>
  <c r="BA81" i="16"/>
  <c r="BB81" i="16"/>
  <c r="BC81" i="16"/>
  <c r="BD81" i="16"/>
  <c r="BE81" i="16"/>
  <c r="BF81" i="16"/>
  <c r="BG81" i="16"/>
  <c r="BH81" i="16"/>
  <c r="BI81" i="16"/>
  <c r="BJ81" i="16"/>
  <c r="BK81" i="16"/>
  <c r="BL81" i="16"/>
  <c r="BM81" i="16"/>
  <c r="BN81" i="16"/>
  <c r="BO81" i="16"/>
  <c r="BP81" i="16"/>
  <c r="BQ81" i="16"/>
  <c r="BR81" i="16"/>
  <c r="BS81" i="16"/>
  <c r="BT81" i="16"/>
  <c r="BU81" i="16"/>
  <c r="BV81" i="16"/>
  <c r="BW81" i="16"/>
  <c r="BX81" i="16"/>
  <c r="BY81" i="16"/>
  <c r="BZ81" i="16"/>
  <c r="CA81" i="16"/>
  <c r="CB81" i="16"/>
  <c r="CC81" i="16"/>
  <c r="CD81" i="16"/>
  <c r="CE81" i="16"/>
  <c r="CF81" i="16"/>
  <c r="CG81" i="16"/>
  <c r="CH81" i="16"/>
  <c r="CI81" i="16"/>
  <c r="CJ81" i="16"/>
  <c r="CK81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U82" i="16"/>
  <c r="V82" i="16"/>
  <c r="W82" i="16"/>
  <c r="X82" i="16"/>
  <c r="Y82" i="16"/>
  <c r="Z82" i="16"/>
  <c r="AA82" i="16"/>
  <c r="AB82" i="16"/>
  <c r="AC82" i="16"/>
  <c r="AD82" i="16"/>
  <c r="AE82" i="16"/>
  <c r="AF82" i="16"/>
  <c r="AG82" i="16"/>
  <c r="AH82" i="16"/>
  <c r="AI82" i="16"/>
  <c r="AJ82" i="16"/>
  <c r="AK82" i="16"/>
  <c r="AL82" i="16"/>
  <c r="AM82" i="16"/>
  <c r="AN82" i="16"/>
  <c r="AO82" i="16"/>
  <c r="AP82" i="16"/>
  <c r="AQ82" i="16"/>
  <c r="AR82" i="16"/>
  <c r="AS82" i="16"/>
  <c r="AT82" i="16"/>
  <c r="AU82" i="16"/>
  <c r="AV82" i="16"/>
  <c r="AW82" i="16"/>
  <c r="AX82" i="16"/>
  <c r="AY82" i="16"/>
  <c r="AZ82" i="16"/>
  <c r="BA82" i="16"/>
  <c r="BB82" i="16"/>
  <c r="BC82" i="16"/>
  <c r="BD82" i="16"/>
  <c r="BE82" i="16"/>
  <c r="BF82" i="16"/>
  <c r="BG82" i="16"/>
  <c r="BH82" i="16"/>
  <c r="BI82" i="16"/>
  <c r="BJ82" i="16"/>
  <c r="BK82" i="16"/>
  <c r="BL82" i="16"/>
  <c r="BM82" i="16"/>
  <c r="BN82" i="16"/>
  <c r="BO82" i="16"/>
  <c r="BP82" i="16"/>
  <c r="BQ82" i="16"/>
  <c r="BR82" i="16"/>
  <c r="BS82" i="16"/>
  <c r="BT82" i="16"/>
  <c r="BU82" i="16"/>
  <c r="BV82" i="16"/>
  <c r="BW82" i="16"/>
  <c r="BX82" i="16"/>
  <c r="BY82" i="16"/>
  <c r="BZ82" i="16"/>
  <c r="CA82" i="16"/>
  <c r="CB82" i="16"/>
  <c r="CC82" i="16"/>
  <c r="CD82" i="16"/>
  <c r="CE82" i="16"/>
  <c r="CF82" i="16"/>
  <c r="CG82" i="16"/>
  <c r="CH82" i="16"/>
  <c r="CI82" i="16"/>
  <c r="CJ82" i="16"/>
  <c r="CK82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V83" i="16"/>
  <c r="W83" i="16"/>
  <c r="X83" i="16"/>
  <c r="Y83" i="16"/>
  <c r="Z83" i="16"/>
  <c r="AA83" i="16"/>
  <c r="AB83" i="16"/>
  <c r="AC83" i="16"/>
  <c r="AD83" i="16"/>
  <c r="AE83" i="16"/>
  <c r="AF83" i="16"/>
  <c r="AG83" i="16"/>
  <c r="AH83" i="16"/>
  <c r="AI83" i="16"/>
  <c r="AJ83" i="16"/>
  <c r="AK83" i="16"/>
  <c r="AL83" i="16"/>
  <c r="AM83" i="16"/>
  <c r="AN83" i="16"/>
  <c r="AO83" i="16"/>
  <c r="AP83" i="16"/>
  <c r="AQ83" i="16"/>
  <c r="AR83" i="16"/>
  <c r="AS83" i="16"/>
  <c r="AT83" i="16"/>
  <c r="AU83" i="16"/>
  <c r="AV83" i="16"/>
  <c r="AW83" i="16"/>
  <c r="AX83" i="16"/>
  <c r="AY83" i="16"/>
  <c r="AZ83" i="16"/>
  <c r="BA83" i="16"/>
  <c r="BB83" i="16"/>
  <c r="BC83" i="16"/>
  <c r="BD83" i="16"/>
  <c r="BE83" i="16"/>
  <c r="BF83" i="16"/>
  <c r="BG83" i="16"/>
  <c r="BH83" i="16"/>
  <c r="BI83" i="16"/>
  <c r="BJ83" i="16"/>
  <c r="BK83" i="16"/>
  <c r="BL83" i="16"/>
  <c r="BM83" i="16"/>
  <c r="BN83" i="16"/>
  <c r="BO83" i="16"/>
  <c r="BP83" i="16"/>
  <c r="BQ83" i="16"/>
  <c r="BR83" i="16"/>
  <c r="BS83" i="16"/>
  <c r="BT83" i="16"/>
  <c r="BU83" i="16"/>
  <c r="BV83" i="16"/>
  <c r="BW83" i="16"/>
  <c r="BX83" i="16"/>
  <c r="BY83" i="16"/>
  <c r="BZ83" i="16"/>
  <c r="CA83" i="16"/>
  <c r="CB83" i="16"/>
  <c r="CC83" i="16"/>
  <c r="CD83" i="16"/>
  <c r="CE83" i="16"/>
  <c r="CF83" i="16"/>
  <c r="CG83" i="16"/>
  <c r="CH83" i="16"/>
  <c r="CI83" i="16"/>
  <c r="CJ83" i="16"/>
  <c r="CK83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AE84" i="16"/>
  <c r="AF84" i="16"/>
  <c r="AG84" i="16"/>
  <c r="AH84" i="16"/>
  <c r="AI84" i="16"/>
  <c r="AJ84" i="16"/>
  <c r="AK84" i="16"/>
  <c r="AL84" i="16"/>
  <c r="AM84" i="16"/>
  <c r="AN84" i="16"/>
  <c r="AO84" i="16"/>
  <c r="AP84" i="16"/>
  <c r="AQ84" i="16"/>
  <c r="AR84" i="16"/>
  <c r="AS84" i="16"/>
  <c r="AT84" i="16"/>
  <c r="AU84" i="16"/>
  <c r="AV84" i="16"/>
  <c r="AW84" i="16"/>
  <c r="AX84" i="16"/>
  <c r="AY84" i="16"/>
  <c r="AZ84" i="16"/>
  <c r="BA84" i="16"/>
  <c r="BB84" i="16"/>
  <c r="BC84" i="16"/>
  <c r="BD84" i="16"/>
  <c r="BE84" i="16"/>
  <c r="BF84" i="16"/>
  <c r="BG84" i="16"/>
  <c r="BH84" i="16"/>
  <c r="BI84" i="16"/>
  <c r="BJ84" i="16"/>
  <c r="BK84" i="16"/>
  <c r="BL84" i="16"/>
  <c r="BM84" i="16"/>
  <c r="BN84" i="16"/>
  <c r="BO84" i="16"/>
  <c r="BP84" i="16"/>
  <c r="BQ84" i="16"/>
  <c r="BR84" i="16"/>
  <c r="BS84" i="16"/>
  <c r="BT84" i="16"/>
  <c r="BU84" i="16"/>
  <c r="BV84" i="16"/>
  <c r="BW84" i="16"/>
  <c r="BX84" i="16"/>
  <c r="BY84" i="16"/>
  <c r="BZ84" i="16"/>
  <c r="CA84" i="16"/>
  <c r="CB84" i="16"/>
  <c r="CC84" i="16"/>
  <c r="CD84" i="16"/>
  <c r="CE84" i="16"/>
  <c r="CF84" i="16"/>
  <c r="CG84" i="16"/>
  <c r="CH84" i="16"/>
  <c r="CI84" i="16"/>
  <c r="CJ84" i="16"/>
  <c r="CK84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V85" i="16"/>
  <c r="W85" i="16"/>
  <c r="X85" i="16"/>
  <c r="Y85" i="16"/>
  <c r="Z85" i="16"/>
  <c r="AA85" i="16"/>
  <c r="AB85" i="16"/>
  <c r="AC85" i="16"/>
  <c r="AD85" i="16"/>
  <c r="AE85" i="16"/>
  <c r="AF85" i="16"/>
  <c r="AG85" i="16"/>
  <c r="AH85" i="16"/>
  <c r="AI85" i="16"/>
  <c r="AJ85" i="16"/>
  <c r="AK85" i="16"/>
  <c r="AL85" i="16"/>
  <c r="AM85" i="16"/>
  <c r="AN85" i="16"/>
  <c r="AO85" i="16"/>
  <c r="AP85" i="16"/>
  <c r="AQ85" i="16"/>
  <c r="AR85" i="16"/>
  <c r="AS85" i="16"/>
  <c r="AT85" i="16"/>
  <c r="AU85" i="16"/>
  <c r="AV85" i="16"/>
  <c r="AW85" i="16"/>
  <c r="AX85" i="16"/>
  <c r="AY85" i="16"/>
  <c r="AZ85" i="16"/>
  <c r="BA85" i="16"/>
  <c r="BB85" i="16"/>
  <c r="BC85" i="16"/>
  <c r="BD85" i="16"/>
  <c r="BE85" i="16"/>
  <c r="BF85" i="16"/>
  <c r="BG85" i="16"/>
  <c r="BH85" i="16"/>
  <c r="BI85" i="16"/>
  <c r="BJ85" i="16"/>
  <c r="BK85" i="16"/>
  <c r="BL85" i="16"/>
  <c r="BM85" i="16"/>
  <c r="BN85" i="16"/>
  <c r="BO85" i="16"/>
  <c r="BP85" i="16"/>
  <c r="BQ85" i="16"/>
  <c r="BR85" i="16"/>
  <c r="BS85" i="16"/>
  <c r="BT85" i="16"/>
  <c r="BU85" i="16"/>
  <c r="BV85" i="16"/>
  <c r="BW85" i="16"/>
  <c r="BX85" i="16"/>
  <c r="BY85" i="16"/>
  <c r="BZ85" i="16"/>
  <c r="CA85" i="16"/>
  <c r="CB85" i="16"/>
  <c r="CC85" i="16"/>
  <c r="CD85" i="16"/>
  <c r="CE85" i="16"/>
  <c r="CF85" i="16"/>
  <c r="CG85" i="16"/>
  <c r="CH85" i="16"/>
  <c r="CI85" i="16"/>
  <c r="CJ85" i="16"/>
  <c r="CK85" i="16"/>
  <c r="CL85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U86" i="16"/>
  <c r="V86" i="16"/>
  <c r="W86" i="16"/>
  <c r="X86" i="16"/>
  <c r="Y86" i="16"/>
  <c r="Z86" i="16"/>
  <c r="AA86" i="16"/>
  <c r="AB86" i="16"/>
  <c r="AC86" i="16"/>
  <c r="AD86" i="16"/>
  <c r="AE86" i="16"/>
  <c r="AF86" i="16"/>
  <c r="AG86" i="16"/>
  <c r="AH86" i="16"/>
  <c r="AI86" i="16"/>
  <c r="AJ86" i="16"/>
  <c r="AK86" i="16"/>
  <c r="AL86" i="16"/>
  <c r="AM86" i="16"/>
  <c r="AN86" i="16"/>
  <c r="AO86" i="16"/>
  <c r="AP86" i="16"/>
  <c r="AQ86" i="16"/>
  <c r="AR86" i="16"/>
  <c r="AS86" i="16"/>
  <c r="AT86" i="16"/>
  <c r="AU86" i="16"/>
  <c r="AV86" i="16"/>
  <c r="AW86" i="16"/>
  <c r="AX86" i="16"/>
  <c r="AY86" i="16"/>
  <c r="AZ86" i="16"/>
  <c r="BA86" i="16"/>
  <c r="BB86" i="16"/>
  <c r="BC86" i="16"/>
  <c r="BD86" i="16"/>
  <c r="BE86" i="16"/>
  <c r="BF86" i="16"/>
  <c r="BG86" i="16"/>
  <c r="BH86" i="16"/>
  <c r="BI86" i="16"/>
  <c r="BJ86" i="16"/>
  <c r="BK86" i="16"/>
  <c r="BL86" i="16"/>
  <c r="BM86" i="16"/>
  <c r="BN86" i="16"/>
  <c r="BO86" i="16"/>
  <c r="BP86" i="16"/>
  <c r="BQ86" i="16"/>
  <c r="BR86" i="16"/>
  <c r="BS86" i="16"/>
  <c r="BT86" i="16"/>
  <c r="BU86" i="16"/>
  <c r="BV86" i="16"/>
  <c r="BW86" i="16"/>
  <c r="BX86" i="16"/>
  <c r="BY86" i="16"/>
  <c r="BZ86" i="16"/>
  <c r="CA86" i="16"/>
  <c r="CB86" i="16"/>
  <c r="CC86" i="16"/>
  <c r="CD86" i="16"/>
  <c r="CE86" i="16"/>
  <c r="CF86" i="16"/>
  <c r="CG86" i="16"/>
  <c r="CH86" i="16"/>
  <c r="CI86" i="16"/>
  <c r="CJ86" i="16"/>
  <c r="CK86" i="16"/>
  <c r="CL86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U87" i="16"/>
  <c r="V87" i="16"/>
  <c r="W87" i="16"/>
  <c r="X87" i="16"/>
  <c r="Y87" i="16"/>
  <c r="Z87" i="16"/>
  <c r="AA87" i="16"/>
  <c r="AB87" i="16"/>
  <c r="AC87" i="16"/>
  <c r="AD87" i="16"/>
  <c r="AE87" i="16"/>
  <c r="AF87" i="16"/>
  <c r="AG87" i="16"/>
  <c r="AH87" i="16"/>
  <c r="AI87" i="16"/>
  <c r="AJ87" i="16"/>
  <c r="AK87" i="16"/>
  <c r="AL87" i="16"/>
  <c r="AM87" i="16"/>
  <c r="AN87" i="16"/>
  <c r="AO87" i="16"/>
  <c r="AP87" i="16"/>
  <c r="AQ87" i="16"/>
  <c r="AR87" i="16"/>
  <c r="AS87" i="16"/>
  <c r="AT87" i="16"/>
  <c r="AU87" i="16"/>
  <c r="AV87" i="16"/>
  <c r="AW87" i="16"/>
  <c r="AX87" i="16"/>
  <c r="AY87" i="16"/>
  <c r="AZ87" i="16"/>
  <c r="BA87" i="16"/>
  <c r="BB87" i="16"/>
  <c r="BC87" i="16"/>
  <c r="BD87" i="16"/>
  <c r="BE87" i="16"/>
  <c r="BF87" i="16"/>
  <c r="BG87" i="16"/>
  <c r="BH87" i="16"/>
  <c r="BI87" i="16"/>
  <c r="BJ87" i="16"/>
  <c r="BK87" i="16"/>
  <c r="BL87" i="16"/>
  <c r="BM87" i="16"/>
  <c r="BN87" i="16"/>
  <c r="BO87" i="16"/>
  <c r="BP87" i="16"/>
  <c r="BQ87" i="16"/>
  <c r="BR87" i="16"/>
  <c r="BS87" i="16"/>
  <c r="BT87" i="16"/>
  <c r="BU87" i="16"/>
  <c r="BV87" i="16"/>
  <c r="BW87" i="16"/>
  <c r="BX87" i="16"/>
  <c r="BY87" i="16"/>
  <c r="BZ87" i="16"/>
  <c r="CA87" i="16"/>
  <c r="CB87" i="16"/>
  <c r="CC87" i="16"/>
  <c r="CD87" i="16"/>
  <c r="CE87" i="16"/>
  <c r="CF87" i="16"/>
  <c r="CG87" i="16"/>
  <c r="CH87" i="16"/>
  <c r="CI87" i="16"/>
  <c r="CJ87" i="16"/>
  <c r="CK87" i="16"/>
  <c r="CL87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U88" i="16"/>
  <c r="V88" i="16"/>
  <c r="W88" i="16"/>
  <c r="X88" i="16"/>
  <c r="Y88" i="16"/>
  <c r="Z88" i="16"/>
  <c r="AA88" i="16"/>
  <c r="AB88" i="16"/>
  <c r="AC88" i="16"/>
  <c r="AD88" i="16"/>
  <c r="AE88" i="16"/>
  <c r="AF88" i="16"/>
  <c r="AG88" i="16"/>
  <c r="AH88" i="16"/>
  <c r="AI88" i="16"/>
  <c r="AJ88" i="16"/>
  <c r="AK88" i="16"/>
  <c r="AL88" i="16"/>
  <c r="AM88" i="16"/>
  <c r="AN88" i="16"/>
  <c r="AO88" i="16"/>
  <c r="AP88" i="16"/>
  <c r="AQ88" i="16"/>
  <c r="AR88" i="16"/>
  <c r="AS88" i="16"/>
  <c r="AT88" i="16"/>
  <c r="AU88" i="16"/>
  <c r="AV88" i="16"/>
  <c r="AW88" i="16"/>
  <c r="AX88" i="16"/>
  <c r="AY88" i="16"/>
  <c r="AZ88" i="16"/>
  <c r="BA88" i="16"/>
  <c r="BB88" i="16"/>
  <c r="BC88" i="16"/>
  <c r="BD88" i="16"/>
  <c r="BE88" i="16"/>
  <c r="BF88" i="16"/>
  <c r="BG88" i="16"/>
  <c r="BH88" i="16"/>
  <c r="BI88" i="16"/>
  <c r="BJ88" i="16"/>
  <c r="BK88" i="16"/>
  <c r="BL88" i="16"/>
  <c r="BM88" i="16"/>
  <c r="BN88" i="16"/>
  <c r="BO88" i="16"/>
  <c r="BP88" i="16"/>
  <c r="BQ88" i="16"/>
  <c r="BR88" i="16"/>
  <c r="BS88" i="16"/>
  <c r="BT88" i="16"/>
  <c r="BU88" i="16"/>
  <c r="BV88" i="16"/>
  <c r="BW88" i="16"/>
  <c r="BX88" i="16"/>
  <c r="BY88" i="16"/>
  <c r="BZ88" i="16"/>
  <c r="CA88" i="16"/>
  <c r="CB88" i="16"/>
  <c r="CC88" i="16"/>
  <c r="CD88" i="16"/>
  <c r="CE88" i="16"/>
  <c r="CF88" i="16"/>
  <c r="CG88" i="16"/>
  <c r="CH88" i="16"/>
  <c r="CI88" i="16"/>
  <c r="CJ88" i="16"/>
  <c r="CK88" i="16"/>
  <c r="CL88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U89" i="16"/>
  <c r="V89" i="16"/>
  <c r="W89" i="16"/>
  <c r="X89" i="16"/>
  <c r="Y89" i="16"/>
  <c r="Z89" i="16"/>
  <c r="AA89" i="16"/>
  <c r="AB89" i="16"/>
  <c r="AC89" i="16"/>
  <c r="AD89" i="16"/>
  <c r="AE89" i="16"/>
  <c r="AF89" i="16"/>
  <c r="AG89" i="16"/>
  <c r="AH89" i="16"/>
  <c r="AI89" i="16"/>
  <c r="AJ89" i="16"/>
  <c r="AK89" i="16"/>
  <c r="AL89" i="16"/>
  <c r="AM89" i="16"/>
  <c r="AN89" i="16"/>
  <c r="AO89" i="16"/>
  <c r="AP89" i="16"/>
  <c r="AQ89" i="16"/>
  <c r="AR89" i="16"/>
  <c r="AS89" i="16"/>
  <c r="AT89" i="16"/>
  <c r="AU89" i="16"/>
  <c r="AV89" i="16"/>
  <c r="AW89" i="16"/>
  <c r="AX89" i="16"/>
  <c r="AY89" i="16"/>
  <c r="AZ89" i="16"/>
  <c r="BA89" i="16"/>
  <c r="BB89" i="16"/>
  <c r="BC89" i="16"/>
  <c r="BD89" i="16"/>
  <c r="BE89" i="16"/>
  <c r="BF89" i="16"/>
  <c r="BG89" i="16"/>
  <c r="BH89" i="16"/>
  <c r="BI89" i="16"/>
  <c r="BJ89" i="16"/>
  <c r="BK89" i="16"/>
  <c r="BL89" i="16"/>
  <c r="BM89" i="16"/>
  <c r="BN89" i="16"/>
  <c r="BO89" i="16"/>
  <c r="BP89" i="16"/>
  <c r="BQ89" i="16"/>
  <c r="BR89" i="16"/>
  <c r="BS89" i="16"/>
  <c r="BT89" i="16"/>
  <c r="BU89" i="16"/>
  <c r="BV89" i="16"/>
  <c r="BW89" i="16"/>
  <c r="BX89" i="16"/>
  <c r="BY89" i="16"/>
  <c r="BZ89" i="16"/>
  <c r="CA89" i="16"/>
  <c r="CB89" i="16"/>
  <c r="CC89" i="16"/>
  <c r="CD89" i="16"/>
  <c r="CE89" i="16"/>
  <c r="CF89" i="16"/>
  <c r="CG89" i="16"/>
  <c r="CH89" i="16"/>
  <c r="CI89" i="16"/>
  <c r="CJ89" i="16"/>
  <c r="CK89" i="16"/>
  <c r="CL89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U90" i="16"/>
  <c r="V90" i="16"/>
  <c r="W90" i="16"/>
  <c r="X90" i="16"/>
  <c r="Y90" i="16"/>
  <c r="Z90" i="16"/>
  <c r="AA90" i="16"/>
  <c r="AB90" i="16"/>
  <c r="AC90" i="16"/>
  <c r="AD90" i="16"/>
  <c r="AE90" i="16"/>
  <c r="AF90" i="16"/>
  <c r="AG90" i="16"/>
  <c r="AH90" i="16"/>
  <c r="AI90" i="16"/>
  <c r="AJ90" i="16"/>
  <c r="AK90" i="16"/>
  <c r="AL90" i="16"/>
  <c r="AM90" i="16"/>
  <c r="AN90" i="16"/>
  <c r="AO90" i="16"/>
  <c r="AP90" i="16"/>
  <c r="AQ90" i="16"/>
  <c r="AR90" i="16"/>
  <c r="AS90" i="16"/>
  <c r="AT90" i="16"/>
  <c r="AU90" i="16"/>
  <c r="AV90" i="16"/>
  <c r="AW90" i="16"/>
  <c r="AX90" i="16"/>
  <c r="AY90" i="16"/>
  <c r="AZ90" i="16"/>
  <c r="BA90" i="16"/>
  <c r="BB90" i="16"/>
  <c r="BC90" i="16"/>
  <c r="BD90" i="16"/>
  <c r="BE90" i="16"/>
  <c r="BF90" i="16"/>
  <c r="BG90" i="16"/>
  <c r="BH90" i="16"/>
  <c r="BI90" i="16"/>
  <c r="BJ90" i="16"/>
  <c r="BK90" i="16"/>
  <c r="BL90" i="16"/>
  <c r="BM90" i="16"/>
  <c r="BN90" i="16"/>
  <c r="BO90" i="16"/>
  <c r="BP90" i="16"/>
  <c r="BQ90" i="16"/>
  <c r="BR90" i="16"/>
  <c r="BS90" i="16"/>
  <c r="BT90" i="16"/>
  <c r="BU90" i="16"/>
  <c r="BV90" i="16"/>
  <c r="BW90" i="16"/>
  <c r="BX90" i="16"/>
  <c r="BY90" i="16"/>
  <c r="BZ90" i="16"/>
  <c r="CA90" i="16"/>
  <c r="CB90" i="16"/>
  <c r="CC90" i="16"/>
  <c r="CD90" i="16"/>
  <c r="CE90" i="16"/>
  <c r="CF90" i="16"/>
  <c r="CG90" i="16"/>
  <c r="CH90" i="16"/>
  <c r="CI90" i="16"/>
  <c r="CJ90" i="16"/>
  <c r="CK90" i="16"/>
  <c r="CL90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U91" i="16"/>
  <c r="V91" i="16"/>
  <c r="W91" i="16"/>
  <c r="X91" i="16"/>
  <c r="Y91" i="16"/>
  <c r="Z91" i="16"/>
  <c r="AA91" i="16"/>
  <c r="AB91" i="16"/>
  <c r="AC91" i="16"/>
  <c r="AD91" i="16"/>
  <c r="AE91" i="16"/>
  <c r="AF91" i="16"/>
  <c r="AG91" i="16"/>
  <c r="AH91" i="16"/>
  <c r="AI91" i="16"/>
  <c r="AJ91" i="16"/>
  <c r="AK91" i="16"/>
  <c r="AL91" i="16"/>
  <c r="AM91" i="16"/>
  <c r="AN91" i="16"/>
  <c r="AO91" i="16"/>
  <c r="AP91" i="16"/>
  <c r="AQ91" i="16"/>
  <c r="AR91" i="16"/>
  <c r="AS91" i="16"/>
  <c r="AT91" i="16"/>
  <c r="AU91" i="16"/>
  <c r="AV91" i="16"/>
  <c r="AW91" i="16"/>
  <c r="AX91" i="16"/>
  <c r="AY91" i="16"/>
  <c r="AZ91" i="16"/>
  <c r="BA91" i="16"/>
  <c r="BB91" i="16"/>
  <c r="BC91" i="16"/>
  <c r="BD91" i="16"/>
  <c r="BE91" i="16"/>
  <c r="BF91" i="16"/>
  <c r="BG91" i="16"/>
  <c r="BH91" i="16"/>
  <c r="BI91" i="16"/>
  <c r="BJ91" i="16"/>
  <c r="BK91" i="16"/>
  <c r="BL91" i="16"/>
  <c r="BM91" i="16"/>
  <c r="BN91" i="16"/>
  <c r="BO91" i="16"/>
  <c r="BP91" i="16"/>
  <c r="BQ91" i="16"/>
  <c r="BR91" i="16"/>
  <c r="BS91" i="16"/>
  <c r="BT91" i="16"/>
  <c r="BU91" i="16"/>
  <c r="BV91" i="16"/>
  <c r="BW91" i="16"/>
  <c r="BX91" i="16"/>
  <c r="BY91" i="16"/>
  <c r="BZ91" i="16"/>
  <c r="CA91" i="16"/>
  <c r="CB91" i="16"/>
  <c r="CC91" i="16"/>
  <c r="CD91" i="16"/>
  <c r="CE91" i="16"/>
  <c r="CF91" i="16"/>
  <c r="CG91" i="16"/>
  <c r="CH91" i="16"/>
  <c r="CI91" i="16"/>
  <c r="CJ91" i="16"/>
  <c r="CK91" i="16"/>
  <c r="CL91" i="16"/>
  <c r="CM91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U92" i="16"/>
  <c r="V92" i="16"/>
  <c r="W92" i="16"/>
  <c r="X92" i="16"/>
  <c r="Y92" i="16"/>
  <c r="Z92" i="16"/>
  <c r="AA92" i="16"/>
  <c r="AB92" i="16"/>
  <c r="AC92" i="16"/>
  <c r="AD92" i="16"/>
  <c r="AE92" i="16"/>
  <c r="AF92" i="16"/>
  <c r="AG92" i="16"/>
  <c r="AH92" i="16"/>
  <c r="AI92" i="16"/>
  <c r="AJ92" i="16"/>
  <c r="AK92" i="16"/>
  <c r="AL92" i="16"/>
  <c r="AM92" i="16"/>
  <c r="AN92" i="16"/>
  <c r="AO92" i="16"/>
  <c r="AP92" i="16"/>
  <c r="AQ92" i="16"/>
  <c r="AR92" i="16"/>
  <c r="AS92" i="16"/>
  <c r="AT92" i="16"/>
  <c r="AU92" i="16"/>
  <c r="AV92" i="16"/>
  <c r="AW92" i="16"/>
  <c r="AX92" i="16"/>
  <c r="AY92" i="16"/>
  <c r="AZ92" i="16"/>
  <c r="BA92" i="16"/>
  <c r="BB92" i="16"/>
  <c r="BC92" i="16"/>
  <c r="BD92" i="16"/>
  <c r="BE92" i="16"/>
  <c r="BF92" i="16"/>
  <c r="BG92" i="16"/>
  <c r="BH92" i="16"/>
  <c r="BI92" i="16"/>
  <c r="BJ92" i="16"/>
  <c r="BK92" i="16"/>
  <c r="BL92" i="16"/>
  <c r="BM92" i="16"/>
  <c r="BN92" i="16"/>
  <c r="BO92" i="16"/>
  <c r="BP92" i="16"/>
  <c r="BQ92" i="16"/>
  <c r="BR92" i="16"/>
  <c r="BS92" i="16"/>
  <c r="BT92" i="16"/>
  <c r="BU92" i="16"/>
  <c r="BV92" i="16"/>
  <c r="BW92" i="16"/>
  <c r="BX92" i="16"/>
  <c r="BY92" i="16"/>
  <c r="BZ92" i="16"/>
  <c r="CA92" i="16"/>
  <c r="CB92" i="16"/>
  <c r="CC92" i="16"/>
  <c r="CD92" i="16"/>
  <c r="CE92" i="16"/>
  <c r="CF92" i="16"/>
  <c r="CG92" i="16"/>
  <c r="CH92" i="16"/>
  <c r="CI92" i="16"/>
  <c r="CJ92" i="16"/>
  <c r="CK92" i="16"/>
  <c r="CL92" i="16"/>
  <c r="CM92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U93" i="16"/>
  <c r="V93" i="16"/>
  <c r="W93" i="16"/>
  <c r="X93" i="16"/>
  <c r="Y93" i="16"/>
  <c r="Z93" i="16"/>
  <c r="AA93" i="16"/>
  <c r="AB93" i="16"/>
  <c r="AC93" i="16"/>
  <c r="AD93" i="16"/>
  <c r="AE93" i="16"/>
  <c r="AF93" i="16"/>
  <c r="AG93" i="16"/>
  <c r="AH93" i="16"/>
  <c r="AI93" i="16"/>
  <c r="AJ93" i="16"/>
  <c r="AK93" i="16"/>
  <c r="AL93" i="16"/>
  <c r="AM93" i="16"/>
  <c r="AN93" i="16"/>
  <c r="AO93" i="16"/>
  <c r="AP93" i="16"/>
  <c r="AQ93" i="16"/>
  <c r="AR93" i="16"/>
  <c r="AS93" i="16"/>
  <c r="AT93" i="16"/>
  <c r="AU93" i="16"/>
  <c r="AV93" i="16"/>
  <c r="AW93" i="16"/>
  <c r="AX93" i="16"/>
  <c r="AY93" i="16"/>
  <c r="AZ93" i="16"/>
  <c r="BA93" i="16"/>
  <c r="BB93" i="16"/>
  <c r="BC93" i="16"/>
  <c r="BD93" i="16"/>
  <c r="BE93" i="16"/>
  <c r="BF93" i="16"/>
  <c r="BG93" i="16"/>
  <c r="BH93" i="16"/>
  <c r="BI93" i="16"/>
  <c r="BJ93" i="16"/>
  <c r="BK93" i="16"/>
  <c r="BL93" i="16"/>
  <c r="BM93" i="16"/>
  <c r="BN93" i="16"/>
  <c r="BO93" i="16"/>
  <c r="BP93" i="16"/>
  <c r="BQ93" i="16"/>
  <c r="BR93" i="16"/>
  <c r="BS93" i="16"/>
  <c r="BT93" i="16"/>
  <c r="BU93" i="16"/>
  <c r="BV93" i="16"/>
  <c r="BW93" i="16"/>
  <c r="BX93" i="16"/>
  <c r="BY93" i="16"/>
  <c r="BZ93" i="16"/>
  <c r="CA93" i="16"/>
  <c r="CB93" i="16"/>
  <c r="CC93" i="16"/>
  <c r="CD93" i="16"/>
  <c r="CE93" i="16"/>
  <c r="CF93" i="16"/>
  <c r="CG93" i="16"/>
  <c r="CH93" i="16"/>
  <c r="CI93" i="16"/>
  <c r="CJ93" i="16"/>
  <c r="CK93" i="16"/>
  <c r="CL93" i="16"/>
  <c r="CM93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U94" i="16"/>
  <c r="V94" i="16"/>
  <c r="W94" i="16"/>
  <c r="X94" i="16"/>
  <c r="Y94" i="16"/>
  <c r="Z94" i="16"/>
  <c r="AA94" i="16"/>
  <c r="AB94" i="16"/>
  <c r="AC94" i="16"/>
  <c r="AD94" i="16"/>
  <c r="AE94" i="16"/>
  <c r="AF94" i="16"/>
  <c r="AG94" i="16"/>
  <c r="AH94" i="16"/>
  <c r="AI94" i="16"/>
  <c r="AJ94" i="16"/>
  <c r="AK94" i="16"/>
  <c r="AL94" i="16"/>
  <c r="AM94" i="16"/>
  <c r="AN94" i="16"/>
  <c r="AO94" i="16"/>
  <c r="AP94" i="16"/>
  <c r="AQ94" i="16"/>
  <c r="AR94" i="16"/>
  <c r="AS94" i="16"/>
  <c r="AT94" i="16"/>
  <c r="AU94" i="16"/>
  <c r="AV94" i="16"/>
  <c r="AW94" i="16"/>
  <c r="AX94" i="16"/>
  <c r="AY94" i="16"/>
  <c r="AZ94" i="16"/>
  <c r="BA94" i="16"/>
  <c r="BB94" i="16"/>
  <c r="BC94" i="16"/>
  <c r="BD94" i="16"/>
  <c r="BE94" i="16"/>
  <c r="BF94" i="16"/>
  <c r="BG94" i="16"/>
  <c r="BH94" i="16"/>
  <c r="BI94" i="16"/>
  <c r="BJ94" i="16"/>
  <c r="BK94" i="16"/>
  <c r="BL94" i="16"/>
  <c r="BM94" i="16"/>
  <c r="BN94" i="16"/>
  <c r="BO94" i="16"/>
  <c r="BP94" i="16"/>
  <c r="BQ94" i="16"/>
  <c r="BR94" i="16"/>
  <c r="BS94" i="16"/>
  <c r="BT94" i="16"/>
  <c r="BU94" i="16"/>
  <c r="BV94" i="16"/>
  <c r="BW94" i="16"/>
  <c r="BX94" i="16"/>
  <c r="BY94" i="16"/>
  <c r="BZ94" i="16"/>
  <c r="CA94" i="16"/>
  <c r="CB94" i="16"/>
  <c r="CC94" i="16"/>
  <c r="CD94" i="16"/>
  <c r="CE94" i="16"/>
  <c r="CF94" i="16"/>
  <c r="CG94" i="16"/>
  <c r="CH94" i="16"/>
  <c r="CI94" i="16"/>
  <c r="CJ94" i="16"/>
  <c r="CK94" i="16"/>
  <c r="CL94" i="16"/>
  <c r="CM94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T95" i="16"/>
  <c r="U95" i="16"/>
  <c r="V95" i="16"/>
  <c r="W95" i="16"/>
  <c r="X95" i="16"/>
  <c r="Y95" i="16"/>
  <c r="Z95" i="16"/>
  <c r="AA95" i="16"/>
  <c r="AB95" i="16"/>
  <c r="AC95" i="16"/>
  <c r="AD95" i="16"/>
  <c r="AE95" i="16"/>
  <c r="AF95" i="16"/>
  <c r="AG95" i="16"/>
  <c r="AH95" i="16"/>
  <c r="AI95" i="16"/>
  <c r="AJ95" i="16"/>
  <c r="AK95" i="16"/>
  <c r="AL95" i="16"/>
  <c r="AM95" i="16"/>
  <c r="AN95" i="16"/>
  <c r="AO95" i="16"/>
  <c r="AP95" i="16"/>
  <c r="AQ95" i="16"/>
  <c r="AR95" i="16"/>
  <c r="AS95" i="16"/>
  <c r="AT95" i="16"/>
  <c r="AU95" i="16"/>
  <c r="AV95" i="16"/>
  <c r="AW95" i="16"/>
  <c r="AX95" i="16"/>
  <c r="AY95" i="16"/>
  <c r="AZ95" i="16"/>
  <c r="BA95" i="16"/>
  <c r="BB95" i="16"/>
  <c r="BC95" i="16"/>
  <c r="BD95" i="16"/>
  <c r="BE95" i="16"/>
  <c r="BF95" i="16"/>
  <c r="BG95" i="16"/>
  <c r="BH95" i="16"/>
  <c r="BI95" i="16"/>
  <c r="BJ95" i="16"/>
  <c r="BK95" i="16"/>
  <c r="BL95" i="16"/>
  <c r="BM95" i="16"/>
  <c r="BN95" i="16"/>
  <c r="BO95" i="16"/>
  <c r="BP95" i="16"/>
  <c r="BQ95" i="16"/>
  <c r="BR95" i="16"/>
  <c r="BS95" i="16"/>
  <c r="BT95" i="16"/>
  <c r="BU95" i="16"/>
  <c r="BV95" i="16"/>
  <c r="BW95" i="16"/>
  <c r="BX95" i="16"/>
  <c r="BY95" i="16"/>
  <c r="BZ95" i="16"/>
  <c r="CA95" i="16"/>
  <c r="CB95" i="16"/>
  <c r="CC95" i="16"/>
  <c r="CD95" i="16"/>
  <c r="CE95" i="16"/>
  <c r="CF95" i="16"/>
  <c r="CG95" i="16"/>
  <c r="CH95" i="16"/>
  <c r="CI95" i="16"/>
  <c r="CJ95" i="16"/>
  <c r="CK95" i="16"/>
  <c r="CL95" i="16"/>
  <c r="CM95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U96" i="16"/>
  <c r="V96" i="16"/>
  <c r="W96" i="16"/>
  <c r="X96" i="16"/>
  <c r="Y96" i="16"/>
  <c r="Z96" i="16"/>
  <c r="AA96" i="16"/>
  <c r="AB96" i="16"/>
  <c r="AC96" i="16"/>
  <c r="AD96" i="16"/>
  <c r="AE96" i="16"/>
  <c r="AF96" i="16"/>
  <c r="AG96" i="16"/>
  <c r="AH96" i="16"/>
  <c r="AI96" i="16"/>
  <c r="AJ96" i="16"/>
  <c r="AK96" i="16"/>
  <c r="AL96" i="16"/>
  <c r="AM96" i="16"/>
  <c r="AN96" i="16"/>
  <c r="AO96" i="16"/>
  <c r="AP96" i="16"/>
  <c r="AQ96" i="16"/>
  <c r="AR96" i="16"/>
  <c r="AS96" i="16"/>
  <c r="AT96" i="16"/>
  <c r="AU96" i="16"/>
  <c r="AV96" i="16"/>
  <c r="AW96" i="16"/>
  <c r="AX96" i="16"/>
  <c r="AY96" i="16"/>
  <c r="AZ96" i="16"/>
  <c r="BA96" i="16"/>
  <c r="BB96" i="16"/>
  <c r="BC96" i="16"/>
  <c r="BD96" i="16"/>
  <c r="BE96" i="16"/>
  <c r="BF96" i="16"/>
  <c r="BG96" i="16"/>
  <c r="BH96" i="16"/>
  <c r="BI96" i="16"/>
  <c r="BJ96" i="16"/>
  <c r="BK96" i="16"/>
  <c r="BL96" i="16"/>
  <c r="BM96" i="16"/>
  <c r="BN96" i="16"/>
  <c r="BO96" i="16"/>
  <c r="BP96" i="16"/>
  <c r="BQ96" i="16"/>
  <c r="BR96" i="16"/>
  <c r="BS96" i="16"/>
  <c r="BT96" i="16"/>
  <c r="BU96" i="16"/>
  <c r="BV96" i="16"/>
  <c r="BW96" i="16"/>
  <c r="BX96" i="16"/>
  <c r="BY96" i="16"/>
  <c r="BZ96" i="16"/>
  <c r="CA96" i="16"/>
  <c r="CB96" i="16"/>
  <c r="CC96" i="16"/>
  <c r="CD96" i="16"/>
  <c r="CE96" i="16"/>
  <c r="CF96" i="16"/>
  <c r="CG96" i="16"/>
  <c r="CH96" i="16"/>
  <c r="CI96" i="16"/>
  <c r="CJ96" i="16"/>
  <c r="CK96" i="16"/>
  <c r="CL96" i="16"/>
  <c r="CM96" i="16"/>
  <c r="CN96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T97" i="16"/>
  <c r="U97" i="16"/>
  <c r="V97" i="16"/>
  <c r="W97" i="16"/>
  <c r="X97" i="16"/>
  <c r="Y97" i="16"/>
  <c r="Z97" i="16"/>
  <c r="AA97" i="16"/>
  <c r="AB97" i="16"/>
  <c r="AC97" i="16"/>
  <c r="AD97" i="16"/>
  <c r="AE97" i="16"/>
  <c r="AF97" i="16"/>
  <c r="AG97" i="16"/>
  <c r="AH97" i="16"/>
  <c r="AI97" i="16"/>
  <c r="AJ97" i="16"/>
  <c r="AK97" i="16"/>
  <c r="AL97" i="16"/>
  <c r="AM97" i="16"/>
  <c r="AN97" i="16"/>
  <c r="AO97" i="16"/>
  <c r="AP97" i="16"/>
  <c r="AQ97" i="16"/>
  <c r="AR97" i="16"/>
  <c r="AS97" i="16"/>
  <c r="AT97" i="16"/>
  <c r="AU97" i="16"/>
  <c r="AV97" i="16"/>
  <c r="AW97" i="16"/>
  <c r="AX97" i="16"/>
  <c r="AY97" i="16"/>
  <c r="AZ97" i="16"/>
  <c r="BA97" i="16"/>
  <c r="BB97" i="16"/>
  <c r="BC97" i="16"/>
  <c r="BD97" i="16"/>
  <c r="BE97" i="16"/>
  <c r="BF97" i="16"/>
  <c r="BG97" i="16"/>
  <c r="BH97" i="16"/>
  <c r="BI97" i="16"/>
  <c r="BJ97" i="16"/>
  <c r="BK97" i="16"/>
  <c r="BL97" i="16"/>
  <c r="BM97" i="16"/>
  <c r="BN97" i="16"/>
  <c r="BO97" i="16"/>
  <c r="BP97" i="16"/>
  <c r="BQ97" i="16"/>
  <c r="BR97" i="16"/>
  <c r="BS97" i="16"/>
  <c r="BT97" i="16"/>
  <c r="BU97" i="16"/>
  <c r="BV97" i="16"/>
  <c r="BW97" i="16"/>
  <c r="BX97" i="16"/>
  <c r="BY97" i="16"/>
  <c r="BZ97" i="16"/>
  <c r="CA97" i="16"/>
  <c r="CB97" i="16"/>
  <c r="CC97" i="16"/>
  <c r="CD97" i="16"/>
  <c r="CE97" i="16"/>
  <c r="CF97" i="16"/>
  <c r="CG97" i="16"/>
  <c r="CH97" i="16"/>
  <c r="CI97" i="16"/>
  <c r="CJ97" i="16"/>
  <c r="CK97" i="16"/>
  <c r="CL97" i="16"/>
  <c r="CM97" i="16"/>
  <c r="CN97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U98" i="16"/>
  <c r="V98" i="16"/>
  <c r="W98" i="16"/>
  <c r="X98" i="16"/>
  <c r="Y98" i="16"/>
  <c r="Z98" i="16"/>
  <c r="AA98" i="16"/>
  <c r="AB98" i="16"/>
  <c r="AC98" i="16"/>
  <c r="AD98" i="16"/>
  <c r="AE98" i="16"/>
  <c r="AF98" i="16"/>
  <c r="AG98" i="16"/>
  <c r="AH98" i="16"/>
  <c r="AI98" i="16"/>
  <c r="AJ98" i="16"/>
  <c r="AK98" i="16"/>
  <c r="AL98" i="16"/>
  <c r="AM98" i="16"/>
  <c r="AN98" i="16"/>
  <c r="AO98" i="16"/>
  <c r="AP98" i="16"/>
  <c r="AQ98" i="16"/>
  <c r="AR98" i="16"/>
  <c r="AS98" i="16"/>
  <c r="AT98" i="16"/>
  <c r="AU98" i="16"/>
  <c r="AV98" i="16"/>
  <c r="AW98" i="16"/>
  <c r="AX98" i="16"/>
  <c r="AY98" i="16"/>
  <c r="AZ98" i="16"/>
  <c r="BA98" i="16"/>
  <c r="BB98" i="16"/>
  <c r="BC98" i="16"/>
  <c r="BD98" i="16"/>
  <c r="BE98" i="16"/>
  <c r="BF98" i="16"/>
  <c r="BG98" i="16"/>
  <c r="BH98" i="16"/>
  <c r="BI98" i="16"/>
  <c r="BJ98" i="16"/>
  <c r="BK98" i="16"/>
  <c r="BL98" i="16"/>
  <c r="BM98" i="16"/>
  <c r="BN98" i="16"/>
  <c r="BO98" i="16"/>
  <c r="BP98" i="16"/>
  <c r="BQ98" i="16"/>
  <c r="BR98" i="16"/>
  <c r="BS98" i="16"/>
  <c r="BT98" i="16"/>
  <c r="BU98" i="16"/>
  <c r="BV98" i="16"/>
  <c r="BW98" i="16"/>
  <c r="BX98" i="16"/>
  <c r="BY98" i="16"/>
  <c r="BZ98" i="16"/>
  <c r="CA98" i="16"/>
  <c r="CB98" i="16"/>
  <c r="CC98" i="16"/>
  <c r="CD98" i="16"/>
  <c r="CE98" i="16"/>
  <c r="CF98" i="16"/>
  <c r="CG98" i="16"/>
  <c r="CH98" i="16"/>
  <c r="CI98" i="16"/>
  <c r="CJ98" i="16"/>
  <c r="CK98" i="16"/>
  <c r="CL98" i="16"/>
  <c r="CM98" i="16"/>
  <c r="CN98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V99" i="16"/>
  <c r="W99" i="16"/>
  <c r="X99" i="16"/>
  <c r="Y99" i="16"/>
  <c r="Z99" i="16"/>
  <c r="AA99" i="16"/>
  <c r="AB99" i="16"/>
  <c r="AC99" i="16"/>
  <c r="AD99" i="16"/>
  <c r="AE99" i="16"/>
  <c r="AF99" i="16"/>
  <c r="AG99" i="16"/>
  <c r="AH99" i="16"/>
  <c r="AI99" i="16"/>
  <c r="AJ99" i="16"/>
  <c r="AK99" i="16"/>
  <c r="AL99" i="16"/>
  <c r="AM99" i="16"/>
  <c r="AN99" i="16"/>
  <c r="AO99" i="16"/>
  <c r="AP99" i="16"/>
  <c r="AQ99" i="16"/>
  <c r="AR99" i="16"/>
  <c r="AS99" i="16"/>
  <c r="AT99" i="16"/>
  <c r="AU99" i="16"/>
  <c r="AV99" i="16"/>
  <c r="AW99" i="16"/>
  <c r="AX99" i="16"/>
  <c r="AY99" i="16"/>
  <c r="AZ99" i="16"/>
  <c r="BA99" i="16"/>
  <c r="BB99" i="16"/>
  <c r="BC99" i="16"/>
  <c r="BD99" i="16"/>
  <c r="BE99" i="16"/>
  <c r="BF99" i="16"/>
  <c r="BG99" i="16"/>
  <c r="BH99" i="16"/>
  <c r="BI99" i="16"/>
  <c r="BJ99" i="16"/>
  <c r="BK99" i="16"/>
  <c r="BL99" i="16"/>
  <c r="BM99" i="16"/>
  <c r="BN99" i="16"/>
  <c r="BO99" i="16"/>
  <c r="BP99" i="16"/>
  <c r="BQ99" i="16"/>
  <c r="BR99" i="16"/>
  <c r="BS99" i="16"/>
  <c r="BT99" i="16"/>
  <c r="BU99" i="16"/>
  <c r="BV99" i="16"/>
  <c r="BW99" i="16"/>
  <c r="BX99" i="16"/>
  <c r="BY99" i="16"/>
  <c r="BZ99" i="16"/>
  <c r="CA99" i="16"/>
  <c r="CB99" i="16"/>
  <c r="CC99" i="16"/>
  <c r="CD99" i="16"/>
  <c r="CE99" i="16"/>
  <c r="CF99" i="16"/>
  <c r="CG99" i="16"/>
  <c r="CH99" i="16"/>
  <c r="CI99" i="16"/>
  <c r="CJ99" i="16"/>
  <c r="CK99" i="16"/>
  <c r="CL99" i="16"/>
  <c r="CM99" i="16"/>
  <c r="CN99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U100" i="16"/>
  <c r="V100" i="16"/>
  <c r="W100" i="16"/>
  <c r="X100" i="16"/>
  <c r="Y100" i="16"/>
  <c r="Z100" i="16"/>
  <c r="AA100" i="16"/>
  <c r="AB100" i="16"/>
  <c r="AC100" i="16"/>
  <c r="AD100" i="16"/>
  <c r="AE100" i="16"/>
  <c r="AF100" i="16"/>
  <c r="AG100" i="16"/>
  <c r="AH100" i="16"/>
  <c r="AI100" i="16"/>
  <c r="AJ100" i="16"/>
  <c r="AK100" i="16"/>
  <c r="AL100" i="16"/>
  <c r="AM100" i="16"/>
  <c r="AN100" i="16"/>
  <c r="AO100" i="16"/>
  <c r="AP100" i="16"/>
  <c r="AQ100" i="16"/>
  <c r="AR100" i="16"/>
  <c r="AS100" i="16"/>
  <c r="AT100" i="16"/>
  <c r="AU100" i="16"/>
  <c r="AV100" i="16"/>
  <c r="AW100" i="16"/>
  <c r="AX100" i="16"/>
  <c r="AY100" i="16"/>
  <c r="AZ100" i="16"/>
  <c r="BA100" i="16"/>
  <c r="BB100" i="16"/>
  <c r="BC100" i="16"/>
  <c r="BD100" i="16"/>
  <c r="BE100" i="16"/>
  <c r="BF100" i="16"/>
  <c r="BG100" i="16"/>
  <c r="BH100" i="16"/>
  <c r="BI100" i="16"/>
  <c r="BJ100" i="16"/>
  <c r="BK100" i="16"/>
  <c r="BL100" i="16"/>
  <c r="BM100" i="16"/>
  <c r="BN100" i="16"/>
  <c r="BO100" i="16"/>
  <c r="BP100" i="16"/>
  <c r="BQ100" i="16"/>
  <c r="BR100" i="16"/>
  <c r="BS100" i="16"/>
  <c r="BT100" i="16"/>
  <c r="BU100" i="16"/>
  <c r="BV100" i="16"/>
  <c r="BW100" i="16"/>
  <c r="BX100" i="16"/>
  <c r="BY100" i="16"/>
  <c r="BZ100" i="16"/>
  <c r="CA100" i="16"/>
  <c r="CB100" i="16"/>
  <c r="CC100" i="16"/>
  <c r="CD100" i="16"/>
  <c r="CE100" i="16"/>
  <c r="CF100" i="16"/>
  <c r="CG100" i="16"/>
  <c r="CH100" i="16"/>
  <c r="CI100" i="16"/>
  <c r="CJ100" i="16"/>
  <c r="CK100" i="16"/>
  <c r="CL100" i="16"/>
  <c r="CM100" i="16"/>
  <c r="CN100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U101" i="16"/>
  <c r="V101" i="16"/>
  <c r="W101" i="16"/>
  <c r="X101" i="16"/>
  <c r="Y101" i="16"/>
  <c r="Z101" i="16"/>
  <c r="AA101" i="16"/>
  <c r="AB101" i="16"/>
  <c r="AC101" i="16"/>
  <c r="AD101" i="16"/>
  <c r="AE101" i="16"/>
  <c r="AF101" i="16"/>
  <c r="AG101" i="16"/>
  <c r="AH101" i="16"/>
  <c r="AI101" i="16"/>
  <c r="AJ101" i="16"/>
  <c r="AK101" i="16"/>
  <c r="AL101" i="16"/>
  <c r="AM101" i="16"/>
  <c r="AN101" i="16"/>
  <c r="AO101" i="16"/>
  <c r="AP101" i="16"/>
  <c r="AQ101" i="16"/>
  <c r="AR101" i="16"/>
  <c r="AS101" i="16"/>
  <c r="AT101" i="16"/>
  <c r="AU101" i="16"/>
  <c r="AV101" i="16"/>
  <c r="AW101" i="16"/>
  <c r="AX101" i="16"/>
  <c r="AY101" i="16"/>
  <c r="AZ101" i="16"/>
  <c r="BA101" i="16"/>
  <c r="BB101" i="16"/>
  <c r="BC101" i="16"/>
  <c r="BD101" i="16"/>
  <c r="BE101" i="16"/>
  <c r="BF101" i="16"/>
  <c r="BG101" i="16"/>
  <c r="BH101" i="16"/>
  <c r="BI101" i="16"/>
  <c r="BJ101" i="16"/>
  <c r="BK101" i="16"/>
  <c r="BL101" i="16"/>
  <c r="BM101" i="16"/>
  <c r="BN101" i="16"/>
  <c r="BO101" i="16"/>
  <c r="BP101" i="16"/>
  <c r="BQ101" i="16"/>
  <c r="BR101" i="16"/>
  <c r="BS101" i="16"/>
  <c r="BT101" i="16"/>
  <c r="BU101" i="16"/>
  <c r="BV101" i="16"/>
  <c r="BW101" i="16"/>
  <c r="BX101" i="16"/>
  <c r="BY101" i="16"/>
  <c r="BZ101" i="16"/>
  <c r="CA101" i="16"/>
  <c r="CB101" i="16"/>
  <c r="CC101" i="16"/>
  <c r="CD101" i="16"/>
  <c r="CE101" i="16"/>
  <c r="CF101" i="16"/>
  <c r="CG101" i="16"/>
  <c r="CH101" i="16"/>
  <c r="CI101" i="16"/>
  <c r="CJ101" i="16"/>
  <c r="CK101" i="16"/>
  <c r="CL101" i="16"/>
  <c r="CM101" i="16"/>
  <c r="CN101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U102" i="16"/>
  <c r="V102" i="16"/>
  <c r="W102" i="16"/>
  <c r="X102" i="16"/>
  <c r="Y102" i="16"/>
  <c r="Z102" i="16"/>
  <c r="AA102" i="16"/>
  <c r="AB102" i="16"/>
  <c r="AC102" i="16"/>
  <c r="AD102" i="16"/>
  <c r="AE102" i="16"/>
  <c r="AF102" i="16"/>
  <c r="AG102" i="16"/>
  <c r="AH102" i="16"/>
  <c r="AI102" i="16"/>
  <c r="AJ102" i="16"/>
  <c r="AK102" i="16"/>
  <c r="AL102" i="16"/>
  <c r="AM102" i="16"/>
  <c r="AN102" i="16"/>
  <c r="AO102" i="16"/>
  <c r="AP102" i="16"/>
  <c r="AQ102" i="16"/>
  <c r="AR102" i="16"/>
  <c r="AS102" i="16"/>
  <c r="AT102" i="16"/>
  <c r="AU102" i="16"/>
  <c r="AV102" i="16"/>
  <c r="AW102" i="16"/>
  <c r="AX102" i="16"/>
  <c r="AY102" i="16"/>
  <c r="AZ102" i="16"/>
  <c r="BA102" i="16"/>
  <c r="BB102" i="16"/>
  <c r="BC102" i="16"/>
  <c r="BD102" i="16"/>
  <c r="BE102" i="16"/>
  <c r="BF102" i="16"/>
  <c r="BG102" i="16"/>
  <c r="BH102" i="16"/>
  <c r="BI102" i="16"/>
  <c r="BJ102" i="16"/>
  <c r="BK102" i="16"/>
  <c r="BL102" i="16"/>
  <c r="BM102" i="16"/>
  <c r="BN102" i="16"/>
  <c r="BO102" i="16"/>
  <c r="BP102" i="16"/>
  <c r="BQ102" i="16"/>
  <c r="BR102" i="16"/>
  <c r="BS102" i="16"/>
  <c r="BT102" i="16"/>
  <c r="BU102" i="16"/>
  <c r="BV102" i="16"/>
  <c r="BW102" i="16"/>
  <c r="BX102" i="16"/>
  <c r="BY102" i="16"/>
  <c r="BZ102" i="16"/>
  <c r="CA102" i="16"/>
  <c r="CB102" i="16"/>
  <c r="CC102" i="16"/>
  <c r="CD102" i="16"/>
  <c r="CE102" i="16"/>
  <c r="CF102" i="16"/>
  <c r="CG102" i="16"/>
  <c r="CH102" i="16"/>
  <c r="CI102" i="16"/>
  <c r="CJ102" i="16"/>
  <c r="CK102" i="16"/>
  <c r="CL102" i="16"/>
  <c r="CM102" i="16"/>
  <c r="CN102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T103" i="16"/>
  <c r="U103" i="16"/>
  <c r="V103" i="16"/>
  <c r="W103" i="16"/>
  <c r="X103" i="16"/>
  <c r="Y103" i="16"/>
  <c r="Z103" i="16"/>
  <c r="AA103" i="16"/>
  <c r="AB103" i="16"/>
  <c r="AC103" i="16"/>
  <c r="AD103" i="16"/>
  <c r="AE103" i="16"/>
  <c r="AF103" i="16"/>
  <c r="AG103" i="16"/>
  <c r="AH103" i="16"/>
  <c r="AI103" i="16"/>
  <c r="AJ103" i="16"/>
  <c r="AK103" i="16"/>
  <c r="AL103" i="16"/>
  <c r="AM103" i="16"/>
  <c r="AN103" i="16"/>
  <c r="AO103" i="16"/>
  <c r="AP103" i="16"/>
  <c r="AQ103" i="16"/>
  <c r="AR103" i="16"/>
  <c r="AS103" i="16"/>
  <c r="AT103" i="16"/>
  <c r="AU103" i="16"/>
  <c r="AV103" i="16"/>
  <c r="AW103" i="16"/>
  <c r="AX103" i="16"/>
  <c r="AY103" i="16"/>
  <c r="AZ103" i="16"/>
  <c r="BA103" i="16"/>
  <c r="BB103" i="16"/>
  <c r="BC103" i="16"/>
  <c r="BD103" i="16"/>
  <c r="BE103" i="16"/>
  <c r="BF103" i="16"/>
  <c r="BG103" i="16"/>
  <c r="BH103" i="16"/>
  <c r="BI103" i="16"/>
  <c r="BJ103" i="16"/>
  <c r="BK103" i="16"/>
  <c r="BL103" i="16"/>
  <c r="BM103" i="16"/>
  <c r="BN103" i="16"/>
  <c r="BO103" i="16"/>
  <c r="BP103" i="16"/>
  <c r="BQ103" i="16"/>
  <c r="BR103" i="16"/>
  <c r="BS103" i="16"/>
  <c r="BT103" i="16"/>
  <c r="BU103" i="16"/>
  <c r="BV103" i="16"/>
  <c r="BW103" i="16"/>
  <c r="BX103" i="16"/>
  <c r="BY103" i="16"/>
  <c r="BZ103" i="16"/>
  <c r="CA103" i="16"/>
  <c r="CB103" i="16"/>
  <c r="CC103" i="16"/>
  <c r="CD103" i="16"/>
  <c r="CE103" i="16"/>
  <c r="CF103" i="16"/>
  <c r="CG103" i="16"/>
  <c r="CH103" i="16"/>
  <c r="CI103" i="16"/>
  <c r="CJ103" i="16"/>
  <c r="CK103" i="16"/>
  <c r="CL103" i="16"/>
  <c r="CM103" i="16"/>
  <c r="CN103" i="16"/>
  <c r="CO103" i="16"/>
  <c r="H104" i="16"/>
  <c r="I104" i="16"/>
  <c r="J104" i="16"/>
  <c r="K104" i="16"/>
  <c r="L104" i="16"/>
  <c r="M104" i="16"/>
  <c r="N104" i="16"/>
  <c r="O104" i="16"/>
  <c r="P104" i="16"/>
  <c r="Q104" i="16"/>
  <c r="R104" i="16"/>
  <c r="S104" i="16"/>
  <c r="T104" i="16"/>
  <c r="U104" i="16"/>
  <c r="V104" i="16"/>
  <c r="W104" i="16"/>
  <c r="X104" i="16"/>
  <c r="Y104" i="16"/>
  <c r="Z104" i="16"/>
  <c r="AA104" i="16"/>
  <c r="AB104" i="16"/>
  <c r="AC104" i="16"/>
  <c r="AD104" i="16"/>
  <c r="AE104" i="16"/>
  <c r="AF104" i="16"/>
  <c r="AG104" i="16"/>
  <c r="AH104" i="16"/>
  <c r="AI104" i="16"/>
  <c r="AJ104" i="16"/>
  <c r="AK104" i="16"/>
  <c r="AL104" i="16"/>
  <c r="AM104" i="16"/>
  <c r="AN104" i="16"/>
  <c r="AO104" i="16"/>
  <c r="AP104" i="16"/>
  <c r="AQ104" i="16"/>
  <c r="AR104" i="16"/>
  <c r="AS104" i="16"/>
  <c r="AT104" i="16"/>
  <c r="AU104" i="16"/>
  <c r="AV104" i="16"/>
  <c r="AW104" i="16"/>
  <c r="AX104" i="16"/>
  <c r="AY104" i="16"/>
  <c r="AZ104" i="16"/>
  <c r="BA104" i="16"/>
  <c r="BB104" i="16"/>
  <c r="BC104" i="16"/>
  <c r="BD104" i="16"/>
  <c r="BE104" i="16"/>
  <c r="BF104" i="16"/>
  <c r="BG104" i="16"/>
  <c r="BH104" i="16"/>
  <c r="BI104" i="16"/>
  <c r="BJ104" i="16"/>
  <c r="BK104" i="16"/>
  <c r="BL104" i="16"/>
  <c r="BM104" i="16"/>
  <c r="BN104" i="16"/>
  <c r="BO104" i="16"/>
  <c r="BP104" i="16"/>
  <c r="BQ104" i="16"/>
  <c r="BR104" i="16"/>
  <c r="BS104" i="16"/>
  <c r="BT104" i="16"/>
  <c r="BU104" i="16"/>
  <c r="BV104" i="16"/>
  <c r="BW104" i="16"/>
  <c r="BX104" i="16"/>
  <c r="BY104" i="16"/>
  <c r="BZ104" i="16"/>
  <c r="CA104" i="16"/>
  <c r="CB104" i="16"/>
  <c r="CC104" i="16"/>
  <c r="CD104" i="16"/>
  <c r="CE104" i="16"/>
  <c r="CF104" i="16"/>
  <c r="CG104" i="16"/>
  <c r="CH104" i="16"/>
  <c r="CI104" i="16"/>
  <c r="CJ104" i="16"/>
  <c r="CK104" i="16"/>
  <c r="CL104" i="16"/>
  <c r="CM104" i="16"/>
  <c r="CN104" i="16"/>
  <c r="CO104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T105" i="16"/>
  <c r="U105" i="16"/>
  <c r="V105" i="16"/>
  <c r="W105" i="16"/>
  <c r="X105" i="16"/>
  <c r="Y105" i="16"/>
  <c r="Z105" i="16"/>
  <c r="AA105" i="16"/>
  <c r="AB105" i="16"/>
  <c r="AC105" i="16"/>
  <c r="AD105" i="16"/>
  <c r="AE105" i="16"/>
  <c r="AF105" i="16"/>
  <c r="AG105" i="16"/>
  <c r="AH105" i="16"/>
  <c r="AI105" i="16"/>
  <c r="AJ105" i="16"/>
  <c r="AK105" i="16"/>
  <c r="AL105" i="16"/>
  <c r="AM105" i="16"/>
  <c r="AN105" i="16"/>
  <c r="AO105" i="16"/>
  <c r="AP105" i="16"/>
  <c r="AQ105" i="16"/>
  <c r="AR105" i="16"/>
  <c r="AS105" i="16"/>
  <c r="AT105" i="16"/>
  <c r="AU105" i="16"/>
  <c r="AV105" i="16"/>
  <c r="AW105" i="16"/>
  <c r="AX105" i="16"/>
  <c r="AY105" i="16"/>
  <c r="AZ105" i="16"/>
  <c r="BA105" i="16"/>
  <c r="BB105" i="16"/>
  <c r="BC105" i="16"/>
  <c r="BD105" i="16"/>
  <c r="BE105" i="16"/>
  <c r="BF105" i="16"/>
  <c r="BG105" i="16"/>
  <c r="BH105" i="16"/>
  <c r="BI105" i="16"/>
  <c r="BJ105" i="16"/>
  <c r="BK105" i="16"/>
  <c r="BL105" i="16"/>
  <c r="BM105" i="16"/>
  <c r="BN105" i="16"/>
  <c r="BO105" i="16"/>
  <c r="BP105" i="16"/>
  <c r="BQ105" i="16"/>
  <c r="BR105" i="16"/>
  <c r="BS105" i="16"/>
  <c r="BT105" i="16"/>
  <c r="BU105" i="16"/>
  <c r="BV105" i="16"/>
  <c r="BW105" i="16"/>
  <c r="BX105" i="16"/>
  <c r="BY105" i="16"/>
  <c r="BZ105" i="16"/>
  <c r="CA105" i="16"/>
  <c r="CB105" i="16"/>
  <c r="CC105" i="16"/>
  <c r="CD105" i="16"/>
  <c r="CE105" i="16"/>
  <c r="CF105" i="16"/>
  <c r="CG105" i="16"/>
  <c r="CH105" i="16"/>
  <c r="CI105" i="16"/>
  <c r="CJ105" i="16"/>
  <c r="CK105" i="16"/>
  <c r="CL105" i="16"/>
  <c r="CM105" i="16"/>
  <c r="CN105" i="16"/>
  <c r="CO105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T106" i="16"/>
  <c r="U106" i="16"/>
  <c r="V106" i="16"/>
  <c r="W106" i="16"/>
  <c r="X106" i="16"/>
  <c r="Y106" i="16"/>
  <c r="Z106" i="16"/>
  <c r="AA106" i="16"/>
  <c r="AB106" i="16"/>
  <c r="AC106" i="16"/>
  <c r="AD106" i="16"/>
  <c r="AE106" i="16"/>
  <c r="AF106" i="16"/>
  <c r="AG106" i="16"/>
  <c r="AH106" i="16"/>
  <c r="AI106" i="16"/>
  <c r="AJ106" i="16"/>
  <c r="AK106" i="16"/>
  <c r="AL106" i="16"/>
  <c r="AM106" i="16"/>
  <c r="AN106" i="16"/>
  <c r="AO106" i="16"/>
  <c r="AP106" i="16"/>
  <c r="AQ106" i="16"/>
  <c r="AR106" i="16"/>
  <c r="AS106" i="16"/>
  <c r="AT106" i="16"/>
  <c r="AU106" i="16"/>
  <c r="AV106" i="16"/>
  <c r="AW106" i="16"/>
  <c r="AX106" i="16"/>
  <c r="AY106" i="16"/>
  <c r="AZ106" i="16"/>
  <c r="BA106" i="16"/>
  <c r="BB106" i="16"/>
  <c r="BC106" i="16"/>
  <c r="BD106" i="16"/>
  <c r="BE106" i="16"/>
  <c r="BF106" i="16"/>
  <c r="BG106" i="16"/>
  <c r="BH106" i="16"/>
  <c r="BI106" i="16"/>
  <c r="BJ106" i="16"/>
  <c r="BK106" i="16"/>
  <c r="BL106" i="16"/>
  <c r="BM106" i="16"/>
  <c r="BN106" i="16"/>
  <c r="BO106" i="16"/>
  <c r="BP106" i="16"/>
  <c r="BQ106" i="16"/>
  <c r="BR106" i="16"/>
  <c r="BS106" i="16"/>
  <c r="BT106" i="16"/>
  <c r="BU106" i="16"/>
  <c r="BV106" i="16"/>
  <c r="BW106" i="16"/>
  <c r="BX106" i="16"/>
  <c r="BY106" i="16"/>
  <c r="BZ106" i="16"/>
  <c r="CA106" i="16"/>
  <c r="CB106" i="16"/>
  <c r="CC106" i="16"/>
  <c r="CD106" i="16"/>
  <c r="CE106" i="16"/>
  <c r="CF106" i="16"/>
  <c r="CG106" i="16"/>
  <c r="CH106" i="16"/>
  <c r="CI106" i="16"/>
  <c r="CJ106" i="16"/>
  <c r="CK106" i="16"/>
  <c r="CL106" i="16"/>
  <c r="CM106" i="16"/>
  <c r="CN106" i="16"/>
  <c r="CO106" i="16"/>
  <c r="I107" i="16"/>
  <c r="J107" i="16"/>
  <c r="K107" i="16"/>
  <c r="L107" i="16"/>
  <c r="M107" i="16"/>
  <c r="N107" i="16"/>
  <c r="O107" i="16"/>
  <c r="P107" i="16"/>
  <c r="Q107" i="16"/>
  <c r="R107" i="16"/>
  <c r="S107" i="16"/>
  <c r="T107" i="16"/>
  <c r="U107" i="16"/>
  <c r="V107" i="16"/>
  <c r="W107" i="16"/>
  <c r="X107" i="16"/>
  <c r="Y107" i="16"/>
  <c r="Z107" i="16"/>
  <c r="AA107" i="16"/>
  <c r="AB107" i="16"/>
  <c r="AC107" i="16"/>
  <c r="AD107" i="16"/>
  <c r="AE107" i="16"/>
  <c r="AF107" i="16"/>
  <c r="AG107" i="16"/>
  <c r="AH107" i="16"/>
  <c r="AI107" i="16"/>
  <c r="AJ107" i="16"/>
  <c r="AK107" i="16"/>
  <c r="AL107" i="16"/>
  <c r="AM107" i="16"/>
  <c r="AN107" i="16"/>
  <c r="AO107" i="16"/>
  <c r="AP107" i="16"/>
  <c r="AQ107" i="16"/>
  <c r="AR107" i="16"/>
  <c r="AS107" i="16"/>
  <c r="AT107" i="16"/>
  <c r="AU107" i="16"/>
  <c r="AV107" i="16"/>
  <c r="AW107" i="16"/>
  <c r="AX107" i="16"/>
  <c r="AY107" i="16"/>
  <c r="AZ107" i="16"/>
  <c r="BA107" i="16"/>
  <c r="BB107" i="16"/>
  <c r="BC107" i="16"/>
  <c r="BD107" i="16"/>
  <c r="BE107" i="16"/>
  <c r="BF107" i="16"/>
  <c r="BG107" i="16"/>
  <c r="BH107" i="16"/>
  <c r="BI107" i="16"/>
  <c r="BJ107" i="16"/>
  <c r="BK107" i="16"/>
  <c r="BL107" i="16"/>
  <c r="BM107" i="16"/>
  <c r="BN107" i="16"/>
  <c r="BO107" i="16"/>
  <c r="BP107" i="16"/>
  <c r="BQ107" i="16"/>
  <c r="BR107" i="16"/>
  <c r="BS107" i="16"/>
  <c r="BT107" i="16"/>
  <c r="BU107" i="16"/>
  <c r="BV107" i="16"/>
  <c r="BW107" i="16"/>
  <c r="BX107" i="16"/>
  <c r="BY107" i="16"/>
  <c r="BZ107" i="16"/>
  <c r="CA107" i="16"/>
  <c r="CB107" i="16"/>
  <c r="CC107" i="16"/>
  <c r="CD107" i="16"/>
  <c r="CE107" i="16"/>
  <c r="CF107" i="16"/>
  <c r="CG107" i="16"/>
  <c r="CH107" i="16"/>
  <c r="CI107" i="16"/>
  <c r="CJ107" i="16"/>
  <c r="CK107" i="16"/>
  <c r="CL107" i="16"/>
  <c r="CM107" i="16"/>
  <c r="CN107" i="16"/>
  <c r="CO107" i="16"/>
  <c r="I108" i="16"/>
  <c r="J108" i="16"/>
  <c r="K108" i="16"/>
  <c r="L108" i="16"/>
  <c r="M108" i="16"/>
  <c r="N108" i="16"/>
  <c r="O108" i="16"/>
  <c r="P108" i="16"/>
  <c r="Q108" i="16"/>
  <c r="R108" i="16"/>
  <c r="S108" i="16"/>
  <c r="T108" i="16"/>
  <c r="U108" i="16"/>
  <c r="V108" i="16"/>
  <c r="W108" i="16"/>
  <c r="X108" i="16"/>
  <c r="Y108" i="16"/>
  <c r="Z108" i="16"/>
  <c r="AA108" i="16"/>
  <c r="AB108" i="16"/>
  <c r="AC108" i="16"/>
  <c r="AD108" i="16"/>
  <c r="AE108" i="16"/>
  <c r="AF108" i="16"/>
  <c r="AG108" i="16"/>
  <c r="AH108" i="16"/>
  <c r="AI108" i="16"/>
  <c r="AJ108" i="16"/>
  <c r="AK108" i="16"/>
  <c r="AL108" i="16"/>
  <c r="AM108" i="16"/>
  <c r="AN108" i="16"/>
  <c r="AO108" i="16"/>
  <c r="AP108" i="16"/>
  <c r="AQ108" i="16"/>
  <c r="AR108" i="16"/>
  <c r="AS108" i="16"/>
  <c r="AT108" i="16"/>
  <c r="AU108" i="16"/>
  <c r="AV108" i="16"/>
  <c r="AW108" i="16"/>
  <c r="AX108" i="16"/>
  <c r="AY108" i="16"/>
  <c r="AZ108" i="16"/>
  <c r="BA108" i="16"/>
  <c r="BB108" i="16"/>
  <c r="BC108" i="16"/>
  <c r="BD108" i="16"/>
  <c r="BE108" i="16"/>
  <c r="BF108" i="16"/>
  <c r="BG108" i="16"/>
  <c r="BH108" i="16"/>
  <c r="BI108" i="16"/>
  <c r="BJ108" i="16"/>
  <c r="BK108" i="16"/>
  <c r="BL108" i="16"/>
  <c r="BM108" i="16"/>
  <c r="BN108" i="16"/>
  <c r="BO108" i="16"/>
  <c r="BP108" i="16"/>
  <c r="BQ108" i="16"/>
  <c r="BR108" i="16"/>
  <c r="BS108" i="16"/>
  <c r="BT108" i="16"/>
  <c r="BU108" i="16"/>
  <c r="BV108" i="16"/>
  <c r="BW108" i="16"/>
  <c r="BX108" i="16"/>
  <c r="BY108" i="16"/>
  <c r="BZ108" i="16"/>
  <c r="CA108" i="16"/>
  <c r="CB108" i="16"/>
  <c r="CC108" i="16"/>
  <c r="CD108" i="16"/>
  <c r="CE108" i="16"/>
  <c r="CF108" i="16"/>
  <c r="CG108" i="16"/>
  <c r="CH108" i="16"/>
  <c r="CI108" i="16"/>
  <c r="CJ108" i="16"/>
  <c r="CK108" i="16"/>
  <c r="CL108" i="16"/>
  <c r="CM108" i="16"/>
  <c r="CN108" i="16"/>
  <c r="CO108" i="16"/>
  <c r="I109" i="16"/>
  <c r="J109" i="16"/>
  <c r="K109" i="16"/>
  <c r="L109" i="16"/>
  <c r="M109" i="16"/>
  <c r="N109" i="16"/>
  <c r="O109" i="16"/>
  <c r="P109" i="16"/>
  <c r="Q109" i="16"/>
  <c r="R109" i="16"/>
  <c r="S109" i="16"/>
  <c r="T109" i="16"/>
  <c r="U109" i="16"/>
  <c r="V109" i="16"/>
  <c r="W109" i="16"/>
  <c r="X109" i="16"/>
  <c r="Y109" i="16"/>
  <c r="Z109" i="16"/>
  <c r="AA109" i="16"/>
  <c r="AB109" i="16"/>
  <c r="AC109" i="16"/>
  <c r="AD109" i="16"/>
  <c r="AE109" i="16"/>
  <c r="AF109" i="16"/>
  <c r="AG109" i="16"/>
  <c r="AH109" i="16"/>
  <c r="AI109" i="16"/>
  <c r="AJ109" i="16"/>
  <c r="AK109" i="16"/>
  <c r="AL109" i="16"/>
  <c r="AM109" i="16"/>
  <c r="AN109" i="16"/>
  <c r="AO109" i="16"/>
  <c r="AP109" i="16"/>
  <c r="AQ109" i="16"/>
  <c r="AR109" i="16"/>
  <c r="AS109" i="16"/>
  <c r="AT109" i="16"/>
  <c r="AU109" i="16"/>
  <c r="AV109" i="16"/>
  <c r="AW109" i="16"/>
  <c r="AX109" i="16"/>
  <c r="AY109" i="16"/>
  <c r="AZ109" i="16"/>
  <c r="BA109" i="16"/>
  <c r="BB109" i="16"/>
  <c r="BC109" i="16"/>
  <c r="BD109" i="16"/>
  <c r="BE109" i="16"/>
  <c r="BF109" i="16"/>
  <c r="BG109" i="16"/>
  <c r="BH109" i="16"/>
  <c r="BI109" i="16"/>
  <c r="BJ109" i="16"/>
  <c r="BK109" i="16"/>
  <c r="BL109" i="16"/>
  <c r="BM109" i="16"/>
  <c r="BN109" i="16"/>
  <c r="BO109" i="16"/>
  <c r="BP109" i="16"/>
  <c r="BQ109" i="16"/>
  <c r="BR109" i="16"/>
  <c r="BS109" i="16"/>
  <c r="BT109" i="16"/>
  <c r="BU109" i="16"/>
  <c r="BV109" i="16"/>
  <c r="BW109" i="16"/>
  <c r="BX109" i="16"/>
  <c r="BY109" i="16"/>
  <c r="BZ109" i="16"/>
  <c r="CA109" i="16"/>
  <c r="CB109" i="16"/>
  <c r="CC109" i="16"/>
  <c r="CD109" i="16"/>
  <c r="CE109" i="16"/>
  <c r="CF109" i="16"/>
  <c r="CG109" i="16"/>
  <c r="CH109" i="16"/>
  <c r="CI109" i="16"/>
  <c r="CJ109" i="16"/>
  <c r="CK109" i="16"/>
  <c r="CL109" i="16"/>
  <c r="CM109" i="16"/>
  <c r="CN109" i="16"/>
  <c r="CO109" i="16"/>
  <c r="I110" i="16"/>
  <c r="J110" i="16"/>
  <c r="K110" i="16"/>
  <c r="L110" i="16"/>
  <c r="M110" i="16"/>
  <c r="N110" i="16"/>
  <c r="O110" i="16"/>
  <c r="P110" i="16"/>
  <c r="Q110" i="16"/>
  <c r="R110" i="16"/>
  <c r="S110" i="16"/>
  <c r="T110" i="16"/>
  <c r="U110" i="16"/>
  <c r="V110" i="16"/>
  <c r="W110" i="16"/>
  <c r="X110" i="16"/>
  <c r="Y110" i="16"/>
  <c r="Z110" i="16"/>
  <c r="AA110" i="16"/>
  <c r="AB110" i="16"/>
  <c r="AC110" i="16"/>
  <c r="AD110" i="16"/>
  <c r="AE110" i="16"/>
  <c r="AF110" i="16"/>
  <c r="AG110" i="16"/>
  <c r="AH110" i="16"/>
  <c r="AI110" i="16"/>
  <c r="AJ110" i="16"/>
  <c r="AK110" i="16"/>
  <c r="AL110" i="16"/>
  <c r="AM110" i="16"/>
  <c r="AN110" i="16"/>
  <c r="AO110" i="16"/>
  <c r="AP110" i="16"/>
  <c r="AQ110" i="16"/>
  <c r="AR110" i="16"/>
  <c r="AS110" i="16"/>
  <c r="AT110" i="16"/>
  <c r="AU110" i="16"/>
  <c r="AV110" i="16"/>
  <c r="AW110" i="16"/>
  <c r="AX110" i="16"/>
  <c r="AY110" i="16"/>
  <c r="AZ110" i="16"/>
  <c r="BA110" i="16"/>
  <c r="BB110" i="16"/>
  <c r="BC110" i="16"/>
  <c r="BD110" i="16"/>
  <c r="BE110" i="16"/>
  <c r="BF110" i="16"/>
  <c r="BG110" i="16"/>
  <c r="BH110" i="16"/>
  <c r="BI110" i="16"/>
  <c r="BJ110" i="16"/>
  <c r="BK110" i="16"/>
  <c r="BL110" i="16"/>
  <c r="BM110" i="16"/>
  <c r="BN110" i="16"/>
  <c r="BO110" i="16"/>
  <c r="BP110" i="16"/>
  <c r="BQ110" i="16"/>
  <c r="BR110" i="16"/>
  <c r="BS110" i="16"/>
  <c r="BT110" i="16"/>
  <c r="BU110" i="16"/>
  <c r="BV110" i="16"/>
  <c r="BW110" i="16"/>
  <c r="BX110" i="16"/>
  <c r="BY110" i="16"/>
  <c r="BZ110" i="16"/>
  <c r="CA110" i="16"/>
  <c r="CB110" i="16"/>
  <c r="CC110" i="16"/>
  <c r="CD110" i="16"/>
  <c r="CE110" i="16"/>
  <c r="CF110" i="16"/>
  <c r="CG110" i="16"/>
  <c r="CH110" i="16"/>
  <c r="CI110" i="16"/>
  <c r="CJ110" i="16"/>
  <c r="CK110" i="16"/>
  <c r="CL110" i="16"/>
  <c r="CM110" i="16"/>
  <c r="CN110" i="16"/>
  <c r="CO110" i="16"/>
  <c r="CP110" i="16"/>
  <c r="I111" i="16"/>
  <c r="J111" i="16"/>
  <c r="K111" i="16"/>
  <c r="L111" i="16"/>
  <c r="M111" i="16"/>
  <c r="N111" i="16"/>
  <c r="O111" i="16"/>
  <c r="P111" i="16"/>
  <c r="Q111" i="16"/>
  <c r="R111" i="16"/>
  <c r="S111" i="16"/>
  <c r="T111" i="16"/>
  <c r="U111" i="16"/>
  <c r="V111" i="16"/>
  <c r="W111" i="16"/>
  <c r="X111" i="16"/>
  <c r="Y111" i="16"/>
  <c r="Z111" i="16"/>
  <c r="AA111" i="16"/>
  <c r="AB111" i="16"/>
  <c r="AC111" i="16"/>
  <c r="AD111" i="16"/>
  <c r="AE111" i="16"/>
  <c r="AF111" i="16"/>
  <c r="AG111" i="16"/>
  <c r="AH111" i="16"/>
  <c r="AI111" i="16"/>
  <c r="AJ111" i="16"/>
  <c r="AK111" i="16"/>
  <c r="AL111" i="16"/>
  <c r="AM111" i="16"/>
  <c r="AN111" i="16"/>
  <c r="AO111" i="16"/>
  <c r="AP111" i="16"/>
  <c r="AQ111" i="16"/>
  <c r="AR111" i="16"/>
  <c r="AS111" i="16"/>
  <c r="AT111" i="16"/>
  <c r="AU111" i="16"/>
  <c r="AV111" i="16"/>
  <c r="AW111" i="16"/>
  <c r="AX111" i="16"/>
  <c r="AY111" i="16"/>
  <c r="AZ111" i="16"/>
  <c r="BA111" i="16"/>
  <c r="BB111" i="16"/>
  <c r="BC111" i="16"/>
  <c r="BD111" i="16"/>
  <c r="BE111" i="16"/>
  <c r="BF111" i="16"/>
  <c r="BG111" i="16"/>
  <c r="BH111" i="16"/>
  <c r="BI111" i="16"/>
  <c r="BJ111" i="16"/>
  <c r="BK111" i="16"/>
  <c r="BL111" i="16"/>
  <c r="BM111" i="16"/>
  <c r="BN111" i="16"/>
  <c r="BO111" i="16"/>
  <c r="BP111" i="16"/>
  <c r="BQ111" i="16"/>
  <c r="BR111" i="16"/>
  <c r="BS111" i="16"/>
  <c r="BT111" i="16"/>
  <c r="BU111" i="16"/>
  <c r="BV111" i="16"/>
  <c r="BW111" i="16"/>
  <c r="BX111" i="16"/>
  <c r="BY111" i="16"/>
  <c r="BZ111" i="16"/>
  <c r="CA111" i="16"/>
  <c r="CB111" i="16"/>
  <c r="CC111" i="16"/>
  <c r="CD111" i="16"/>
  <c r="CE111" i="16"/>
  <c r="CF111" i="16"/>
  <c r="CG111" i="16"/>
  <c r="CH111" i="16"/>
  <c r="CI111" i="16"/>
  <c r="CJ111" i="16"/>
  <c r="CK111" i="16"/>
  <c r="CL111" i="16"/>
  <c r="CM111" i="16"/>
  <c r="CN111" i="16"/>
  <c r="CO111" i="16"/>
  <c r="CP111" i="16"/>
  <c r="I112" i="16"/>
  <c r="J112" i="16"/>
  <c r="K112" i="16"/>
  <c r="L112" i="16"/>
  <c r="M112" i="16"/>
  <c r="N112" i="16"/>
  <c r="O112" i="16"/>
  <c r="P112" i="16"/>
  <c r="Q112" i="16"/>
  <c r="R112" i="16"/>
  <c r="S112" i="16"/>
  <c r="T112" i="16"/>
  <c r="U112" i="16"/>
  <c r="V112" i="16"/>
  <c r="W112" i="16"/>
  <c r="X112" i="16"/>
  <c r="Y112" i="16"/>
  <c r="Z112" i="16"/>
  <c r="AA112" i="16"/>
  <c r="AB112" i="16"/>
  <c r="AC112" i="16"/>
  <c r="AD112" i="16"/>
  <c r="AE112" i="16"/>
  <c r="AF112" i="16"/>
  <c r="AG112" i="16"/>
  <c r="AH112" i="16"/>
  <c r="AI112" i="16"/>
  <c r="AJ112" i="16"/>
  <c r="AK112" i="16"/>
  <c r="AL112" i="16"/>
  <c r="AM112" i="16"/>
  <c r="AN112" i="16"/>
  <c r="AO112" i="16"/>
  <c r="AP112" i="16"/>
  <c r="AQ112" i="16"/>
  <c r="AR112" i="16"/>
  <c r="AS112" i="16"/>
  <c r="AT112" i="16"/>
  <c r="AU112" i="16"/>
  <c r="AV112" i="16"/>
  <c r="AW112" i="16"/>
  <c r="AX112" i="16"/>
  <c r="AY112" i="16"/>
  <c r="AZ112" i="16"/>
  <c r="BA112" i="16"/>
  <c r="BB112" i="16"/>
  <c r="BC112" i="16"/>
  <c r="BD112" i="16"/>
  <c r="BE112" i="16"/>
  <c r="BF112" i="16"/>
  <c r="BG112" i="16"/>
  <c r="BH112" i="16"/>
  <c r="BI112" i="16"/>
  <c r="BJ112" i="16"/>
  <c r="BK112" i="16"/>
  <c r="BL112" i="16"/>
  <c r="BM112" i="16"/>
  <c r="BN112" i="16"/>
  <c r="BO112" i="16"/>
  <c r="BP112" i="16"/>
  <c r="BQ112" i="16"/>
  <c r="BR112" i="16"/>
  <c r="BS112" i="16"/>
  <c r="BT112" i="16"/>
  <c r="I113" i="16"/>
  <c r="J113" i="16"/>
  <c r="K113" i="16"/>
  <c r="L113" i="16"/>
  <c r="M113" i="16"/>
  <c r="N113" i="16"/>
  <c r="O113" i="16"/>
  <c r="P113" i="16"/>
  <c r="Q113" i="16"/>
  <c r="R113" i="16"/>
  <c r="S113" i="16"/>
  <c r="T113" i="16"/>
  <c r="U113" i="16"/>
  <c r="V113" i="16"/>
  <c r="W113" i="16"/>
  <c r="X113" i="16"/>
  <c r="Y113" i="16"/>
  <c r="Z113" i="16"/>
  <c r="AA113" i="16"/>
  <c r="AB113" i="16"/>
  <c r="AC113" i="16"/>
  <c r="AD113" i="16"/>
  <c r="AE113" i="16"/>
  <c r="AF113" i="16"/>
  <c r="AG113" i="16"/>
  <c r="AH113" i="16"/>
  <c r="AI113" i="16"/>
  <c r="AJ113" i="16"/>
  <c r="AK113" i="16"/>
  <c r="AL113" i="16"/>
  <c r="AM113" i="16"/>
  <c r="AN113" i="16"/>
  <c r="AO113" i="16"/>
  <c r="AP113" i="16"/>
  <c r="AQ113" i="16"/>
  <c r="AR113" i="16"/>
  <c r="AS113" i="16"/>
  <c r="AT113" i="16"/>
  <c r="AU113" i="16"/>
  <c r="AV113" i="16"/>
  <c r="AW113" i="16"/>
  <c r="AX113" i="16"/>
  <c r="AY113" i="16"/>
  <c r="AZ113" i="16"/>
  <c r="BA113" i="16"/>
  <c r="BB113" i="16"/>
  <c r="BC113" i="16"/>
  <c r="BD113" i="16"/>
  <c r="BE113" i="16"/>
  <c r="BF113" i="16"/>
  <c r="I114" i="16"/>
  <c r="J114" i="16"/>
  <c r="K114" i="16"/>
  <c r="L114" i="16"/>
  <c r="M114" i="16"/>
  <c r="N114" i="16"/>
  <c r="O114" i="16"/>
  <c r="P114" i="16"/>
  <c r="Q114" i="16"/>
  <c r="R114" i="16"/>
  <c r="S114" i="16"/>
  <c r="T114" i="16"/>
  <c r="U114" i="16"/>
  <c r="V114" i="16"/>
  <c r="W114" i="16"/>
  <c r="X114" i="16"/>
  <c r="Y114" i="16"/>
  <c r="Z114" i="16"/>
  <c r="AA114" i="16"/>
  <c r="AB114" i="16"/>
  <c r="AC114" i="16"/>
  <c r="AD114" i="16"/>
  <c r="AE114" i="16"/>
  <c r="AF114" i="16"/>
  <c r="AG114" i="16"/>
  <c r="AH114" i="16"/>
  <c r="AI114" i="16"/>
  <c r="AJ114" i="16"/>
  <c r="AK114" i="16"/>
  <c r="AL114" i="16"/>
  <c r="AM114" i="16"/>
  <c r="AN114" i="16"/>
  <c r="AO114" i="16"/>
  <c r="AP114" i="16"/>
  <c r="AQ114" i="16"/>
  <c r="AR114" i="16"/>
  <c r="AS114" i="16"/>
  <c r="AT114" i="16"/>
  <c r="I115" i="16"/>
  <c r="J115" i="16"/>
  <c r="K115" i="16"/>
  <c r="L115" i="16"/>
  <c r="M115" i="16"/>
  <c r="N115" i="16"/>
  <c r="O115" i="16"/>
  <c r="P115" i="16"/>
  <c r="Q115" i="16"/>
  <c r="R115" i="16"/>
  <c r="S115" i="16"/>
  <c r="T115" i="16"/>
  <c r="U115" i="16"/>
  <c r="V115" i="16"/>
  <c r="W115" i="16"/>
  <c r="X115" i="16"/>
  <c r="Y115" i="16"/>
  <c r="Z115" i="16"/>
  <c r="AA115" i="16"/>
  <c r="AB115" i="16"/>
  <c r="AC115" i="16"/>
  <c r="AD115" i="16"/>
  <c r="AE115" i="16"/>
  <c r="AF115" i="16"/>
  <c r="AG115" i="16"/>
  <c r="AH115" i="16"/>
  <c r="I116" i="16"/>
  <c r="J116" i="16"/>
  <c r="K116" i="16"/>
  <c r="L116" i="16"/>
  <c r="M116" i="16"/>
  <c r="N116" i="16"/>
  <c r="O116" i="16"/>
  <c r="P116" i="16"/>
  <c r="Q116" i="16"/>
  <c r="R116" i="16"/>
  <c r="S116" i="16"/>
  <c r="T116" i="16"/>
  <c r="U116" i="16"/>
  <c r="V116" i="16"/>
  <c r="W116" i="16"/>
  <c r="X116" i="16"/>
  <c r="I117" i="16"/>
  <c r="J117" i="16"/>
  <c r="K117" i="16"/>
  <c r="L117" i="16"/>
  <c r="M117" i="16"/>
  <c r="CM1" i="13"/>
  <c r="CN1" i="13" s="1"/>
  <c r="CO1" i="13" s="1"/>
  <c r="CP1" i="13" s="1"/>
  <c r="CN118" i="13"/>
  <c r="CO118" i="13" s="1"/>
  <c r="CM118" i="13"/>
  <c r="H76" i="10"/>
  <c r="H75" i="10"/>
  <c r="H74" i="10"/>
  <c r="F66" i="10"/>
  <c r="H66" i="10" s="1"/>
  <c r="J66" i="10" s="1"/>
  <c r="F71" i="10"/>
  <c r="H71" i="10" s="1"/>
  <c r="F41" i="10"/>
  <c r="H41" i="10" s="1"/>
  <c r="F69" i="10"/>
  <c r="H69" i="10" s="1"/>
  <c r="F64" i="10"/>
  <c r="H64" i="10" s="1"/>
  <c r="J64" i="10" s="1"/>
  <c r="H70" i="10"/>
  <c r="H65" i="10"/>
  <c r="J65" i="10" s="1"/>
  <c r="H56" i="10"/>
  <c r="H49" i="10"/>
  <c r="J49" i="10" s="1"/>
  <c r="H50" i="10"/>
  <c r="J50" i="10" s="1"/>
  <c r="H51" i="10"/>
  <c r="J51" i="10" s="1"/>
  <c r="H52" i="10"/>
  <c r="J52" i="10" s="1"/>
  <c r="H48" i="10"/>
  <c r="J48" i="10" s="1"/>
  <c r="H60" i="10"/>
  <c r="H59" i="10"/>
  <c r="H58" i="10"/>
  <c r="H57" i="10"/>
  <c r="H55" i="10"/>
  <c r="H47" i="10"/>
  <c r="I47" i="10" s="1"/>
  <c r="I53" i="10" s="1"/>
  <c r="F43" i="10"/>
  <c r="H43" i="10" s="1"/>
  <c r="F42" i="10"/>
  <c r="H42" i="10" s="1"/>
  <c r="F40" i="10"/>
  <c r="H40" i="10" s="1"/>
  <c r="F39" i="10"/>
  <c r="H39" i="10" s="1"/>
  <c r="F38" i="10"/>
  <c r="H38" i="10" s="1"/>
  <c r="F35" i="10"/>
  <c r="H35" i="10" s="1"/>
  <c r="J35" i="10" s="1"/>
  <c r="F34" i="10"/>
  <c r="H34" i="10" s="1"/>
  <c r="J34" i="10" s="1"/>
  <c r="F33" i="10"/>
  <c r="H33" i="10" s="1"/>
  <c r="I33" i="10" s="1"/>
  <c r="F32" i="10"/>
  <c r="H32" i="10" s="1"/>
  <c r="J32" i="10" s="1"/>
  <c r="F31" i="10"/>
  <c r="H31" i="10" s="1"/>
  <c r="I31" i="10" s="1"/>
  <c r="F30" i="10"/>
  <c r="H30" i="10" s="1"/>
  <c r="J30" i="10" s="1"/>
  <c r="F29" i="10"/>
  <c r="H29" i="10" s="1"/>
  <c r="J29" i="10" s="1"/>
  <c r="H8" i="10"/>
  <c r="J8" i="10" s="1"/>
  <c r="H6" i="10"/>
  <c r="J6" i="10" s="1"/>
  <c r="H25" i="10"/>
  <c r="H24" i="10"/>
  <c r="H23" i="10"/>
  <c r="H20" i="10"/>
  <c r="J20" i="10" s="1"/>
  <c r="H19" i="10"/>
  <c r="J19" i="10" s="1"/>
  <c r="H18" i="10"/>
  <c r="I18" i="10" s="1"/>
  <c r="I21" i="10" s="1"/>
  <c r="H13" i="10"/>
  <c r="H7" i="10"/>
  <c r="I7" i="10" s="1"/>
  <c r="H12" i="10"/>
  <c r="H5" i="10"/>
  <c r="I5" i="10" s="1"/>
  <c r="H11" i="10"/>
  <c r="H4" i="10"/>
  <c r="J4" i="10" s="1"/>
  <c r="I36" i="10" l="1"/>
  <c r="I78" i="10" s="1"/>
  <c r="BH50" i="40"/>
  <c r="BH51" i="40" s="1"/>
  <c r="BH52" i="40" s="1"/>
  <c r="BH53" i="40" s="1"/>
  <c r="BH54" i="40" s="1"/>
  <c r="BH55" i="40" s="1"/>
  <c r="BH56" i="40" s="1"/>
  <c r="BH57" i="40" s="1"/>
  <c r="BH58" i="40" s="1"/>
  <c r="BH59" i="40" s="1"/>
  <c r="BH60" i="40" s="1"/>
  <c r="BH61" i="40" s="1"/>
  <c r="BH62" i="40" s="1"/>
  <c r="BH63" i="40" s="1"/>
  <c r="BH64" i="40" s="1"/>
  <c r="BH65" i="40" s="1"/>
  <c r="BH66" i="40" s="1"/>
  <c r="BH67" i="40" s="1"/>
  <c r="BH68" i="40" s="1"/>
  <c r="BH69" i="40" s="1"/>
  <c r="BH70" i="40" s="1"/>
  <c r="BH71" i="40" s="1"/>
  <c r="BI49" i="40"/>
  <c r="BF48" i="40"/>
  <c r="BJ76" i="40"/>
  <c r="BI77" i="40"/>
  <c r="BI78" i="40" s="1"/>
  <c r="BI79" i="40" s="1"/>
  <c r="BI80" i="40" s="1"/>
  <c r="BI81" i="40" s="1"/>
  <c r="BI82" i="40" s="1"/>
  <c r="BI83" i="40" s="1"/>
  <c r="BI84" i="40" s="1"/>
  <c r="BI85" i="40" s="1"/>
  <c r="BI86" i="40" s="1"/>
  <c r="BI87" i="40" s="1"/>
  <c r="BI88" i="40" s="1"/>
  <c r="BI89" i="40" s="1"/>
  <c r="CF69" i="40"/>
  <c r="Q76" i="40"/>
  <c r="P77" i="40"/>
  <c r="P78" i="40" s="1"/>
  <c r="P79" i="40" s="1"/>
  <c r="P80" i="40" s="1"/>
  <c r="P81" i="40" s="1"/>
  <c r="P82" i="40" s="1"/>
  <c r="Q87" i="40"/>
  <c r="P88" i="40"/>
  <c r="P89" i="40" s="1"/>
  <c r="P90" i="40" s="1"/>
  <c r="J96" i="40"/>
  <c r="K95" i="40"/>
  <c r="L95" i="40" s="1"/>
  <c r="M95" i="40" s="1"/>
  <c r="N95" i="40" s="1"/>
  <c r="O95" i="40" s="1"/>
  <c r="P95" i="40" s="1"/>
  <c r="Q95" i="40" s="1"/>
  <c r="R95" i="40" s="1"/>
  <c r="S95" i="40" s="1"/>
  <c r="T95" i="40" s="1"/>
  <c r="U95" i="40" s="1"/>
  <c r="V95" i="40" s="1"/>
  <c r="W95" i="40" s="1"/>
  <c r="X95" i="40" s="1"/>
  <c r="Y95" i="40" s="1"/>
  <c r="Z95" i="40" s="1"/>
  <c r="AA95" i="40" s="1"/>
  <c r="AB95" i="40" s="1"/>
  <c r="AC95" i="40" s="1"/>
  <c r="AD95" i="40" s="1"/>
  <c r="AE95" i="40" s="1"/>
  <c r="AF95" i="40" s="1"/>
  <c r="AG95" i="40" s="1"/>
  <c r="AH95" i="40" s="1"/>
  <c r="AI95" i="40" s="1"/>
  <c r="AJ95" i="40" s="1"/>
  <c r="AK95" i="40" s="1"/>
  <c r="AL95" i="40" s="1"/>
  <c r="AM95" i="40" s="1"/>
  <c r="AN95" i="40" s="1"/>
  <c r="AO95" i="40" s="1"/>
  <c r="AP95" i="40" s="1"/>
  <c r="AQ95" i="40" s="1"/>
  <c r="AR95" i="40" s="1"/>
  <c r="AS95" i="40" s="1"/>
  <c r="AT95" i="40" s="1"/>
  <c r="AU95" i="40" s="1"/>
  <c r="AV95" i="40" s="1"/>
  <c r="BB75" i="40"/>
  <c r="P7" i="40"/>
  <c r="O18" i="40"/>
  <c r="O19" i="40" s="1"/>
  <c r="O20" i="40" s="1"/>
  <c r="O21" i="40" s="1"/>
  <c r="O22" i="40" s="1"/>
  <c r="O23" i="40" s="1"/>
  <c r="O24" i="40" s="1"/>
  <c r="O25" i="40" s="1"/>
  <c r="O26" i="40" s="1"/>
  <c r="O27" i="40" s="1"/>
  <c r="O28" i="40" s="1"/>
  <c r="O29" i="40" s="1"/>
  <c r="O30" i="40" s="1"/>
  <c r="O31" i="40" s="1"/>
  <c r="O32" i="40" s="1"/>
  <c r="O33" i="40" s="1"/>
  <c r="O34" i="40" s="1"/>
  <c r="O35" i="40" s="1"/>
  <c r="O36" i="40" s="1"/>
  <c r="AF28" i="40"/>
  <c r="AF29" i="40" s="1"/>
  <c r="AF30" i="40" s="1"/>
  <c r="AF31" i="40" s="1"/>
  <c r="AF32" i="40" s="1"/>
  <c r="AF33" i="40" s="1"/>
  <c r="AF34" i="40" s="1"/>
  <c r="AF35" i="40" s="1"/>
  <c r="AF36" i="40" s="1"/>
  <c r="AC10" i="40"/>
  <c r="AD9" i="40"/>
  <c r="AB9" i="40"/>
  <c r="W6" i="40"/>
  <c r="V18" i="40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W5" i="40"/>
  <c r="BW74" i="40"/>
  <c r="BV75" i="40"/>
  <c r="CP118" i="13"/>
  <c r="H14" i="10"/>
  <c r="H77" i="10"/>
  <c r="H61" i="10"/>
  <c r="I9" i="10"/>
  <c r="H9" i="10"/>
  <c r="J53" i="10"/>
  <c r="J9" i="10"/>
  <c r="J21" i="10"/>
  <c r="H26" i="10"/>
  <c r="J67" i="10"/>
  <c r="J36" i="10"/>
  <c r="H53" i="10"/>
  <c r="H44" i="10"/>
  <c r="H67" i="10"/>
  <c r="H72" i="10"/>
  <c r="H36" i="10"/>
  <c r="H21" i="10"/>
  <c r="M119" i="8"/>
  <c r="L119" i="8"/>
  <c r="K119" i="8"/>
  <c r="J118" i="8"/>
  <c r="I118" i="8"/>
  <c r="H118" i="8"/>
  <c r="G118" i="8"/>
  <c r="F118" i="8"/>
  <c r="E118" i="8"/>
  <c r="D118" i="8"/>
  <c r="C118" i="8"/>
  <c r="B118" i="8"/>
  <c r="N119" i="8"/>
  <c r="N118" i="8"/>
  <c r="M118" i="8"/>
  <c r="L118" i="8"/>
  <c r="K118" i="8"/>
  <c r="J119" i="8"/>
  <c r="I119" i="8"/>
  <c r="C95" i="8"/>
  <c r="D95" i="8" s="1"/>
  <c r="E95" i="8" s="1"/>
  <c r="F95" i="8" s="1"/>
  <c r="G95" i="8" s="1"/>
  <c r="H95" i="8" s="1"/>
  <c r="I95" i="8" s="1"/>
  <c r="J95" i="8" s="1"/>
  <c r="K95" i="8" s="1"/>
  <c r="L95" i="8" s="1"/>
  <c r="M95" i="8" s="1"/>
  <c r="N95" i="8" s="1"/>
  <c r="O95" i="8" s="1"/>
  <c r="P95" i="8" s="1"/>
  <c r="Q95" i="8" s="1"/>
  <c r="R95" i="8" s="1"/>
  <c r="S95" i="8" s="1"/>
  <c r="T95" i="8" s="1"/>
  <c r="U95" i="8" s="1"/>
  <c r="V95" i="8" s="1"/>
  <c r="W95" i="8" s="1"/>
  <c r="X95" i="8" s="1"/>
  <c r="Y95" i="8" s="1"/>
  <c r="Z95" i="8" s="1"/>
  <c r="AA95" i="8" s="1"/>
  <c r="AB95" i="8" s="1"/>
  <c r="A86" i="8"/>
  <c r="A87" i="8" s="1"/>
  <c r="A88" i="8" s="1"/>
  <c r="A89" i="8" s="1"/>
  <c r="A90" i="8" s="1"/>
  <c r="A91" i="8" s="1"/>
  <c r="A92" i="8" s="1"/>
  <c r="A93" i="8" s="1"/>
  <c r="A94" i="8" s="1"/>
  <c r="C51" i="8"/>
  <c r="D51" i="8" s="1"/>
  <c r="E51" i="8" s="1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V51" i="8" s="1"/>
  <c r="W51" i="8" s="1"/>
  <c r="X51" i="8" s="1"/>
  <c r="Y51" i="8" s="1"/>
  <c r="Z51" i="8" s="1"/>
  <c r="AA51" i="8" s="1"/>
  <c r="AB51" i="8" s="1"/>
  <c r="A42" i="8"/>
  <c r="A43" i="8" s="1"/>
  <c r="A44" i="8" s="1"/>
  <c r="A45" i="8" s="1"/>
  <c r="A46" i="8" s="1"/>
  <c r="A47" i="8" s="1"/>
  <c r="A48" i="8" s="1"/>
  <c r="A49" i="8" s="1"/>
  <c r="A50" i="8" s="1"/>
  <c r="B58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A47" i="8"/>
  <c r="AA79" i="8" s="1"/>
  <c r="AA91" i="8" s="1"/>
  <c r="AA46" i="8"/>
  <c r="AA45" i="8"/>
  <c r="T48" i="8"/>
  <c r="I49" i="8"/>
  <c r="C49" i="8"/>
  <c r="D49" i="8"/>
  <c r="E49" i="8"/>
  <c r="F49" i="8"/>
  <c r="G49" i="8"/>
  <c r="H49" i="8"/>
  <c r="C42" i="8"/>
  <c r="D42" i="8"/>
  <c r="E42" i="8"/>
  <c r="F42" i="8"/>
  <c r="G42" i="8"/>
  <c r="H42" i="8"/>
  <c r="H74" i="8" s="1"/>
  <c r="H86" i="8" s="1"/>
  <c r="I42" i="8"/>
  <c r="J42" i="8"/>
  <c r="K42" i="8"/>
  <c r="L42" i="8"/>
  <c r="M42" i="8"/>
  <c r="N42" i="8"/>
  <c r="N74" i="8" s="1"/>
  <c r="N86" i="8" s="1"/>
  <c r="O42" i="8"/>
  <c r="P42" i="8"/>
  <c r="P74" i="8" s="1"/>
  <c r="P86" i="8" s="1"/>
  <c r="Q42" i="8"/>
  <c r="R42" i="8"/>
  <c r="S42" i="8"/>
  <c r="T42" i="8"/>
  <c r="U42" i="8"/>
  <c r="V42" i="8"/>
  <c r="V74" i="8" s="1"/>
  <c r="V86" i="8" s="1"/>
  <c r="W42" i="8"/>
  <c r="X42" i="8"/>
  <c r="X74" i="8" s="1"/>
  <c r="X86" i="8" s="1"/>
  <c r="Y42" i="8"/>
  <c r="Z42" i="8"/>
  <c r="AA42" i="8"/>
  <c r="C43" i="8"/>
  <c r="D43" i="8"/>
  <c r="E43" i="8"/>
  <c r="E75" i="8" s="1"/>
  <c r="E87" i="8" s="1"/>
  <c r="F43" i="8"/>
  <c r="G43" i="8"/>
  <c r="G75" i="8" s="1"/>
  <c r="G87" i="8" s="1"/>
  <c r="H43" i="8"/>
  <c r="I43" i="8"/>
  <c r="J43" i="8"/>
  <c r="K43" i="8"/>
  <c r="L43" i="8"/>
  <c r="M43" i="8"/>
  <c r="M75" i="8" s="1"/>
  <c r="M87" i="8" s="1"/>
  <c r="N43" i="8"/>
  <c r="O43" i="8"/>
  <c r="O75" i="8" s="1"/>
  <c r="O87" i="8" s="1"/>
  <c r="P43" i="8"/>
  <c r="Q43" i="8"/>
  <c r="R43" i="8"/>
  <c r="S43" i="8"/>
  <c r="T43" i="8"/>
  <c r="U43" i="8"/>
  <c r="U75" i="8" s="1"/>
  <c r="U87" i="8" s="1"/>
  <c r="V43" i="8"/>
  <c r="W43" i="8"/>
  <c r="W75" i="8" s="1"/>
  <c r="W87" i="8" s="1"/>
  <c r="X43" i="8"/>
  <c r="Y43" i="8"/>
  <c r="Z43" i="8"/>
  <c r="AA43" i="8"/>
  <c r="C44" i="8"/>
  <c r="D44" i="8"/>
  <c r="D76" i="8" s="1"/>
  <c r="D88" i="8" s="1"/>
  <c r="E44" i="8"/>
  <c r="F44" i="8"/>
  <c r="F76" i="8" s="1"/>
  <c r="F88" i="8" s="1"/>
  <c r="G44" i="8"/>
  <c r="H44" i="8"/>
  <c r="I44" i="8"/>
  <c r="J44" i="8"/>
  <c r="K44" i="8"/>
  <c r="L44" i="8"/>
  <c r="L76" i="8" s="1"/>
  <c r="L88" i="8" s="1"/>
  <c r="M44" i="8"/>
  <c r="N44" i="8"/>
  <c r="N76" i="8" s="1"/>
  <c r="N88" i="8" s="1"/>
  <c r="O44" i="8"/>
  <c r="P44" i="8"/>
  <c r="Q44" i="8"/>
  <c r="R44" i="8"/>
  <c r="S44" i="8"/>
  <c r="T44" i="8"/>
  <c r="T76" i="8" s="1"/>
  <c r="T88" i="8" s="1"/>
  <c r="U44" i="8"/>
  <c r="V44" i="8"/>
  <c r="V76" i="8" s="1"/>
  <c r="V88" i="8" s="1"/>
  <c r="W44" i="8"/>
  <c r="X44" i="8"/>
  <c r="Y44" i="8"/>
  <c r="Z44" i="8"/>
  <c r="AA44" i="8"/>
  <c r="C45" i="8"/>
  <c r="C77" i="8" s="1"/>
  <c r="C89" i="8" s="1"/>
  <c r="D45" i="8"/>
  <c r="E45" i="8"/>
  <c r="E77" i="8" s="1"/>
  <c r="E89" i="8" s="1"/>
  <c r="F45" i="8"/>
  <c r="G45" i="8"/>
  <c r="H45" i="8"/>
  <c r="I45" i="8"/>
  <c r="J45" i="8"/>
  <c r="K45" i="8"/>
  <c r="K77" i="8" s="1"/>
  <c r="K89" i="8" s="1"/>
  <c r="L45" i="8"/>
  <c r="M45" i="8"/>
  <c r="M77" i="8" s="1"/>
  <c r="M89" i="8" s="1"/>
  <c r="N45" i="8"/>
  <c r="O45" i="8"/>
  <c r="P45" i="8"/>
  <c r="Q45" i="8"/>
  <c r="R45" i="8"/>
  <c r="S45" i="8"/>
  <c r="S77" i="8" s="1"/>
  <c r="S89" i="8" s="1"/>
  <c r="T45" i="8"/>
  <c r="U45" i="8"/>
  <c r="U77" i="8" s="1"/>
  <c r="U89" i="8" s="1"/>
  <c r="V45" i="8"/>
  <c r="W45" i="8"/>
  <c r="X45" i="8"/>
  <c r="Y45" i="8"/>
  <c r="Z45" i="8"/>
  <c r="C46" i="8"/>
  <c r="C78" i="8" s="1"/>
  <c r="C90" i="8" s="1"/>
  <c r="D46" i="8"/>
  <c r="D78" i="8" s="1"/>
  <c r="D90" i="8" s="1"/>
  <c r="E46" i="8"/>
  <c r="F46" i="8"/>
  <c r="G46" i="8"/>
  <c r="H46" i="8"/>
  <c r="H78" i="8" s="1"/>
  <c r="H90" i="8" s="1"/>
  <c r="I46" i="8"/>
  <c r="I78" i="8" s="1"/>
  <c r="I90" i="8" s="1"/>
  <c r="J46" i="8"/>
  <c r="K46" i="8"/>
  <c r="K78" i="8" s="1"/>
  <c r="K90" i="8" s="1"/>
  <c r="L46" i="8"/>
  <c r="L78" i="8" s="1"/>
  <c r="L90" i="8" s="1"/>
  <c r="M46" i="8"/>
  <c r="N46" i="8"/>
  <c r="O46" i="8"/>
  <c r="P46" i="8"/>
  <c r="P78" i="8" s="1"/>
  <c r="P90" i="8" s="1"/>
  <c r="Q46" i="8"/>
  <c r="Q78" i="8" s="1"/>
  <c r="Q90" i="8" s="1"/>
  <c r="R46" i="8"/>
  <c r="S46" i="8"/>
  <c r="S78" i="8" s="1"/>
  <c r="S90" i="8" s="1"/>
  <c r="T46" i="8"/>
  <c r="T78" i="8" s="1"/>
  <c r="T90" i="8" s="1"/>
  <c r="U46" i="8"/>
  <c r="V46" i="8"/>
  <c r="W46" i="8"/>
  <c r="X46" i="8"/>
  <c r="X78" i="8" s="1"/>
  <c r="X90" i="8" s="1"/>
  <c r="Y46" i="8"/>
  <c r="Y78" i="8" s="1"/>
  <c r="Y90" i="8" s="1"/>
  <c r="Z46" i="8"/>
  <c r="C47" i="8"/>
  <c r="C79" i="8" s="1"/>
  <c r="C91" i="8" s="1"/>
  <c r="D47" i="8"/>
  <c r="E47" i="8"/>
  <c r="F47" i="8"/>
  <c r="G47" i="8"/>
  <c r="H47" i="8"/>
  <c r="I47" i="8"/>
  <c r="J47" i="8"/>
  <c r="K47" i="8"/>
  <c r="K79" i="8" s="1"/>
  <c r="K91" i="8" s="1"/>
  <c r="L47" i="8"/>
  <c r="M47" i="8"/>
  <c r="N47" i="8"/>
  <c r="O47" i="8"/>
  <c r="P47" i="8"/>
  <c r="Q47" i="8"/>
  <c r="R47" i="8"/>
  <c r="S47" i="8"/>
  <c r="S79" i="8" s="1"/>
  <c r="S91" i="8" s="1"/>
  <c r="T47" i="8"/>
  <c r="U47" i="8"/>
  <c r="V47" i="8"/>
  <c r="W47" i="8"/>
  <c r="X47" i="8"/>
  <c r="Y47" i="8"/>
  <c r="Z47" i="8"/>
  <c r="C48" i="8"/>
  <c r="C80" i="8" s="1"/>
  <c r="C92" i="8" s="1"/>
  <c r="D48" i="8"/>
  <c r="E48" i="8"/>
  <c r="E80" i="8" s="1"/>
  <c r="E92" i="8" s="1"/>
  <c r="F48" i="8"/>
  <c r="G48" i="8"/>
  <c r="G80" i="8" s="1"/>
  <c r="G92" i="8" s="1"/>
  <c r="H48" i="8"/>
  <c r="I48" i="8"/>
  <c r="J48" i="8"/>
  <c r="J80" i="8" s="1"/>
  <c r="J92" i="8" s="1"/>
  <c r="K48" i="8"/>
  <c r="K80" i="8" s="1"/>
  <c r="K92" i="8" s="1"/>
  <c r="L48" i="8"/>
  <c r="M48" i="8"/>
  <c r="M80" i="8" s="1"/>
  <c r="M92" i="8" s="1"/>
  <c r="N48" i="8"/>
  <c r="O48" i="8"/>
  <c r="O80" i="8" s="1"/>
  <c r="O92" i="8" s="1"/>
  <c r="P48" i="8"/>
  <c r="Q48" i="8"/>
  <c r="R48" i="8"/>
  <c r="R80" i="8" s="1"/>
  <c r="R92" i="8" s="1"/>
  <c r="R100" i="8" s="1"/>
  <c r="S48" i="8"/>
  <c r="S80" i="8" s="1"/>
  <c r="S92" i="8" s="1"/>
  <c r="S100" i="8" s="1"/>
  <c r="B41" i="8"/>
  <c r="C41" i="8"/>
  <c r="D41" i="8"/>
  <c r="E41" i="8"/>
  <c r="F41" i="8"/>
  <c r="G41" i="8"/>
  <c r="H41" i="8"/>
  <c r="I41" i="8"/>
  <c r="I73" i="8" s="1"/>
  <c r="I85" i="8" s="1"/>
  <c r="J41" i="8"/>
  <c r="K41" i="8"/>
  <c r="L41" i="8"/>
  <c r="M41" i="8"/>
  <c r="N41" i="8"/>
  <c r="O41" i="8"/>
  <c r="P41" i="8"/>
  <c r="Q41" i="8"/>
  <c r="Q73" i="8" s="1"/>
  <c r="Q85" i="8" s="1"/>
  <c r="R41" i="8"/>
  <c r="S41" i="8"/>
  <c r="T41" i="8"/>
  <c r="U41" i="8"/>
  <c r="V41" i="8"/>
  <c r="W41" i="8"/>
  <c r="X41" i="8"/>
  <c r="Y41" i="8"/>
  <c r="Y73" i="8" s="1"/>
  <c r="Y85" i="8" s="1"/>
  <c r="Z41" i="8"/>
  <c r="AA41" i="8"/>
  <c r="AA40" i="8"/>
  <c r="Z40" i="8"/>
  <c r="Y40" i="8"/>
  <c r="X40" i="8"/>
  <c r="W40" i="8"/>
  <c r="V40" i="8"/>
  <c r="V72" i="8" s="1"/>
  <c r="V84" i="8" s="1"/>
  <c r="U40" i="8"/>
  <c r="T40" i="8"/>
  <c r="S40" i="8"/>
  <c r="R40" i="8"/>
  <c r="Q40" i="8"/>
  <c r="P40" i="8"/>
  <c r="O40" i="8"/>
  <c r="N40" i="8"/>
  <c r="N72" i="8" s="1"/>
  <c r="N84" i="8" s="1"/>
  <c r="M40" i="8"/>
  <c r="L40" i="8"/>
  <c r="K40" i="8"/>
  <c r="J40" i="8"/>
  <c r="I40" i="8"/>
  <c r="H40" i="8"/>
  <c r="G40" i="8"/>
  <c r="F40" i="8"/>
  <c r="F72" i="8" s="1"/>
  <c r="F84" i="8" s="1"/>
  <c r="E40" i="8"/>
  <c r="D40" i="8"/>
  <c r="C40" i="8"/>
  <c r="B40" i="8"/>
  <c r="C34" i="8"/>
  <c r="D34" i="8" s="1"/>
  <c r="E34" i="8" s="1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Q34" i="8" s="1"/>
  <c r="R34" i="8" s="1"/>
  <c r="S34" i="8" s="1"/>
  <c r="T34" i="8" s="1"/>
  <c r="U34" i="8" s="1"/>
  <c r="V34" i="8" s="1"/>
  <c r="W34" i="8" s="1"/>
  <c r="X34" i="8" s="1"/>
  <c r="Y34" i="8" s="1"/>
  <c r="Z34" i="8" s="1"/>
  <c r="AA34" i="8" s="1"/>
  <c r="AB34" i="8" s="1"/>
  <c r="A25" i="8"/>
  <c r="A26" i="8" s="1"/>
  <c r="A27" i="8" s="1"/>
  <c r="A28" i="8" s="1"/>
  <c r="A29" i="8" s="1"/>
  <c r="A30" i="8" s="1"/>
  <c r="A31" i="8" s="1"/>
  <c r="A32" i="8" s="1"/>
  <c r="A33" i="8" s="1"/>
  <c r="C16" i="8"/>
  <c r="D16" i="8" s="1"/>
  <c r="E16" i="8" s="1"/>
  <c r="F16" i="8" s="1"/>
  <c r="G16" i="8" s="1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7" i="8"/>
  <c r="A8" i="8" s="1"/>
  <c r="A9" i="8" s="1"/>
  <c r="A10" i="8" s="1"/>
  <c r="A11" i="8" s="1"/>
  <c r="A12" i="8" s="1"/>
  <c r="A13" i="8" s="1"/>
  <c r="A14" i="8" s="1"/>
  <c r="A15" i="8" s="1"/>
  <c r="K140" i="7"/>
  <c r="L140" i="7"/>
  <c r="M140" i="7"/>
  <c r="N140" i="7"/>
  <c r="O140" i="7"/>
  <c r="P140" i="7"/>
  <c r="N141" i="7"/>
  <c r="O141" i="7"/>
  <c r="P141" i="7"/>
  <c r="O142" i="7"/>
  <c r="P142" i="7"/>
  <c r="O143" i="7"/>
  <c r="P143" i="7"/>
  <c r="O144" i="7"/>
  <c r="P144" i="7"/>
  <c r="P145" i="7"/>
  <c r="P146" i="7"/>
  <c r="P147" i="7"/>
  <c r="P148" i="7"/>
  <c r="P149" i="7"/>
  <c r="P150" i="7"/>
  <c r="P151" i="7"/>
  <c r="P152" i="7"/>
  <c r="P139" i="7"/>
  <c r="O139" i="7"/>
  <c r="N139" i="7"/>
  <c r="M139" i="7"/>
  <c r="L139" i="7"/>
  <c r="K139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L89" i="7"/>
  <c r="K89" i="7"/>
  <c r="J89" i="7"/>
  <c r="I89" i="7"/>
  <c r="H89" i="7"/>
  <c r="G89" i="7"/>
  <c r="F89" i="7"/>
  <c r="E89" i="7"/>
  <c r="D89" i="7"/>
  <c r="C89" i="7"/>
  <c r="B89" i="7"/>
  <c r="J88" i="7"/>
  <c r="I88" i="7"/>
  <c r="H88" i="7"/>
  <c r="G88" i="7"/>
  <c r="F88" i="7"/>
  <c r="E88" i="7"/>
  <c r="D88" i="7"/>
  <c r="C88" i="7"/>
  <c r="B88" i="7"/>
  <c r="I87" i="7"/>
  <c r="H87" i="7"/>
  <c r="G87" i="7"/>
  <c r="F87" i="7"/>
  <c r="E87" i="7"/>
  <c r="D87" i="7"/>
  <c r="C87" i="7"/>
  <c r="B87" i="7"/>
  <c r="P84" i="7"/>
  <c r="B61" i="7"/>
  <c r="C61" i="7"/>
  <c r="D61" i="7"/>
  <c r="E61" i="7"/>
  <c r="E114" i="7" s="1"/>
  <c r="E140" i="7" s="1"/>
  <c r="F61" i="7"/>
  <c r="G61" i="7"/>
  <c r="G114" i="7" s="1"/>
  <c r="G140" i="7" s="1"/>
  <c r="H61" i="7"/>
  <c r="I61" i="7"/>
  <c r="I114" i="7" s="1"/>
  <c r="I140" i="7" s="1"/>
  <c r="J61" i="7"/>
  <c r="B62" i="7"/>
  <c r="C62" i="7"/>
  <c r="D62" i="7"/>
  <c r="D115" i="7" s="1"/>
  <c r="D141" i="7" s="1"/>
  <c r="E62" i="7"/>
  <c r="F62" i="7"/>
  <c r="F115" i="7" s="1"/>
  <c r="F141" i="7" s="1"/>
  <c r="G62" i="7"/>
  <c r="H62" i="7"/>
  <c r="H115" i="7" s="1"/>
  <c r="H141" i="7" s="1"/>
  <c r="I62" i="7"/>
  <c r="I115" i="7" s="1"/>
  <c r="I141" i="7" s="1"/>
  <c r="J62" i="7"/>
  <c r="K62" i="7"/>
  <c r="L62" i="7"/>
  <c r="L115" i="7" s="1"/>
  <c r="L141" i="7" s="1"/>
  <c r="M62" i="7"/>
  <c r="B63" i="7"/>
  <c r="B116" i="7" s="1"/>
  <c r="B142" i="7" s="1"/>
  <c r="C63" i="7"/>
  <c r="D63" i="7"/>
  <c r="E63" i="7"/>
  <c r="E116" i="7" s="1"/>
  <c r="E142" i="7" s="1"/>
  <c r="F63" i="7"/>
  <c r="G63" i="7"/>
  <c r="H63" i="7"/>
  <c r="I63" i="7"/>
  <c r="I116" i="7" s="1"/>
  <c r="I142" i="7" s="1"/>
  <c r="J63" i="7"/>
  <c r="J116" i="7" s="1"/>
  <c r="J142" i="7" s="1"/>
  <c r="K63" i="7"/>
  <c r="L63" i="7"/>
  <c r="M63" i="7"/>
  <c r="M116" i="7" s="1"/>
  <c r="M142" i="7" s="1"/>
  <c r="M165" i="7" s="1"/>
  <c r="N63" i="7"/>
  <c r="N142" i="7" s="1"/>
  <c r="B64" i="7"/>
  <c r="B117" i="7" s="1"/>
  <c r="B143" i="7" s="1"/>
  <c r="C64" i="7"/>
  <c r="D64" i="7"/>
  <c r="D117" i="7" s="1"/>
  <c r="D143" i="7" s="1"/>
  <c r="E64" i="7"/>
  <c r="E117" i="7" s="1"/>
  <c r="E143" i="7" s="1"/>
  <c r="F64" i="7"/>
  <c r="G64" i="7"/>
  <c r="H64" i="7"/>
  <c r="H117" i="7" s="1"/>
  <c r="H143" i="7" s="1"/>
  <c r="I64" i="7"/>
  <c r="I117" i="7" s="1"/>
  <c r="I143" i="7" s="1"/>
  <c r="J64" i="7"/>
  <c r="J117" i="7" s="1"/>
  <c r="J143" i="7" s="1"/>
  <c r="K64" i="7"/>
  <c r="L64" i="7"/>
  <c r="L117" i="7" s="1"/>
  <c r="L143" i="7" s="1"/>
  <c r="M64" i="7"/>
  <c r="M117" i="7" s="1"/>
  <c r="M143" i="7" s="1"/>
  <c r="N64" i="7"/>
  <c r="B65" i="7"/>
  <c r="C65" i="7"/>
  <c r="C118" i="7" s="1"/>
  <c r="C144" i="7" s="1"/>
  <c r="D65" i="7"/>
  <c r="D118" i="7" s="1"/>
  <c r="D144" i="7" s="1"/>
  <c r="E65" i="7"/>
  <c r="E118" i="7" s="1"/>
  <c r="E144" i="7" s="1"/>
  <c r="F65" i="7"/>
  <c r="G65" i="7"/>
  <c r="G118" i="7" s="1"/>
  <c r="G144" i="7" s="1"/>
  <c r="H65" i="7"/>
  <c r="H118" i="7" s="1"/>
  <c r="H144" i="7" s="1"/>
  <c r="I65" i="7"/>
  <c r="J65" i="7"/>
  <c r="K65" i="7"/>
  <c r="K118" i="7" s="1"/>
  <c r="K144" i="7" s="1"/>
  <c r="L65" i="7"/>
  <c r="L118" i="7" s="1"/>
  <c r="L144" i="7" s="1"/>
  <c r="M65" i="7"/>
  <c r="M118" i="7" s="1"/>
  <c r="M144" i="7" s="1"/>
  <c r="N65" i="7"/>
  <c r="B66" i="7"/>
  <c r="B119" i="7" s="1"/>
  <c r="B145" i="7" s="1"/>
  <c r="C66" i="7"/>
  <c r="C119" i="7" s="1"/>
  <c r="C145" i="7" s="1"/>
  <c r="D66" i="7"/>
  <c r="E66" i="7"/>
  <c r="F66" i="7"/>
  <c r="F119" i="7" s="1"/>
  <c r="F145" i="7" s="1"/>
  <c r="G66" i="7"/>
  <c r="G119" i="7" s="1"/>
  <c r="G145" i="7" s="1"/>
  <c r="H66" i="7"/>
  <c r="H119" i="7" s="1"/>
  <c r="H145" i="7" s="1"/>
  <c r="I66" i="7"/>
  <c r="J66" i="7"/>
  <c r="J119" i="7" s="1"/>
  <c r="J145" i="7" s="1"/>
  <c r="K66" i="7"/>
  <c r="K119" i="7" s="1"/>
  <c r="K145" i="7" s="1"/>
  <c r="L66" i="7"/>
  <c r="M66" i="7"/>
  <c r="N66" i="7"/>
  <c r="N119" i="7" s="1"/>
  <c r="N145" i="7" s="1"/>
  <c r="O66" i="7"/>
  <c r="O145" i="7" s="1"/>
  <c r="B67" i="7"/>
  <c r="B120" i="7" s="1"/>
  <c r="B146" i="7" s="1"/>
  <c r="C67" i="7"/>
  <c r="C120" i="7" s="1"/>
  <c r="C146" i="7" s="1"/>
  <c r="D67" i="7"/>
  <c r="E67" i="7"/>
  <c r="E120" i="7" s="1"/>
  <c r="E146" i="7" s="1"/>
  <c r="F67" i="7"/>
  <c r="G67" i="7"/>
  <c r="H67" i="7"/>
  <c r="H120" i="7" s="1"/>
  <c r="H146" i="7" s="1"/>
  <c r="I67" i="7"/>
  <c r="J67" i="7"/>
  <c r="J120" i="7" s="1"/>
  <c r="J146" i="7" s="1"/>
  <c r="K67" i="7"/>
  <c r="K120" i="7" s="1"/>
  <c r="K146" i="7" s="1"/>
  <c r="L67" i="7"/>
  <c r="M67" i="7"/>
  <c r="M120" i="7" s="1"/>
  <c r="M146" i="7" s="1"/>
  <c r="N67" i="7"/>
  <c r="O67" i="7"/>
  <c r="B68" i="7"/>
  <c r="B121" i="7" s="1"/>
  <c r="B147" i="7" s="1"/>
  <c r="C68" i="7"/>
  <c r="D68" i="7"/>
  <c r="D121" i="7" s="1"/>
  <c r="D147" i="7" s="1"/>
  <c r="E68" i="7"/>
  <c r="E121" i="7" s="1"/>
  <c r="E147" i="7" s="1"/>
  <c r="F68" i="7"/>
  <c r="G68" i="7"/>
  <c r="G121" i="7" s="1"/>
  <c r="G147" i="7" s="1"/>
  <c r="H68" i="7"/>
  <c r="I68" i="7"/>
  <c r="J68" i="7"/>
  <c r="J121" i="7" s="1"/>
  <c r="J147" i="7" s="1"/>
  <c r="K68" i="7"/>
  <c r="L68" i="7"/>
  <c r="L121" i="7" s="1"/>
  <c r="L147" i="7" s="1"/>
  <c r="M68" i="7"/>
  <c r="M121" i="7" s="1"/>
  <c r="M147" i="7" s="1"/>
  <c r="N68" i="7"/>
  <c r="O68" i="7"/>
  <c r="O121" i="7" s="1"/>
  <c r="O147" i="7" s="1"/>
  <c r="B69" i="7"/>
  <c r="C69" i="7"/>
  <c r="D69" i="7"/>
  <c r="D122" i="7" s="1"/>
  <c r="D148" i="7" s="1"/>
  <c r="E69" i="7"/>
  <c r="F69" i="7"/>
  <c r="F122" i="7" s="1"/>
  <c r="F148" i="7" s="1"/>
  <c r="G69" i="7"/>
  <c r="G122" i="7" s="1"/>
  <c r="G148" i="7" s="1"/>
  <c r="H69" i="7"/>
  <c r="I69" i="7"/>
  <c r="I122" i="7" s="1"/>
  <c r="I148" i="7" s="1"/>
  <c r="J69" i="7"/>
  <c r="K69" i="7"/>
  <c r="L69" i="7"/>
  <c r="L122" i="7" s="1"/>
  <c r="L148" i="7" s="1"/>
  <c r="M69" i="7"/>
  <c r="N69" i="7"/>
  <c r="N122" i="7" s="1"/>
  <c r="N148" i="7" s="1"/>
  <c r="O69" i="7"/>
  <c r="O122" i="7" s="1"/>
  <c r="O148" i="7" s="1"/>
  <c r="B70" i="7"/>
  <c r="C70" i="7"/>
  <c r="C123" i="7" s="1"/>
  <c r="C149" i="7" s="1"/>
  <c r="D70" i="7"/>
  <c r="E70" i="7"/>
  <c r="F70" i="7"/>
  <c r="F123" i="7" s="1"/>
  <c r="F149" i="7" s="1"/>
  <c r="G70" i="7"/>
  <c r="H70" i="7"/>
  <c r="H123" i="7" s="1"/>
  <c r="H149" i="7" s="1"/>
  <c r="I70" i="7"/>
  <c r="I123" i="7" s="1"/>
  <c r="I149" i="7" s="1"/>
  <c r="J70" i="7"/>
  <c r="K70" i="7"/>
  <c r="K123" i="7" s="1"/>
  <c r="K149" i="7" s="1"/>
  <c r="L70" i="7"/>
  <c r="M70" i="7"/>
  <c r="N70" i="7"/>
  <c r="N123" i="7" s="1"/>
  <c r="N149" i="7" s="1"/>
  <c r="O70" i="7"/>
  <c r="B71" i="7"/>
  <c r="B124" i="7" s="1"/>
  <c r="B150" i="7" s="1"/>
  <c r="C71" i="7"/>
  <c r="C124" i="7" s="1"/>
  <c r="C150" i="7" s="1"/>
  <c r="D71" i="7"/>
  <c r="E71" i="7"/>
  <c r="E124" i="7" s="1"/>
  <c r="E150" i="7" s="1"/>
  <c r="F71" i="7"/>
  <c r="G71" i="7"/>
  <c r="H71" i="7"/>
  <c r="H124" i="7" s="1"/>
  <c r="H150" i="7" s="1"/>
  <c r="I71" i="7"/>
  <c r="J71" i="7"/>
  <c r="J124" i="7" s="1"/>
  <c r="J150" i="7" s="1"/>
  <c r="K71" i="7"/>
  <c r="K124" i="7" s="1"/>
  <c r="K150" i="7" s="1"/>
  <c r="L71" i="7"/>
  <c r="M71" i="7"/>
  <c r="M124" i="7" s="1"/>
  <c r="M150" i="7" s="1"/>
  <c r="N71" i="7"/>
  <c r="O71" i="7"/>
  <c r="B72" i="7"/>
  <c r="B125" i="7" s="1"/>
  <c r="B151" i="7" s="1"/>
  <c r="C72" i="7"/>
  <c r="D72" i="7"/>
  <c r="D125" i="7" s="1"/>
  <c r="D151" i="7" s="1"/>
  <c r="E72" i="7"/>
  <c r="E125" i="7" s="1"/>
  <c r="E151" i="7" s="1"/>
  <c r="F72" i="7"/>
  <c r="G72" i="7"/>
  <c r="G125" i="7" s="1"/>
  <c r="G151" i="7" s="1"/>
  <c r="H72" i="7"/>
  <c r="I72" i="7"/>
  <c r="J72" i="7"/>
  <c r="J125" i="7" s="1"/>
  <c r="J151" i="7" s="1"/>
  <c r="K72" i="7"/>
  <c r="L72" i="7"/>
  <c r="L125" i="7" s="1"/>
  <c r="L151" i="7" s="1"/>
  <c r="M72" i="7"/>
  <c r="M125" i="7" s="1"/>
  <c r="M151" i="7" s="1"/>
  <c r="N72" i="7"/>
  <c r="O72" i="7"/>
  <c r="O125" i="7" s="1"/>
  <c r="O151" i="7" s="1"/>
  <c r="B73" i="7"/>
  <c r="C73" i="7"/>
  <c r="D73" i="7"/>
  <c r="D126" i="7" s="1"/>
  <c r="D152" i="7" s="1"/>
  <c r="E73" i="7"/>
  <c r="F73" i="7"/>
  <c r="F126" i="7" s="1"/>
  <c r="F152" i="7" s="1"/>
  <c r="G73" i="7"/>
  <c r="G126" i="7" s="1"/>
  <c r="G152" i="7" s="1"/>
  <c r="H73" i="7"/>
  <c r="I73" i="7"/>
  <c r="I126" i="7" s="1"/>
  <c r="I152" i="7" s="1"/>
  <c r="J73" i="7"/>
  <c r="K73" i="7"/>
  <c r="L73" i="7"/>
  <c r="L126" i="7" s="1"/>
  <c r="L152" i="7" s="1"/>
  <c r="M73" i="7"/>
  <c r="N73" i="7"/>
  <c r="N126" i="7" s="1"/>
  <c r="N152" i="7" s="1"/>
  <c r="O73" i="7"/>
  <c r="O126" i="7" s="1"/>
  <c r="O152" i="7" s="1"/>
  <c r="P73" i="7"/>
  <c r="B74" i="7"/>
  <c r="B127" i="7" s="1"/>
  <c r="B153" i="7" s="1"/>
  <c r="C74" i="7"/>
  <c r="D74" i="7"/>
  <c r="E74" i="7"/>
  <c r="F74" i="7"/>
  <c r="F127" i="7" s="1"/>
  <c r="F153" i="7" s="1"/>
  <c r="G74" i="7"/>
  <c r="G127" i="7" s="1"/>
  <c r="G153" i="7" s="1"/>
  <c r="H74" i="7"/>
  <c r="H127" i="7" s="1"/>
  <c r="H153" i="7" s="1"/>
  <c r="I74" i="7"/>
  <c r="I127" i="7" s="1"/>
  <c r="I153" i="7" s="1"/>
  <c r="J74" i="7"/>
  <c r="J127" i="7" s="1"/>
  <c r="J153" i="7" s="1"/>
  <c r="K74" i="7"/>
  <c r="L74" i="7"/>
  <c r="M74" i="7"/>
  <c r="N74" i="7"/>
  <c r="N127" i="7" s="1"/>
  <c r="N153" i="7" s="1"/>
  <c r="O74" i="7"/>
  <c r="O127" i="7" s="1"/>
  <c r="O153" i="7" s="1"/>
  <c r="P74" i="7"/>
  <c r="P127" i="7" s="1"/>
  <c r="P153" i="7" s="1"/>
  <c r="B75" i="7"/>
  <c r="B128" i="7" s="1"/>
  <c r="B154" i="7" s="1"/>
  <c r="C75" i="7"/>
  <c r="C128" i="7" s="1"/>
  <c r="C154" i="7" s="1"/>
  <c r="D75" i="7"/>
  <c r="E75" i="7"/>
  <c r="F75" i="7"/>
  <c r="G75" i="7"/>
  <c r="G128" i="7" s="1"/>
  <c r="G154" i="7" s="1"/>
  <c r="H75" i="7"/>
  <c r="H128" i="7" s="1"/>
  <c r="H154" i="7" s="1"/>
  <c r="I75" i="7"/>
  <c r="I128" i="7" s="1"/>
  <c r="I154" i="7" s="1"/>
  <c r="J75" i="7"/>
  <c r="J128" i="7" s="1"/>
  <c r="J154" i="7" s="1"/>
  <c r="K75" i="7"/>
  <c r="K128" i="7" s="1"/>
  <c r="K154" i="7" s="1"/>
  <c r="L75" i="7"/>
  <c r="M75" i="7"/>
  <c r="N75" i="7"/>
  <c r="O75" i="7"/>
  <c r="O128" i="7" s="1"/>
  <c r="O154" i="7" s="1"/>
  <c r="P75" i="7"/>
  <c r="P128" i="7" s="1"/>
  <c r="P154" i="7" s="1"/>
  <c r="B76" i="7"/>
  <c r="B129" i="7" s="1"/>
  <c r="B155" i="7" s="1"/>
  <c r="C76" i="7"/>
  <c r="C129" i="7" s="1"/>
  <c r="C155" i="7" s="1"/>
  <c r="D76" i="7"/>
  <c r="D129" i="7" s="1"/>
  <c r="D155" i="7" s="1"/>
  <c r="E76" i="7"/>
  <c r="F76" i="7"/>
  <c r="G76" i="7"/>
  <c r="H76" i="7"/>
  <c r="H129" i="7" s="1"/>
  <c r="H155" i="7" s="1"/>
  <c r="I76" i="7"/>
  <c r="I129" i="7" s="1"/>
  <c r="I155" i="7" s="1"/>
  <c r="J76" i="7"/>
  <c r="J129" i="7" s="1"/>
  <c r="J155" i="7" s="1"/>
  <c r="K76" i="7"/>
  <c r="K129" i="7" s="1"/>
  <c r="K155" i="7" s="1"/>
  <c r="L76" i="7"/>
  <c r="L129" i="7" s="1"/>
  <c r="L155" i="7" s="1"/>
  <c r="M76" i="7"/>
  <c r="N76" i="7"/>
  <c r="O76" i="7"/>
  <c r="P76" i="7"/>
  <c r="P129" i="7" s="1"/>
  <c r="P155" i="7" s="1"/>
  <c r="B77" i="7"/>
  <c r="B130" i="7" s="1"/>
  <c r="B156" i="7" s="1"/>
  <c r="C77" i="7"/>
  <c r="C130" i="7" s="1"/>
  <c r="C156" i="7" s="1"/>
  <c r="D77" i="7"/>
  <c r="D130" i="7" s="1"/>
  <c r="D156" i="7" s="1"/>
  <c r="E77" i="7"/>
  <c r="E130" i="7" s="1"/>
  <c r="E156" i="7" s="1"/>
  <c r="F77" i="7"/>
  <c r="G77" i="7"/>
  <c r="H77" i="7"/>
  <c r="I77" i="7"/>
  <c r="I130" i="7" s="1"/>
  <c r="I156" i="7" s="1"/>
  <c r="J77" i="7"/>
  <c r="J130" i="7" s="1"/>
  <c r="J156" i="7" s="1"/>
  <c r="K77" i="7"/>
  <c r="K130" i="7" s="1"/>
  <c r="K156" i="7" s="1"/>
  <c r="L77" i="7"/>
  <c r="L130" i="7" s="1"/>
  <c r="L156" i="7" s="1"/>
  <c r="M77" i="7"/>
  <c r="M130" i="7" s="1"/>
  <c r="M156" i="7" s="1"/>
  <c r="N77" i="7"/>
  <c r="O77" i="7"/>
  <c r="P77" i="7"/>
  <c r="B78" i="7"/>
  <c r="B131" i="7" s="1"/>
  <c r="B157" i="7" s="1"/>
  <c r="C78" i="7"/>
  <c r="C131" i="7" s="1"/>
  <c r="C157" i="7" s="1"/>
  <c r="D78" i="7"/>
  <c r="D131" i="7" s="1"/>
  <c r="D157" i="7" s="1"/>
  <c r="E78" i="7"/>
  <c r="E131" i="7" s="1"/>
  <c r="E157" i="7" s="1"/>
  <c r="F78" i="7"/>
  <c r="F131" i="7" s="1"/>
  <c r="F157" i="7" s="1"/>
  <c r="G78" i="7"/>
  <c r="H78" i="7"/>
  <c r="I78" i="7"/>
  <c r="J78" i="7"/>
  <c r="J131" i="7" s="1"/>
  <c r="J157" i="7" s="1"/>
  <c r="K78" i="7"/>
  <c r="K131" i="7" s="1"/>
  <c r="K157" i="7" s="1"/>
  <c r="L78" i="7"/>
  <c r="L131" i="7" s="1"/>
  <c r="L157" i="7" s="1"/>
  <c r="M78" i="7"/>
  <c r="M131" i="7" s="1"/>
  <c r="M157" i="7" s="1"/>
  <c r="N78" i="7"/>
  <c r="N131" i="7" s="1"/>
  <c r="N157" i="7" s="1"/>
  <c r="O78" i="7"/>
  <c r="P78" i="7"/>
  <c r="B79" i="7"/>
  <c r="C79" i="7"/>
  <c r="C132" i="7" s="1"/>
  <c r="C158" i="7" s="1"/>
  <c r="D79" i="7"/>
  <c r="D132" i="7" s="1"/>
  <c r="D158" i="7" s="1"/>
  <c r="E79" i="7"/>
  <c r="E132" i="7" s="1"/>
  <c r="E158" i="7" s="1"/>
  <c r="F79" i="7"/>
  <c r="F132" i="7" s="1"/>
  <c r="F158" i="7" s="1"/>
  <c r="G79" i="7"/>
  <c r="G132" i="7" s="1"/>
  <c r="G158" i="7" s="1"/>
  <c r="H79" i="7"/>
  <c r="I79" i="7"/>
  <c r="J79" i="7"/>
  <c r="K79" i="7"/>
  <c r="K132" i="7" s="1"/>
  <c r="K158" i="7" s="1"/>
  <c r="L79" i="7"/>
  <c r="L132" i="7" s="1"/>
  <c r="L158" i="7" s="1"/>
  <c r="M79" i="7"/>
  <c r="M132" i="7" s="1"/>
  <c r="M158" i="7" s="1"/>
  <c r="N79" i="7"/>
  <c r="N132" i="7" s="1"/>
  <c r="N158" i="7" s="1"/>
  <c r="O79" i="7"/>
  <c r="O132" i="7" s="1"/>
  <c r="O158" i="7" s="1"/>
  <c r="P79" i="7"/>
  <c r="B80" i="7"/>
  <c r="C80" i="7"/>
  <c r="D80" i="7"/>
  <c r="D133" i="7" s="1"/>
  <c r="D159" i="7" s="1"/>
  <c r="E80" i="7"/>
  <c r="E133" i="7" s="1"/>
  <c r="E159" i="7" s="1"/>
  <c r="F80" i="7"/>
  <c r="F133" i="7" s="1"/>
  <c r="F159" i="7" s="1"/>
  <c r="G80" i="7"/>
  <c r="G133" i="7" s="1"/>
  <c r="G159" i="7" s="1"/>
  <c r="H80" i="7"/>
  <c r="H133" i="7" s="1"/>
  <c r="H159" i="7" s="1"/>
  <c r="I80" i="7"/>
  <c r="J80" i="7"/>
  <c r="K80" i="7"/>
  <c r="L80" i="7"/>
  <c r="L133" i="7" s="1"/>
  <c r="L159" i="7" s="1"/>
  <c r="M80" i="7"/>
  <c r="M133" i="7" s="1"/>
  <c r="M159" i="7" s="1"/>
  <c r="N80" i="7"/>
  <c r="N133" i="7" s="1"/>
  <c r="N159" i="7" s="1"/>
  <c r="O80" i="7"/>
  <c r="O133" i="7" s="1"/>
  <c r="O159" i="7" s="1"/>
  <c r="P80" i="7"/>
  <c r="P133" i="7" s="1"/>
  <c r="P159" i="7" s="1"/>
  <c r="B81" i="7"/>
  <c r="C81" i="7"/>
  <c r="D81" i="7"/>
  <c r="E81" i="7"/>
  <c r="E134" i="7" s="1"/>
  <c r="E160" i="7" s="1"/>
  <c r="F81" i="7"/>
  <c r="F134" i="7" s="1"/>
  <c r="F160" i="7" s="1"/>
  <c r="G81" i="7"/>
  <c r="G134" i="7" s="1"/>
  <c r="G160" i="7" s="1"/>
  <c r="H81" i="7"/>
  <c r="H134" i="7" s="1"/>
  <c r="H160" i="7" s="1"/>
  <c r="I81" i="7"/>
  <c r="I134" i="7" s="1"/>
  <c r="I160" i="7" s="1"/>
  <c r="J81" i="7"/>
  <c r="K81" i="7"/>
  <c r="L81" i="7"/>
  <c r="M81" i="7"/>
  <c r="M134" i="7" s="1"/>
  <c r="M160" i="7" s="1"/>
  <c r="N81" i="7"/>
  <c r="N134" i="7" s="1"/>
  <c r="N160" i="7" s="1"/>
  <c r="O81" i="7"/>
  <c r="O134" i="7" s="1"/>
  <c r="O160" i="7" s="1"/>
  <c r="P81" i="7"/>
  <c r="P134" i="7" s="1"/>
  <c r="P160" i="7" s="1"/>
  <c r="B82" i="7"/>
  <c r="B135" i="7" s="1"/>
  <c r="B161" i="7" s="1"/>
  <c r="C82" i="7"/>
  <c r="D82" i="7"/>
  <c r="E82" i="7"/>
  <c r="F82" i="7"/>
  <c r="F135" i="7" s="1"/>
  <c r="F161" i="7" s="1"/>
  <c r="G82" i="7"/>
  <c r="G135" i="7" s="1"/>
  <c r="G161" i="7" s="1"/>
  <c r="H82" i="7"/>
  <c r="H135" i="7" s="1"/>
  <c r="H161" i="7" s="1"/>
  <c r="I82" i="7"/>
  <c r="I135" i="7" s="1"/>
  <c r="I161" i="7" s="1"/>
  <c r="J82" i="7"/>
  <c r="J135" i="7" s="1"/>
  <c r="J161" i="7" s="1"/>
  <c r="K82" i="7"/>
  <c r="L82" i="7"/>
  <c r="M82" i="7"/>
  <c r="N82" i="7"/>
  <c r="N135" i="7" s="1"/>
  <c r="N161" i="7" s="1"/>
  <c r="O82" i="7"/>
  <c r="O135" i="7" s="1"/>
  <c r="O161" i="7" s="1"/>
  <c r="P82" i="7"/>
  <c r="P135" i="7" s="1"/>
  <c r="P161" i="7" s="1"/>
  <c r="B83" i="7"/>
  <c r="B136" i="7" s="1"/>
  <c r="B162" i="7" s="1"/>
  <c r="C83" i="7"/>
  <c r="C136" i="7" s="1"/>
  <c r="C162" i="7" s="1"/>
  <c r="D83" i="7"/>
  <c r="E83" i="7"/>
  <c r="F83" i="7"/>
  <c r="G83" i="7"/>
  <c r="G136" i="7" s="1"/>
  <c r="G162" i="7" s="1"/>
  <c r="H83" i="7"/>
  <c r="H136" i="7" s="1"/>
  <c r="H162" i="7" s="1"/>
  <c r="I83" i="7"/>
  <c r="I136" i="7" s="1"/>
  <c r="I162" i="7" s="1"/>
  <c r="J83" i="7"/>
  <c r="J136" i="7" s="1"/>
  <c r="J162" i="7" s="1"/>
  <c r="K83" i="7"/>
  <c r="K136" i="7" s="1"/>
  <c r="K162" i="7" s="1"/>
  <c r="L83" i="7"/>
  <c r="M83" i="7"/>
  <c r="N83" i="7"/>
  <c r="O83" i="7"/>
  <c r="O136" i="7" s="1"/>
  <c r="O162" i="7" s="1"/>
  <c r="P83" i="7"/>
  <c r="P136" i="7" s="1"/>
  <c r="P162" i="7" s="1"/>
  <c r="B84" i="7"/>
  <c r="B137" i="7" s="1"/>
  <c r="B163" i="7" s="1"/>
  <c r="C84" i="7"/>
  <c r="C137" i="7" s="1"/>
  <c r="C163" i="7" s="1"/>
  <c r="D84" i="7"/>
  <c r="D137" i="7" s="1"/>
  <c r="D163" i="7" s="1"/>
  <c r="E84" i="7"/>
  <c r="F84" i="7"/>
  <c r="G84" i="7"/>
  <c r="H84" i="7"/>
  <c r="H137" i="7" s="1"/>
  <c r="H163" i="7" s="1"/>
  <c r="I84" i="7"/>
  <c r="I137" i="7" s="1"/>
  <c r="I163" i="7" s="1"/>
  <c r="J84" i="7"/>
  <c r="J137" i="7" s="1"/>
  <c r="J163" i="7" s="1"/>
  <c r="K84" i="7"/>
  <c r="K137" i="7" s="1"/>
  <c r="K163" i="7" s="1"/>
  <c r="L84" i="7"/>
  <c r="L137" i="7" s="1"/>
  <c r="L163" i="7" s="1"/>
  <c r="M84" i="7"/>
  <c r="N84" i="7"/>
  <c r="O84" i="7"/>
  <c r="J60" i="7"/>
  <c r="J139" i="7" s="1"/>
  <c r="I60" i="7"/>
  <c r="I113" i="7" s="1"/>
  <c r="I139" i="7" s="1"/>
  <c r="H60" i="7"/>
  <c r="H113" i="7" s="1"/>
  <c r="H139" i="7" s="1"/>
  <c r="G60" i="7"/>
  <c r="G113" i="7" s="1"/>
  <c r="G139" i="7" s="1"/>
  <c r="F60" i="7"/>
  <c r="F113" i="7" s="1"/>
  <c r="F139" i="7" s="1"/>
  <c r="E60" i="7"/>
  <c r="D60" i="7"/>
  <c r="C60" i="7"/>
  <c r="B60" i="7"/>
  <c r="B113" i="7" s="1"/>
  <c r="B139" i="7" s="1"/>
  <c r="G61" i="5"/>
  <c r="H61" i="5"/>
  <c r="G62" i="5"/>
  <c r="H62" i="5"/>
  <c r="G63" i="5"/>
  <c r="H63" i="5"/>
  <c r="G64" i="5"/>
  <c r="H64" i="5"/>
  <c r="H65" i="5"/>
  <c r="E60" i="5"/>
  <c r="F60" i="5"/>
  <c r="G60" i="5"/>
  <c r="H60" i="5"/>
  <c r="H36" i="5"/>
  <c r="G36" i="5"/>
  <c r="F36" i="5"/>
  <c r="E36" i="5"/>
  <c r="D36" i="5"/>
  <c r="C36" i="5"/>
  <c r="B36" i="5"/>
  <c r="I35" i="5"/>
  <c r="H34" i="5"/>
  <c r="G33" i="5"/>
  <c r="F32" i="5"/>
  <c r="F31" i="5"/>
  <c r="D29" i="5"/>
  <c r="D28" i="5"/>
  <c r="B29" i="5"/>
  <c r="C29" i="5"/>
  <c r="E29" i="5"/>
  <c r="F29" i="5"/>
  <c r="B30" i="5"/>
  <c r="C30" i="5"/>
  <c r="D30" i="5"/>
  <c r="E30" i="5"/>
  <c r="F30" i="5"/>
  <c r="B31" i="5"/>
  <c r="C31" i="5"/>
  <c r="D31" i="5"/>
  <c r="E31" i="5"/>
  <c r="B32" i="5"/>
  <c r="C32" i="5"/>
  <c r="D32" i="5"/>
  <c r="E32" i="5"/>
  <c r="B33" i="5"/>
  <c r="C33" i="5"/>
  <c r="D33" i="5"/>
  <c r="E33" i="5"/>
  <c r="F33" i="5"/>
  <c r="B34" i="5"/>
  <c r="C34" i="5"/>
  <c r="D34" i="5"/>
  <c r="E34" i="5"/>
  <c r="F34" i="5"/>
  <c r="G34" i="5"/>
  <c r="B35" i="5"/>
  <c r="C35" i="5"/>
  <c r="D35" i="5"/>
  <c r="E35" i="5"/>
  <c r="F35" i="5"/>
  <c r="G35" i="5"/>
  <c r="H35" i="5"/>
  <c r="C28" i="5"/>
  <c r="B28" i="5"/>
  <c r="C14" i="5"/>
  <c r="D14" i="5" s="1"/>
  <c r="B15" i="5"/>
  <c r="C22" i="5"/>
  <c r="E113" i="7" l="1"/>
  <c r="E139" i="7" s="1"/>
  <c r="M137" i="7"/>
  <c r="M163" i="7" s="1"/>
  <c r="E137" i="7"/>
  <c r="E163" i="7" s="1"/>
  <c r="L136" i="7"/>
  <c r="L162" i="7" s="1"/>
  <c r="D136" i="7"/>
  <c r="D162" i="7" s="1"/>
  <c r="K135" i="7"/>
  <c r="K161" i="7" s="1"/>
  <c r="C135" i="7"/>
  <c r="C161" i="7" s="1"/>
  <c r="J134" i="7"/>
  <c r="J160" i="7" s="1"/>
  <c r="B134" i="7"/>
  <c r="B160" i="7" s="1"/>
  <c r="I133" i="7"/>
  <c r="I159" i="7" s="1"/>
  <c r="P132" i="7"/>
  <c r="P158" i="7" s="1"/>
  <c r="H132" i="7"/>
  <c r="H158" i="7" s="1"/>
  <c r="O131" i="7"/>
  <c r="O157" i="7" s="1"/>
  <c r="G131" i="7"/>
  <c r="G157" i="7" s="1"/>
  <c r="N130" i="7"/>
  <c r="N156" i="7" s="1"/>
  <c r="F130" i="7"/>
  <c r="F156" i="7" s="1"/>
  <c r="M129" i="7"/>
  <c r="M155" i="7" s="1"/>
  <c r="E129" i="7"/>
  <c r="E155" i="7" s="1"/>
  <c r="L128" i="7"/>
  <c r="L154" i="7" s="1"/>
  <c r="D128" i="7"/>
  <c r="D154" i="7" s="1"/>
  <c r="K127" i="7"/>
  <c r="K153" i="7" s="1"/>
  <c r="C127" i="7"/>
  <c r="C153" i="7" s="1"/>
  <c r="J126" i="7"/>
  <c r="J152" i="7" s="1"/>
  <c r="B126" i="7"/>
  <c r="B152" i="7" s="1"/>
  <c r="H125" i="7"/>
  <c r="H151" i="7" s="1"/>
  <c r="N124" i="7"/>
  <c r="N150" i="7" s="1"/>
  <c r="F124" i="7"/>
  <c r="F150" i="7" s="1"/>
  <c r="L123" i="7"/>
  <c r="L149" i="7" s="1"/>
  <c r="D123" i="7"/>
  <c r="D149" i="7" s="1"/>
  <c r="J122" i="7"/>
  <c r="J148" i="7" s="1"/>
  <c r="B122" i="7"/>
  <c r="B148" i="7" s="1"/>
  <c r="H121" i="7"/>
  <c r="H147" i="7" s="1"/>
  <c r="N120" i="7"/>
  <c r="N146" i="7" s="1"/>
  <c r="F120" i="7"/>
  <c r="F146" i="7" s="1"/>
  <c r="G115" i="7"/>
  <c r="G141" i="7" s="1"/>
  <c r="H114" i="7"/>
  <c r="H140" i="7" s="1"/>
  <c r="N80" i="8"/>
  <c r="N92" i="8" s="1"/>
  <c r="F80" i="8"/>
  <c r="F92" i="8" s="1"/>
  <c r="H165" i="7"/>
  <c r="I165" i="7"/>
  <c r="M126" i="7"/>
  <c r="M152" i="7" s="1"/>
  <c r="E126" i="7"/>
  <c r="E152" i="7" s="1"/>
  <c r="K125" i="7"/>
  <c r="K151" i="7" s="1"/>
  <c r="C125" i="7"/>
  <c r="C151" i="7" s="1"/>
  <c r="I124" i="7"/>
  <c r="I150" i="7" s="1"/>
  <c r="O123" i="7"/>
  <c r="O149" i="7" s="1"/>
  <c r="G123" i="7"/>
  <c r="G149" i="7" s="1"/>
  <c r="M122" i="7"/>
  <c r="M148" i="7" s="1"/>
  <c r="E122" i="7"/>
  <c r="E148" i="7" s="1"/>
  <c r="K121" i="7"/>
  <c r="K147" i="7" s="1"/>
  <c r="C121" i="7"/>
  <c r="C147" i="7" s="1"/>
  <c r="I120" i="7"/>
  <c r="I146" i="7" s="1"/>
  <c r="F116" i="7"/>
  <c r="F142" i="7" s="1"/>
  <c r="Q80" i="8"/>
  <c r="Q92" i="8" s="1"/>
  <c r="I80" i="8"/>
  <c r="I92" i="8" s="1"/>
  <c r="Y77" i="8"/>
  <c r="Y89" i="8" s="1"/>
  <c r="Q77" i="8"/>
  <c r="Q89" i="8" s="1"/>
  <c r="I77" i="8"/>
  <c r="I89" i="8" s="1"/>
  <c r="Z76" i="8"/>
  <c r="Z88" i="8" s="1"/>
  <c r="R76" i="8"/>
  <c r="R88" i="8" s="1"/>
  <c r="J76" i="8"/>
  <c r="J88" i="8" s="1"/>
  <c r="AA75" i="8"/>
  <c r="AA87" i="8" s="1"/>
  <c r="S75" i="8"/>
  <c r="S87" i="8" s="1"/>
  <c r="K75" i="8"/>
  <c r="K87" i="8" s="1"/>
  <c r="C75" i="8"/>
  <c r="C87" i="8" s="1"/>
  <c r="T74" i="8"/>
  <c r="T86" i="8" s="1"/>
  <c r="L74" i="8"/>
  <c r="L86" i="8" s="1"/>
  <c r="D74" i="8"/>
  <c r="D86" i="8" s="1"/>
  <c r="D113" i="7"/>
  <c r="D139" i="7" s="1"/>
  <c r="N137" i="7"/>
  <c r="N163" i="7" s="1"/>
  <c r="F137" i="7"/>
  <c r="F163" i="7" s="1"/>
  <c r="M136" i="7"/>
  <c r="M162" i="7" s="1"/>
  <c r="E136" i="7"/>
  <c r="E162" i="7" s="1"/>
  <c r="L135" i="7"/>
  <c r="L161" i="7" s="1"/>
  <c r="D135" i="7"/>
  <c r="D161" i="7" s="1"/>
  <c r="K134" i="7"/>
  <c r="K160" i="7" s="1"/>
  <c r="C134" i="7"/>
  <c r="C160" i="7" s="1"/>
  <c r="J133" i="7"/>
  <c r="J159" i="7" s="1"/>
  <c r="B133" i="7"/>
  <c r="B159" i="7" s="1"/>
  <c r="I132" i="7"/>
  <c r="I158" i="7" s="1"/>
  <c r="P131" i="7"/>
  <c r="P157" i="7" s="1"/>
  <c r="H131" i="7"/>
  <c r="H157" i="7" s="1"/>
  <c r="O130" i="7"/>
  <c r="O156" i="7" s="1"/>
  <c r="G130" i="7"/>
  <c r="G156" i="7" s="1"/>
  <c r="N129" i="7"/>
  <c r="N155" i="7" s="1"/>
  <c r="F129" i="7"/>
  <c r="F155" i="7" s="1"/>
  <c r="M128" i="7"/>
  <c r="M154" i="7" s="1"/>
  <c r="E128" i="7"/>
  <c r="E154" i="7" s="1"/>
  <c r="L127" i="7"/>
  <c r="L153" i="7" s="1"/>
  <c r="D127" i="7"/>
  <c r="D153" i="7" s="1"/>
  <c r="M119" i="7"/>
  <c r="M145" i="7" s="1"/>
  <c r="E119" i="7"/>
  <c r="E145" i="7" s="1"/>
  <c r="J118" i="7"/>
  <c r="J144" i="7" s="1"/>
  <c r="L116" i="7"/>
  <c r="L142" i="7" s="1"/>
  <c r="L165" i="7" s="1"/>
  <c r="D116" i="7"/>
  <c r="D142" i="7" s="1"/>
  <c r="P137" i="7"/>
  <c r="P163" i="7" s="1"/>
  <c r="B72" i="8"/>
  <c r="B84" i="8" s="1"/>
  <c r="J72" i="8"/>
  <c r="J84" i="8" s="1"/>
  <c r="J101" i="8" s="1"/>
  <c r="R72" i="8"/>
  <c r="R84" i="8" s="1"/>
  <c r="Z72" i="8"/>
  <c r="Z84" i="8" s="1"/>
  <c r="U73" i="8"/>
  <c r="U85" i="8" s="1"/>
  <c r="M73" i="8"/>
  <c r="M85" i="8" s="1"/>
  <c r="E73" i="8"/>
  <c r="E85" i="8" s="1"/>
  <c r="W79" i="8"/>
  <c r="W91" i="8" s="1"/>
  <c r="O79" i="8"/>
  <c r="O91" i="8" s="1"/>
  <c r="G79" i="8"/>
  <c r="G91" i="8" s="1"/>
  <c r="W78" i="8"/>
  <c r="W90" i="8" s="1"/>
  <c r="O78" i="8"/>
  <c r="O90" i="8" s="1"/>
  <c r="O101" i="8" s="1"/>
  <c r="G78" i="8"/>
  <c r="G90" i="8" s="1"/>
  <c r="E115" i="7"/>
  <c r="E141" i="7" s="1"/>
  <c r="F114" i="7"/>
  <c r="F140" i="7" s="1"/>
  <c r="F165" i="7" s="1"/>
  <c r="U78" i="8"/>
  <c r="U90" i="8" s="1"/>
  <c r="M78" i="8"/>
  <c r="M90" i="8" s="1"/>
  <c r="E78" i="8"/>
  <c r="E90" i="8" s="1"/>
  <c r="Z78" i="8"/>
  <c r="Z90" i="8" s="1"/>
  <c r="R78" i="8"/>
  <c r="R90" i="8" s="1"/>
  <c r="J78" i="8"/>
  <c r="J90" i="8" s="1"/>
  <c r="O137" i="7"/>
  <c r="O163" i="7" s="1"/>
  <c r="G137" i="7"/>
  <c r="G163" i="7" s="1"/>
  <c r="N136" i="7"/>
  <c r="N162" i="7" s="1"/>
  <c r="F136" i="7"/>
  <c r="F162" i="7" s="1"/>
  <c r="M135" i="7"/>
  <c r="M161" i="7" s="1"/>
  <c r="E135" i="7"/>
  <c r="E161" i="7" s="1"/>
  <c r="L134" i="7"/>
  <c r="L160" i="7" s="1"/>
  <c r="D134" i="7"/>
  <c r="D160" i="7" s="1"/>
  <c r="K133" i="7"/>
  <c r="K159" i="7" s="1"/>
  <c r="C133" i="7"/>
  <c r="C159" i="7" s="1"/>
  <c r="J132" i="7"/>
  <c r="J158" i="7" s="1"/>
  <c r="B132" i="7"/>
  <c r="B158" i="7" s="1"/>
  <c r="I131" i="7"/>
  <c r="I157" i="7" s="1"/>
  <c r="P130" i="7"/>
  <c r="P156" i="7" s="1"/>
  <c r="P167" i="7" s="1"/>
  <c r="H130" i="7"/>
  <c r="H156" i="7" s="1"/>
  <c r="O129" i="7"/>
  <c r="O155" i="7" s="1"/>
  <c r="G129" i="7"/>
  <c r="G155" i="7" s="1"/>
  <c r="N128" i="7"/>
  <c r="N154" i="7" s="1"/>
  <c r="F128" i="7"/>
  <c r="F154" i="7" s="1"/>
  <c r="M127" i="7"/>
  <c r="M153" i="7" s="1"/>
  <c r="E127" i="7"/>
  <c r="E153" i="7" s="1"/>
  <c r="H72" i="8"/>
  <c r="H84" i="8" s="1"/>
  <c r="P72" i="8"/>
  <c r="P84" i="8" s="1"/>
  <c r="X72" i="8"/>
  <c r="X84" i="8" s="1"/>
  <c r="W73" i="8"/>
  <c r="W85" i="8" s="1"/>
  <c r="O73" i="8"/>
  <c r="O85" i="8" s="1"/>
  <c r="G73" i="8"/>
  <c r="G85" i="8" s="1"/>
  <c r="Y79" i="8"/>
  <c r="Y91" i="8" s="1"/>
  <c r="Q79" i="8"/>
  <c r="Q91" i="8" s="1"/>
  <c r="I79" i="8"/>
  <c r="I91" i="8" s="1"/>
  <c r="E165" i="7"/>
  <c r="K126" i="7"/>
  <c r="K152" i="7" s="1"/>
  <c r="C126" i="7"/>
  <c r="C152" i="7" s="1"/>
  <c r="I125" i="7"/>
  <c r="I151" i="7" s="1"/>
  <c r="O124" i="7"/>
  <c r="O150" i="7" s="1"/>
  <c r="G124" i="7"/>
  <c r="G150" i="7" s="1"/>
  <c r="M123" i="7"/>
  <c r="M149" i="7" s="1"/>
  <c r="E123" i="7"/>
  <c r="E149" i="7" s="1"/>
  <c r="K122" i="7"/>
  <c r="K148" i="7" s="1"/>
  <c r="C122" i="7"/>
  <c r="C148" i="7" s="1"/>
  <c r="C167" i="7" s="1"/>
  <c r="I121" i="7"/>
  <c r="I147" i="7" s="1"/>
  <c r="O120" i="7"/>
  <c r="O146" i="7" s="1"/>
  <c r="G120" i="7"/>
  <c r="G146" i="7" s="1"/>
  <c r="B118" i="7"/>
  <c r="B144" i="7" s="1"/>
  <c r="G117" i="7"/>
  <c r="G143" i="7" s="1"/>
  <c r="P80" i="8"/>
  <c r="P92" i="8" s="1"/>
  <c r="H80" i="8"/>
  <c r="H92" i="8" s="1"/>
  <c r="F74" i="8"/>
  <c r="F86" i="8" s="1"/>
  <c r="L119" i="7"/>
  <c r="L145" i="7" s="1"/>
  <c r="D119" i="7"/>
  <c r="D145" i="7" s="1"/>
  <c r="I118" i="7"/>
  <c r="I144" i="7" s="1"/>
  <c r="N117" i="7"/>
  <c r="N143" i="7" s="1"/>
  <c r="F117" i="7"/>
  <c r="F143" i="7" s="1"/>
  <c r="K116" i="7"/>
  <c r="K142" i="7" s="1"/>
  <c r="C116" i="7"/>
  <c r="C142" i="7" s="1"/>
  <c r="AA77" i="8"/>
  <c r="AA89" i="8" s="1"/>
  <c r="H126" i="7"/>
  <c r="H152" i="7" s="1"/>
  <c r="N125" i="7"/>
  <c r="N151" i="7" s="1"/>
  <c r="F125" i="7"/>
  <c r="F151" i="7" s="1"/>
  <c r="L124" i="7"/>
  <c r="L150" i="7" s="1"/>
  <c r="D124" i="7"/>
  <c r="D150" i="7" s="1"/>
  <c r="D167" i="7" s="1"/>
  <c r="J123" i="7"/>
  <c r="J149" i="7" s="1"/>
  <c r="B123" i="7"/>
  <c r="B149" i="7" s="1"/>
  <c r="B167" i="7" s="1"/>
  <c r="H122" i="7"/>
  <c r="H148" i="7" s="1"/>
  <c r="N121" i="7"/>
  <c r="N147" i="7" s="1"/>
  <c r="F121" i="7"/>
  <c r="F147" i="7" s="1"/>
  <c r="L120" i="7"/>
  <c r="L146" i="7" s="1"/>
  <c r="D120" i="7"/>
  <c r="D146" i="7" s="1"/>
  <c r="I119" i="7"/>
  <c r="I145" i="7" s="1"/>
  <c r="N118" i="7"/>
  <c r="N144" i="7" s="1"/>
  <c r="F118" i="7"/>
  <c r="F144" i="7" s="1"/>
  <c r="K117" i="7"/>
  <c r="K143" i="7" s="1"/>
  <c r="C117" i="7"/>
  <c r="C143" i="7" s="1"/>
  <c r="H116" i="7"/>
  <c r="H142" i="7" s="1"/>
  <c r="T80" i="8"/>
  <c r="T92" i="8" s="1"/>
  <c r="T100" i="8" s="1"/>
  <c r="G116" i="7"/>
  <c r="G142" i="7" s="1"/>
  <c r="K115" i="7"/>
  <c r="K141" i="7" s="1"/>
  <c r="C115" i="7"/>
  <c r="C141" i="7" s="1"/>
  <c r="D114" i="7"/>
  <c r="D140" i="7" s="1"/>
  <c r="W77" i="8"/>
  <c r="W89" i="8" s="1"/>
  <c r="O77" i="8"/>
  <c r="O89" i="8" s="1"/>
  <c r="G77" i="8"/>
  <c r="G89" i="8" s="1"/>
  <c r="X76" i="8"/>
  <c r="X88" i="8" s="1"/>
  <c r="P76" i="8"/>
  <c r="P88" i="8" s="1"/>
  <c r="H76" i="8"/>
  <c r="H88" i="8" s="1"/>
  <c r="Y75" i="8"/>
  <c r="Y87" i="8" s="1"/>
  <c r="Q75" i="8"/>
  <c r="Q87" i="8" s="1"/>
  <c r="I75" i="8"/>
  <c r="I87" i="8" s="1"/>
  <c r="Z74" i="8"/>
  <c r="Z86" i="8" s="1"/>
  <c r="R74" i="8"/>
  <c r="R86" i="8" s="1"/>
  <c r="J74" i="8"/>
  <c r="J86" i="8" s="1"/>
  <c r="J115" i="7"/>
  <c r="J141" i="7" s="1"/>
  <c r="B115" i="7"/>
  <c r="B141" i="7" s="1"/>
  <c r="C114" i="7"/>
  <c r="C140" i="7" s="1"/>
  <c r="V78" i="8"/>
  <c r="V90" i="8" s="1"/>
  <c r="N78" i="8"/>
  <c r="N90" i="8" s="1"/>
  <c r="F78" i="8"/>
  <c r="F90" i="8" s="1"/>
  <c r="C113" i="7"/>
  <c r="C139" i="7" s="1"/>
  <c r="J114" i="7"/>
  <c r="J140" i="7" s="1"/>
  <c r="B114" i="7"/>
  <c r="B140" i="7" s="1"/>
  <c r="D72" i="8"/>
  <c r="D84" i="8" s="1"/>
  <c r="L72" i="8"/>
  <c r="L84" i="8" s="1"/>
  <c r="L97" i="8" s="1"/>
  <c r="T72" i="8"/>
  <c r="T84" i="8" s="1"/>
  <c r="AA73" i="8"/>
  <c r="AA85" i="8" s="1"/>
  <c r="S73" i="8"/>
  <c r="S85" i="8" s="1"/>
  <c r="K73" i="8"/>
  <c r="K85" i="8" s="1"/>
  <c r="C73" i="8"/>
  <c r="C85" i="8" s="1"/>
  <c r="U79" i="8"/>
  <c r="U91" i="8" s="1"/>
  <c r="U100" i="8" s="1"/>
  <c r="M79" i="8"/>
  <c r="M91" i="8" s="1"/>
  <c r="E79" i="8"/>
  <c r="E91" i="8" s="1"/>
  <c r="L80" i="8"/>
  <c r="L92" i="8" s="1"/>
  <c r="D80" i="8"/>
  <c r="D92" i="8" s="1"/>
  <c r="BJ49" i="40"/>
  <c r="BI50" i="40"/>
  <c r="BI51" i="40" s="1"/>
  <c r="BI52" i="40" s="1"/>
  <c r="BI53" i="40" s="1"/>
  <c r="BI54" i="40" s="1"/>
  <c r="BI55" i="40" s="1"/>
  <c r="BI56" i="40" s="1"/>
  <c r="BI57" i="40" s="1"/>
  <c r="BI58" i="40" s="1"/>
  <c r="BI59" i="40" s="1"/>
  <c r="BI60" i="40" s="1"/>
  <c r="BI61" i="40" s="1"/>
  <c r="BI62" i="40" s="1"/>
  <c r="BI63" i="40" s="1"/>
  <c r="BI64" i="40" s="1"/>
  <c r="BI65" i="40" s="1"/>
  <c r="BI66" i="40" s="1"/>
  <c r="BI67" i="40" s="1"/>
  <c r="BI68" i="40" s="1"/>
  <c r="BI69" i="40" s="1"/>
  <c r="BI70" i="40" s="1"/>
  <c r="BI71" i="40" s="1"/>
  <c r="BK76" i="40"/>
  <c r="BJ77" i="40"/>
  <c r="BJ78" i="40" s="1"/>
  <c r="BJ79" i="40" s="1"/>
  <c r="BJ80" i="40" s="1"/>
  <c r="BJ81" i="40" s="1"/>
  <c r="BJ82" i="40" s="1"/>
  <c r="BJ83" i="40" s="1"/>
  <c r="BJ84" i="40" s="1"/>
  <c r="BJ85" i="40" s="1"/>
  <c r="BJ86" i="40" s="1"/>
  <c r="BJ87" i="40" s="1"/>
  <c r="BJ88" i="40" s="1"/>
  <c r="BJ89" i="40" s="1"/>
  <c r="BG48" i="40"/>
  <c r="CG69" i="40"/>
  <c r="R76" i="40"/>
  <c r="Q77" i="40"/>
  <c r="Q78" i="40" s="1"/>
  <c r="Q79" i="40" s="1"/>
  <c r="Q80" i="40" s="1"/>
  <c r="Q81" i="40" s="1"/>
  <c r="Q82" i="40" s="1"/>
  <c r="J97" i="40"/>
  <c r="K96" i="40"/>
  <c r="L96" i="40" s="1"/>
  <c r="M96" i="40" s="1"/>
  <c r="N96" i="40" s="1"/>
  <c r="O96" i="40" s="1"/>
  <c r="P96" i="40" s="1"/>
  <c r="Q96" i="40" s="1"/>
  <c r="R96" i="40" s="1"/>
  <c r="S96" i="40" s="1"/>
  <c r="T96" i="40" s="1"/>
  <c r="U96" i="40" s="1"/>
  <c r="V96" i="40" s="1"/>
  <c r="W96" i="40" s="1"/>
  <c r="X96" i="40" s="1"/>
  <c r="Y96" i="40" s="1"/>
  <c r="Z96" i="40" s="1"/>
  <c r="AA96" i="40" s="1"/>
  <c r="AB96" i="40" s="1"/>
  <c r="AC96" i="40" s="1"/>
  <c r="AD96" i="40" s="1"/>
  <c r="AE96" i="40" s="1"/>
  <c r="AF96" i="40" s="1"/>
  <c r="AG96" i="40" s="1"/>
  <c r="AH96" i="40" s="1"/>
  <c r="AI96" i="40" s="1"/>
  <c r="AJ96" i="40" s="1"/>
  <c r="AK96" i="40" s="1"/>
  <c r="AL96" i="40" s="1"/>
  <c r="AM96" i="40" s="1"/>
  <c r="AN96" i="40" s="1"/>
  <c r="AO96" i="40" s="1"/>
  <c r="AP96" i="40" s="1"/>
  <c r="AQ96" i="40" s="1"/>
  <c r="AR96" i="40" s="1"/>
  <c r="AS96" i="40" s="1"/>
  <c r="AT96" i="40" s="1"/>
  <c r="AU96" i="40" s="1"/>
  <c r="AV96" i="40" s="1"/>
  <c r="R87" i="40"/>
  <c r="Q88" i="40"/>
  <c r="Q89" i="40" s="1"/>
  <c r="Q90" i="40" s="1"/>
  <c r="BC75" i="40"/>
  <c r="BD75" i="40" s="1"/>
  <c r="BE75" i="40" s="1"/>
  <c r="BF75" i="40" s="1"/>
  <c r="BG75" i="40" s="1"/>
  <c r="BH75" i="40" s="1"/>
  <c r="BI75" i="40" s="1"/>
  <c r="BJ75" i="40" s="1"/>
  <c r="BK75" i="40" s="1"/>
  <c r="BL75" i="40" s="1"/>
  <c r="BM75" i="40" s="1"/>
  <c r="BN75" i="40" s="1"/>
  <c r="BO75" i="40" s="1"/>
  <c r="BP75" i="40" s="1"/>
  <c r="BQ75" i="40" s="1"/>
  <c r="BR75" i="40" s="1"/>
  <c r="BS75" i="40" s="1"/>
  <c r="W18" i="40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X6" i="40"/>
  <c r="X5" i="40"/>
  <c r="BD93" i="40"/>
  <c r="AC11" i="40"/>
  <c r="AB10" i="40"/>
  <c r="AD10" i="40"/>
  <c r="AG28" i="40"/>
  <c r="AG29" i="40" s="1"/>
  <c r="AG30" i="40" s="1"/>
  <c r="AG31" i="40" s="1"/>
  <c r="AG32" i="40" s="1"/>
  <c r="AG33" i="40" s="1"/>
  <c r="AG34" i="40" s="1"/>
  <c r="AG35" i="40" s="1"/>
  <c r="AG36" i="40" s="1"/>
  <c r="Q7" i="40"/>
  <c r="P18" i="40"/>
  <c r="P19" i="40" s="1"/>
  <c r="P20" i="40" s="1"/>
  <c r="P21" i="40" s="1"/>
  <c r="P22" i="40" s="1"/>
  <c r="P23" i="40" s="1"/>
  <c r="P24" i="40" s="1"/>
  <c r="P25" i="40" s="1"/>
  <c r="P26" i="40" s="1"/>
  <c r="P27" i="40" s="1"/>
  <c r="P28" i="40" s="1"/>
  <c r="P29" i="40" s="1"/>
  <c r="P30" i="40" s="1"/>
  <c r="P31" i="40" s="1"/>
  <c r="P32" i="40" s="1"/>
  <c r="P33" i="40" s="1"/>
  <c r="P34" i="40" s="1"/>
  <c r="P35" i="40" s="1"/>
  <c r="P36" i="40" s="1"/>
  <c r="BX74" i="40"/>
  <c r="BW75" i="40"/>
  <c r="H79" i="10"/>
  <c r="J78" i="10"/>
  <c r="O119" i="8"/>
  <c r="D123" i="8" s="1"/>
  <c r="O118" i="8"/>
  <c r="D122" i="8" s="1"/>
  <c r="E72" i="8"/>
  <c r="E84" i="8" s="1"/>
  <c r="G72" i="8"/>
  <c r="G84" i="8" s="1"/>
  <c r="I72" i="8"/>
  <c r="I84" i="8" s="1"/>
  <c r="I101" i="8" s="1"/>
  <c r="K72" i="8"/>
  <c r="K84" i="8" s="1"/>
  <c r="M72" i="8"/>
  <c r="M84" i="8" s="1"/>
  <c r="O72" i="8"/>
  <c r="O84" i="8" s="1"/>
  <c r="Q72" i="8"/>
  <c r="Q84" i="8" s="1"/>
  <c r="S72" i="8"/>
  <c r="S84" i="8" s="1"/>
  <c r="U72" i="8"/>
  <c r="U84" i="8" s="1"/>
  <c r="W72" i="8"/>
  <c r="W84" i="8" s="1"/>
  <c r="Y72" i="8"/>
  <c r="Y84" i="8" s="1"/>
  <c r="AA72" i="8"/>
  <c r="AA84" i="8" s="1"/>
  <c r="J73" i="8"/>
  <c r="J85" i="8" s="1"/>
  <c r="L73" i="8"/>
  <c r="L85" i="8" s="1"/>
  <c r="N73" i="8"/>
  <c r="N85" i="8" s="1"/>
  <c r="P73" i="8"/>
  <c r="P85" i="8" s="1"/>
  <c r="R73" i="8"/>
  <c r="R85" i="8" s="1"/>
  <c r="T73" i="8"/>
  <c r="T85" i="8" s="1"/>
  <c r="V73" i="8"/>
  <c r="V85" i="8" s="1"/>
  <c r="X73" i="8"/>
  <c r="X85" i="8" s="1"/>
  <c r="Z73" i="8"/>
  <c r="Z85" i="8" s="1"/>
  <c r="E74" i="8"/>
  <c r="E86" i="8" s="1"/>
  <c r="G74" i="8"/>
  <c r="G86" i="8" s="1"/>
  <c r="I74" i="8"/>
  <c r="I86" i="8" s="1"/>
  <c r="K74" i="8"/>
  <c r="K86" i="8" s="1"/>
  <c r="M74" i="8"/>
  <c r="M86" i="8" s="1"/>
  <c r="O74" i="8"/>
  <c r="O86" i="8" s="1"/>
  <c r="Q74" i="8"/>
  <c r="Q86" i="8" s="1"/>
  <c r="S74" i="8"/>
  <c r="S86" i="8" s="1"/>
  <c r="U74" i="8"/>
  <c r="U86" i="8" s="1"/>
  <c r="W74" i="8"/>
  <c r="W86" i="8" s="1"/>
  <c r="Y74" i="8"/>
  <c r="Y86" i="8" s="1"/>
  <c r="AA74" i="8"/>
  <c r="AA86" i="8" s="1"/>
  <c r="J75" i="8"/>
  <c r="J87" i="8" s="1"/>
  <c r="L75" i="8"/>
  <c r="L87" i="8" s="1"/>
  <c r="N75" i="8"/>
  <c r="N87" i="8" s="1"/>
  <c r="P75" i="8"/>
  <c r="P87" i="8" s="1"/>
  <c r="R75" i="8"/>
  <c r="R87" i="8" s="1"/>
  <c r="T75" i="8"/>
  <c r="T87" i="8" s="1"/>
  <c r="V75" i="8"/>
  <c r="V87" i="8" s="1"/>
  <c r="X75" i="8"/>
  <c r="X87" i="8" s="1"/>
  <c r="Z75" i="8"/>
  <c r="Z87" i="8" s="1"/>
  <c r="E76" i="8"/>
  <c r="E88" i="8" s="1"/>
  <c r="G76" i="8"/>
  <c r="G88" i="8" s="1"/>
  <c r="I76" i="8"/>
  <c r="I88" i="8" s="1"/>
  <c r="K76" i="8"/>
  <c r="K88" i="8" s="1"/>
  <c r="M76" i="8"/>
  <c r="M88" i="8" s="1"/>
  <c r="O76" i="8"/>
  <c r="O88" i="8" s="1"/>
  <c r="Q76" i="8"/>
  <c r="Q88" i="8" s="1"/>
  <c r="S76" i="8"/>
  <c r="S88" i="8" s="1"/>
  <c r="U76" i="8"/>
  <c r="U88" i="8" s="1"/>
  <c r="W76" i="8"/>
  <c r="W88" i="8" s="1"/>
  <c r="Y76" i="8"/>
  <c r="Y88" i="8" s="1"/>
  <c r="AA76" i="8"/>
  <c r="AA88" i="8" s="1"/>
  <c r="J77" i="8"/>
  <c r="J89" i="8" s="1"/>
  <c r="L77" i="8"/>
  <c r="L89" i="8" s="1"/>
  <c r="N77" i="8"/>
  <c r="N89" i="8" s="1"/>
  <c r="P77" i="8"/>
  <c r="P89" i="8" s="1"/>
  <c r="P101" i="8" s="1"/>
  <c r="R77" i="8"/>
  <c r="R89" i="8" s="1"/>
  <c r="T77" i="8"/>
  <c r="T89" i="8" s="1"/>
  <c r="V77" i="8"/>
  <c r="V89" i="8" s="1"/>
  <c r="X77" i="8"/>
  <c r="X89" i="8" s="1"/>
  <c r="Z77" i="8"/>
  <c r="Z89" i="8" s="1"/>
  <c r="AA78" i="8"/>
  <c r="AA90" i="8" s="1"/>
  <c r="J79" i="8"/>
  <c r="J91" i="8" s="1"/>
  <c r="L79" i="8"/>
  <c r="L91" i="8" s="1"/>
  <c r="N79" i="8"/>
  <c r="N91" i="8" s="1"/>
  <c r="N101" i="8" s="1"/>
  <c r="P79" i="8"/>
  <c r="P91" i="8" s="1"/>
  <c r="R79" i="8"/>
  <c r="R91" i="8" s="1"/>
  <c r="T79" i="8"/>
  <c r="T91" i="8" s="1"/>
  <c r="V79" i="8"/>
  <c r="V91" i="8" s="1"/>
  <c r="X79" i="8"/>
  <c r="X91" i="8" s="1"/>
  <c r="Z79" i="8"/>
  <c r="Z91" i="8" s="1"/>
  <c r="B73" i="8"/>
  <c r="B85" i="8" s="1"/>
  <c r="B100" i="8" s="1"/>
  <c r="K101" i="8"/>
  <c r="Q101" i="8"/>
  <c r="C72" i="8"/>
  <c r="C84" i="8" s="1"/>
  <c r="H73" i="8"/>
  <c r="H85" i="8" s="1"/>
  <c r="F73" i="8"/>
  <c r="F85" i="8" s="1"/>
  <c r="D73" i="8"/>
  <c r="D85" i="8" s="1"/>
  <c r="H79" i="8"/>
  <c r="H91" i="8" s="1"/>
  <c r="F79" i="8"/>
  <c r="F91" i="8" s="1"/>
  <c r="D79" i="8"/>
  <c r="D91" i="8" s="1"/>
  <c r="H77" i="8"/>
  <c r="H89" i="8" s="1"/>
  <c r="F77" i="8"/>
  <c r="F89" i="8" s="1"/>
  <c r="D77" i="8"/>
  <c r="D89" i="8" s="1"/>
  <c r="C76" i="8"/>
  <c r="C88" i="8" s="1"/>
  <c r="H75" i="8"/>
  <c r="H87" i="8" s="1"/>
  <c r="F75" i="8"/>
  <c r="F87" i="8" s="1"/>
  <c r="D75" i="8"/>
  <c r="D87" i="8" s="1"/>
  <c r="C74" i="8"/>
  <c r="C86" i="8" s="1"/>
  <c r="D66" i="8"/>
  <c r="D81" i="8" s="1"/>
  <c r="D93" i="8" s="1"/>
  <c r="F66" i="8"/>
  <c r="F81" i="8" s="1"/>
  <c r="F93" i="8" s="1"/>
  <c r="H66" i="8"/>
  <c r="H81" i="8" s="1"/>
  <c r="H93" i="8" s="1"/>
  <c r="C66" i="8"/>
  <c r="C81" i="8" s="1"/>
  <c r="C93" i="8" s="1"/>
  <c r="E66" i="8"/>
  <c r="E81" i="8" s="1"/>
  <c r="E93" i="8" s="1"/>
  <c r="G66" i="8"/>
  <c r="G81" i="8" s="1"/>
  <c r="G93" i="8" s="1"/>
  <c r="I66" i="8"/>
  <c r="I81" i="8" s="1"/>
  <c r="I93" i="8" s="1"/>
  <c r="D22" i="5"/>
  <c r="B16" i="5"/>
  <c r="B48" i="5"/>
  <c r="B58" i="5" s="1"/>
  <c r="B68" i="5" s="1"/>
  <c r="C15" i="5"/>
  <c r="L23" i="4"/>
  <c r="L28" i="4" s="1"/>
  <c r="L33" i="4" s="1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M15" i="4"/>
  <c r="L15" i="4"/>
  <c r="K15" i="4"/>
  <c r="J15" i="4"/>
  <c r="I15" i="4"/>
  <c r="H15" i="4"/>
  <c r="G15" i="4"/>
  <c r="F15" i="4"/>
  <c r="E15" i="4"/>
  <c r="D15" i="4"/>
  <c r="C15" i="4"/>
  <c r="B15" i="4"/>
  <c r="C9" i="4"/>
  <c r="D9" i="4" s="1"/>
  <c r="E9" i="4" s="1"/>
  <c r="F9" i="4" s="1"/>
  <c r="G9" i="4" s="1"/>
  <c r="H9" i="4" s="1"/>
  <c r="I9" i="4" s="1"/>
  <c r="J9" i="4" s="1"/>
  <c r="K9" i="4" s="1"/>
  <c r="L9" i="4" s="1"/>
  <c r="M9" i="4" s="1"/>
  <c r="C10" i="4"/>
  <c r="C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C12" i="4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C8" i="4"/>
  <c r="D8" i="4" s="1"/>
  <c r="E8" i="4" s="1"/>
  <c r="F8" i="4" s="1"/>
  <c r="G8" i="4" s="1"/>
  <c r="H8" i="4" s="1"/>
  <c r="I8" i="4" s="1"/>
  <c r="J8" i="4" s="1"/>
  <c r="K8" i="4" s="1"/>
  <c r="L8" i="4" s="1"/>
  <c r="M8" i="4" s="1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C3" i="3"/>
  <c r="AC4" i="3" s="1"/>
  <c r="AC5" i="3" s="1"/>
  <c r="AC6" i="3" s="1"/>
  <c r="AC7" i="3" s="1"/>
  <c r="AC8" i="3" s="1"/>
  <c r="AC9" i="3" s="1"/>
  <c r="AC10" i="3" s="1"/>
  <c r="AC11" i="3" s="1"/>
  <c r="Q12" i="3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P3" i="3"/>
  <c r="Q2" i="3"/>
  <c r="B14" i="2"/>
  <c r="P4" i="2"/>
  <c r="P5" i="2" s="1"/>
  <c r="P6" i="2" s="1"/>
  <c r="P7" i="2" s="1"/>
  <c r="P8" i="2" s="1"/>
  <c r="Q3" i="2"/>
  <c r="L11" i="2"/>
  <c r="K165" i="7" l="1"/>
  <c r="M167" i="7"/>
  <c r="M20" i="4"/>
  <c r="N100" i="8"/>
  <c r="K97" i="8"/>
  <c r="Z97" i="8"/>
  <c r="G165" i="7"/>
  <c r="J20" i="4"/>
  <c r="J25" i="4" s="1"/>
  <c r="J30" i="4" s="1"/>
  <c r="G167" i="7"/>
  <c r="J167" i="7"/>
  <c r="M101" i="8"/>
  <c r="O167" i="7"/>
  <c r="U101" i="8"/>
  <c r="V97" i="8"/>
  <c r="K167" i="7"/>
  <c r="C22" i="4"/>
  <c r="C27" i="4" s="1"/>
  <c r="C32" i="4" s="1"/>
  <c r="B20" i="4"/>
  <c r="B25" i="4" s="1"/>
  <c r="B30" i="4" s="1"/>
  <c r="O97" i="8"/>
  <c r="P97" i="8"/>
  <c r="S97" i="8"/>
  <c r="I167" i="7"/>
  <c r="E167" i="7"/>
  <c r="D23" i="4"/>
  <c r="D28" i="4" s="1"/>
  <c r="D33" i="4" s="1"/>
  <c r="G100" i="8"/>
  <c r="T97" i="8"/>
  <c r="W101" i="8"/>
  <c r="B165" i="7"/>
  <c r="D165" i="7"/>
  <c r="N167" i="7"/>
  <c r="M23" i="4"/>
  <c r="M28" i="4" s="1"/>
  <c r="M33" i="4" s="1"/>
  <c r="B97" i="8"/>
  <c r="AA101" i="8"/>
  <c r="J165" i="7"/>
  <c r="D10" i="4"/>
  <c r="E10" i="4" s="1"/>
  <c r="F10" i="4" s="1"/>
  <c r="G10" i="4" s="1"/>
  <c r="H167" i="7"/>
  <c r="F167" i="7"/>
  <c r="B21" i="4"/>
  <c r="B26" i="4" s="1"/>
  <c r="B31" i="4" s="1"/>
  <c r="I20" i="4"/>
  <c r="I25" i="4" s="1"/>
  <c r="I30" i="4" s="1"/>
  <c r="K23" i="4"/>
  <c r="K28" i="4" s="1"/>
  <c r="K33" i="4" s="1"/>
  <c r="C23" i="4"/>
  <c r="C28" i="4" s="1"/>
  <c r="C33" i="4" s="1"/>
  <c r="B22" i="4"/>
  <c r="B27" i="4" s="1"/>
  <c r="B32" i="4" s="1"/>
  <c r="H20" i="4"/>
  <c r="H25" i="4" s="1"/>
  <c r="H30" i="4" s="1"/>
  <c r="J23" i="4"/>
  <c r="J28" i="4" s="1"/>
  <c r="J33" i="4" s="1"/>
  <c r="M25" i="4"/>
  <c r="M30" i="4" s="1"/>
  <c r="B23" i="4"/>
  <c r="B28" i="4" s="1"/>
  <c r="B33" i="4" s="1"/>
  <c r="G20" i="4"/>
  <c r="G25" i="4" s="1"/>
  <c r="G30" i="4" s="1"/>
  <c r="I23" i="4"/>
  <c r="I28" i="4" s="1"/>
  <c r="I33" i="4" s="1"/>
  <c r="D22" i="4"/>
  <c r="D27" i="4" s="1"/>
  <c r="D32" i="4" s="1"/>
  <c r="F21" i="4"/>
  <c r="F26" i="4" s="1"/>
  <c r="F31" i="4" s="1"/>
  <c r="Y101" i="8"/>
  <c r="S101" i="8"/>
  <c r="L167" i="7"/>
  <c r="Q4" i="2"/>
  <c r="P14" i="2" s="1"/>
  <c r="B22" i="2" s="1"/>
  <c r="B29" i="2" s="1"/>
  <c r="C20" i="4"/>
  <c r="C25" i="4" s="1"/>
  <c r="C30" i="4" s="1"/>
  <c r="F20" i="4"/>
  <c r="F25" i="4" s="1"/>
  <c r="F30" i="4" s="1"/>
  <c r="H23" i="4"/>
  <c r="H28" i="4" s="1"/>
  <c r="H33" i="4" s="1"/>
  <c r="E21" i="4"/>
  <c r="E26" i="4" s="1"/>
  <c r="E31" i="4" s="1"/>
  <c r="C165" i="7"/>
  <c r="E20" i="4"/>
  <c r="E25" i="4" s="1"/>
  <c r="E30" i="4" s="1"/>
  <c r="G23" i="4"/>
  <c r="G28" i="4" s="1"/>
  <c r="G33" i="4" s="1"/>
  <c r="D21" i="4"/>
  <c r="D26" i="4" s="1"/>
  <c r="D31" i="4" s="1"/>
  <c r="O100" i="8"/>
  <c r="R3" i="2"/>
  <c r="L20" i="4"/>
  <c r="L25" i="4" s="1"/>
  <c r="L30" i="4" s="1"/>
  <c r="D20" i="4"/>
  <c r="D25" i="4" s="1"/>
  <c r="D30" i="4" s="1"/>
  <c r="F23" i="4"/>
  <c r="F28" i="4" s="1"/>
  <c r="F33" i="4" s="1"/>
  <c r="C21" i="4"/>
  <c r="C26" i="4" s="1"/>
  <c r="C31" i="4" s="1"/>
  <c r="K20" i="4"/>
  <c r="K25" i="4" s="1"/>
  <c r="K30" i="4" s="1"/>
  <c r="E23" i="4"/>
  <c r="E28" i="4" s="1"/>
  <c r="E33" i="4" s="1"/>
  <c r="X97" i="8"/>
  <c r="BK49" i="40"/>
  <c r="BJ50" i="40"/>
  <c r="BJ51" i="40" s="1"/>
  <c r="BJ52" i="40" s="1"/>
  <c r="BJ53" i="40" s="1"/>
  <c r="BJ54" i="40" s="1"/>
  <c r="BJ55" i="40" s="1"/>
  <c r="BJ56" i="40" s="1"/>
  <c r="BJ57" i="40" s="1"/>
  <c r="BJ58" i="40" s="1"/>
  <c r="BJ59" i="40" s="1"/>
  <c r="BJ60" i="40" s="1"/>
  <c r="BJ61" i="40" s="1"/>
  <c r="BJ62" i="40" s="1"/>
  <c r="BJ63" i="40" s="1"/>
  <c r="BJ64" i="40" s="1"/>
  <c r="BJ65" i="40" s="1"/>
  <c r="BJ66" i="40" s="1"/>
  <c r="BJ67" i="40" s="1"/>
  <c r="BJ68" i="40" s="1"/>
  <c r="BJ69" i="40" s="1"/>
  <c r="BJ70" i="40" s="1"/>
  <c r="BJ71" i="40" s="1"/>
  <c r="BH48" i="40"/>
  <c r="BL76" i="40"/>
  <c r="BK77" i="40"/>
  <c r="BK78" i="40" s="1"/>
  <c r="BK79" i="40" s="1"/>
  <c r="BK80" i="40" s="1"/>
  <c r="BK81" i="40" s="1"/>
  <c r="BK82" i="40" s="1"/>
  <c r="BK83" i="40" s="1"/>
  <c r="BK84" i="40" s="1"/>
  <c r="BK85" i="40" s="1"/>
  <c r="BK86" i="40" s="1"/>
  <c r="BK87" i="40" s="1"/>
  <c r="BK88" i="40" s="1"/>
  <c r="BK89" i="40" s="1"/>
  <c r="CH69" i="40"/>
  <c r="S76" i="40"/>
  <c r="R77" i="40"/>
  <c r="R78" i="40" s="1"/>
  <c r="R79" i="40" s="1"/>
  <c r="R80" i="40" s="1"/>
  <c r="R81" i="40" s="1"/>
  <c r="R82" i="40" s="1"/>
  <c r="S87" i="40"/>
  <c r="R88" i="40"/>
  <c r="R89" i="40" s="1"/>
  <c r="R90" i="40" s="1"/>
  <c r="J98" i="40"/>
  <c r="K97" i="40"/>
  <c r="L97" i="40" s="1"/>
  <c r="M97" i="40" s="1"/>
  <c r="N97" i="40" s="1"/>
  <c r="O97" i="40" s="1"/>
  <c r="P97" i="40" s="1"/>
  <c r="Q97" i="40" s="1"/>
  <c r="R97" i="40" s="1"/>
  <c r="S97" i="40" s="1"/>
  <c r="T97" i="40" s="1"/>
  <c r="U97" i="40" s="1"/>
  <c r="V97" i="40" s="1"/>
  <c r="W97" i="40" s="1"/>
  <c r="X97" i="40" s="1"/>
  <c r="Y97" i="40" s="1"/>
  <c r="Z97" i="40" s="1"/>
  <c r="AA97" i="40" s="1"/>
  <c r="AB97" i="40" s="1"/>
  <c r="AC97" i="40" s="1"/>
  <c r="AD97" i="40" s="1"/>
  <c r="AE97" i="40" s="1"/>
  <c r="AF97" i="40" s="1"/>
  <c r="AG97" i="40" s="1"/>
  <c r="AH97" i="40" s="1"/>
  <c r="AI97" i="40" s="1"/>
  <c r="AJ97" i="40" s="1"/>
  <c r="AK97" i="40" s="1"/>
  <c r="AL97" i="40" s="1"/>
  <c r="AM97" i="40" s="1"/>
  <c r="AN97" i="40" s="1"/>
  <c r="AO97" i="40" s="1"/>
  <c r="AP97" i="40" s="1"/>
  <c r="AQ97" i="40" s="1"/>
  <c r="AR97" i="40" s="1"/>
  <c r="AS97" i="40" s="1"/>
  <c r="AT97" i="40" s="1"/>
  <c r="AU97" i="40" s="1"/>
  <c r="AV97" i="40" s="1"/>
  <c r="R7" i="40"/>
  <c r="Q18" i="40"/>
  <c r="Q19" i="40" s="1"/>
  <c r="Q20" i="40" s="1"/>
  <c r="Q21" i="40" s="1"/>
  <c r="Q22" i="40" s="1"/>
  <c r="Q23" i="40" s="1"/>
  <c r="Q24" i="40" s="1"/>
  <c r="Q25" i="40" s="1"/>
  <c r="Q26" i="40" s="1"/>
  <c r="Q27" i="40" s="1"/>
  <c r="Q28" i="40" s="1"/>
  <c r="Q29" i="40" s="1"/>
  <c r="Q30" i="40" s="1"/>
  <c r="Q31" i="40" s="1"/>
  <c r="Q32" i="40" s="1"/>
  <c r="Q33" i="40" s="1"/>
  <c r="Q34" i="40" s="1"/>
  <c r="Q35" i="40" s="1"/>
  <c r="Q36" i="40" s="1"/>
  <c r="BD94" i="40"/>
  <c r="BD95" i="40" s="1"/>
  <c r="BD92" i="40"/>
  <c r="AC12" i="40"/>
  <c r="AD11" i="40"/>
  <c r="AB11" i="40"/>
  <c r="X18" i="40"/>
  <c r="X19" i="40" s="1"/>
  <c r="X20" i="40" s="1"/>
  <c r="X21" i="40" s="1"/>
  <c r="X22" i="40" s="1"/>
  <c r="X23" i="40" s="1"/>
  <c r="X24" i="40" s="1"/>
  <c r="X25" i="40" s="1"/>
  <c r="X26" i="40" s="1"/>
  <c r="X27" i="40" s="1"/>
  <c r="X28" i="40" s="1"/>
  <c r="X29" i="40" s="1"/>
  <c r="X30" i="40" s="1"/>
  <c r="X31" i="40" s="1"/>
  <c r="X32" i="40" s="1"/>
  <c r="X33" i="40" s="1"/>
  <c r="X34" i="40" s="1"/>
  <c r="X35" i="40" s="1"/>
  <c r="X36" i="40" s="1"/>
  <c r="Y6" i="40"/>
  <c r="Y5" i="40"/>
  <c r="BE93" i="40"/>
  <c r="BY74" i="40"/>
  <c r="BX75" i="40"/>
  <c r="X101" i="8"/>
  <c r="P100" i="8"/>
  <c r="L100" i="8"/>
  <c r="W97" i="8"/>
  <c r="K100" i="8"/>
  <c r="AA97" i="8"/>
  <c r="Z101" i="8"/>
  <c r="V101" i="8"/>
  <c r="N97" i="8"/>
  <c r="J97" i="8"/>
  <c r="Y97" i="8"/>
  <c r="U97" i="8"/>
  <c r="Q100" i="8"/>
  <c r="M97" i="8"/>
  <c r="R101" i="8"/>
  <c r="I100" i="8"/>
  <c r="E100" i="8"/>
  <c r="R97" i="8"/>
  <c r="J100" i="8"/>
  <c r="Q97" i="8"/>
  <c r="M100" i="8"/>
  <c r="T101" i="8"/>
  <c r="L101" i="8"/>
  <c r="D97" i="8"/>
  <c r="H97" i="8"/>
  <c r="E97" i="8"/>
  <c r="F97" i="8"/>
  <c r="F100" i="8"/>
  <c r="C100" i="8"/>
  <c r="C97" i="8"/>
  <c r="G97" i="8"/>
  <c r="H100" i="8"/>
  <c r="D100" i="8"/>
  <c r="I97" i="8"/>
  <c r="D15" i="5"/>
  <c r="C40" i="5" s="1"/>
  <c r="C50" i="5" s="1"/>
  <c r="C60" i="5" s="1"/>
  <c r="E22" i="5"/>
  <c r="B40" i="5"/>
  <c r="B50" i="5" s="1"/>
  <c r="B60" i="5" s="1"/>
  <c r="C48" i="5"/>
  <c r="C58" i="5" s="1"/>
  <c r="C68" i="5" s="1"/>
  <c r="C16" i="5"/>
  <c r="B17" i="5"/>
  <c r="Q3" i="3"/>
  <c r="P15" i="3"/>
  <c r="R2" i="3"/>
  <c r="S2" i="3" s="1"/>
  <c r="A26" i="3"/>
  <c r="P26" i="3" s="1"/>
  <c r="P4" i="3"/>
  <c r="Q167" i="7" l="1"/>
  <c r="E22" i="4"/>
  <c r="E27" i="4" s="1"/>
  <c r="E32" i="4" s="1"/>
  <c r="E34" i="4" s="1"/>
  <c r="Q165" i="7"/>
  <c r="AB101" i="8"/>
  <c r="C123" i="8" s="1"/>
  <c r="E123" i="8" s="1"/>
  <c r="F22" i="4"/>
  <c r="F27" i="4" s="1"/>
  <c r="F32" i="4" s="1"/>
  <c r="F34" i="4" s="1"/>
  <c r="C34" i="4"/>
  <c r="H10" i="4"/>
  <c r="G22" i="4"/>
  <c r="G27" i="4" s="1"/>
  <c r="G32" i="4" s="1"/>
  <c r="B34" i="4"/>
  <c r="D34" i="4"/>
  <c r="S3" i="2"/>
  <c r="R4" i="2"/>
  <c r="R5" i="2" s="1"/>
  <c r="R6" i="2" s="1"/>
  <c r="R7" i="2" s="1"/>
  <c r="R8" i="2" s="1"/>
  <c r="Q5" i="2"/>
  <c r="BL49" i="40"/>
  <c r="BK50" i="40"/>
  <c r="BK51" i="40" s="1"/>
  <c r="BK52" i="40" s="1"/>
  <c r="BK53" i="40" s="1"/>
  <c r="BK54" i="40" s="1"/>
  <c r="BK55" i="40" s="1"/>
  <c r="BK56" i="40" s="1"/>
  <c r="BK57" i="40" s="1"/>
  <c r="BK58" i="40" s="1"/>
  <c r="BK59" i="40" s="1"/>
  <c r="BK60" i="40" s="1"/>
  <c r="BK61" i="40" s="1"/>
  <c r="BK62" i="40" s="1"/>
  <c r="BK63" i="40" s="1"/>
  <c r="BK64" i="40" s="1"/>
  <c r="BK65" i="40" s="1"/>
  <c r="BK66" i="40" s="1"/>
  <c r="BK67" i="40" s="1"/>
  <c r="BK68" i="40" s="1"/>
  <c r="BK69" i="40" s="1"/>
  <c r="BK70" i="40" s="1"/>
  <c r="BK71" i="40" s="1"/>
  <c r="BM76" i="40"/>
  <c r="BL77" i="40"/>
  <c r="BL78" i="40" s="1"/>
  <c r="BL79" i="40" s="1"/>
  <c r="BL80" i="40" s="1"/>
  <c r="BL81" i="40" s="1"/>
  <c r="BL82" i="40" s="1"/>
  <c r="BL83" i="40" s="1"/>
  <c r="BL84" i="40" s="1"/>
  <c r="BL85" i="40" s="1"/>
  <c r="BL86" i="40" s="1"/>
  <c r="BL87" i="40" s="1"/>
  <c r="BL88" i="40" s="1"/>
  <c r="BL89" i="40" s="1"/>
  <c r="BI48" i="40"/>
  <c r="T76" i="40"/>
  <c r="S77" i="40"/>
  <c r="S78" i="40" s="1"/>
  <c r="S79" i="40" s="1"/>
  <c r="S80" i="40" s="1"/>
  <c r="S81" i="40" s="1"/>
  <c r="S82" i="40" s="1"/>
  <c r="J99" i="40"/>
  <c r="K98" i="40"/>
  <c r="L98" i="40" s="1"/>
  <c r="M98" i="40" s="1"/>
  <c r="N98" i="40" s="1"/>
  <c r="O98" i="40" s="1"/>
  <c r="P98" i="40" s="1"/>
  <c r="Q98" i="40" s="1"/>
  <c r="R98" i="40" s="1"/>
  <c r="S98" i="40" s="1"/>
  <c r="T98" i="40" s="1"/>
  <c r="U98" i="40" s="1"/>
  <c r="V98" i="40" s="1"/>
  <c r="W98" i="40" s="1"/>
  <c r="X98" i="40" s="1"/>
  <c r="Y98" i="40" s="1"/>
  <c r="Z98" i="40" s="1"/>
  <c r="AA98" i="40" s="1"/>
  <c r="AB98" i="40" s="1"/>
  <c r="AC98" i="40" s="1"/>
  <c r="AD98" i="40" s="1"/>
  <c r="AE98" i="40" s="1"/>
  <c r="AF98" i="40" s="1"/>
  <c r="AG98" i="40" s="1"/>
  <c r="AH98" i="40" s="1"/>
  <c r="AI98" i="40" s="1"/>
  <c r="AJ98" i="40" s="1"/>
  <c r="AK98" i="40" s="1"/>
  <c r="AL98" i="40" s="1"/>
  <c r="AM98" i="40" s="1"/>
  <c r="AN98" i="40" s="1"/>
  <c r="AO98" i="40" s="1"/>
  <c r="AP98" i="40" s="1"/>
  <c r="AQ98" i="40" s="1"/>
  <c r="AR98" i="40" s="1"/>
  <c r="AS98" i="40" s="1"/>
  <c r="AT98" i="40" s="1"/>
  <c r="AU98" i="40" s="1"/>
  <c r="AV98" i="40" s="1"/>
  <c r="T87" i="40"/>
  <c r="S88" i="40"/>
  <c r="S89" i="40" s="1"/>
  <c r="S90" i="40" s="1"/>
  <c r="BF93" i="40"/>
  <c r="BE94" i="40"/>
  <c r="BE95" i="40" s="1"/>
  <c r="Y18" i="40"/>
  <c r="Y19" i="40" s="1"/>
  <c r="Y20" i="40" s="1"/>
  <c r="Y21" i="40" s="1"/>
  <c r="Y22" i="40" s="1"/>
  <c r="Y23" i="40" s="1"/>
  <c r="Y24" i="40" s="1"/>
  <c r="Y25" i="40" s="1"/>
  <c r="Y26" i="40" s="1"/>
  <c r="Y27" i="40" s="1"/>
  <c r="Y28" i="40" s="1"/>
  <c r="Y29" i="40" s="1"/>
  <c r="Y30" i="40" s="1"/>
  <c r="Y31" i="40" s="1"/>
  <c r="Y32" i="40" s="1"/>
  <c r="Y33" i="40" s="1"/>
  <c r="Y34" i="40" s="1"/>
  <c r="Y35" i="40" s="1"/>
  <c r="Y36" i="40" s="1"/>
  <c r="Z6" i="40"/>
  <c r="Z5" i="40"/>
  <c r="AC13" i="40"/>
  <c r="AB12" i="40"/>
  <c r="AD12" i="40"/>
  <c r="S7" i="40"/>
  <c r="R18" i="40"/>
  <c r="R19" i="40" s="1"/>
  <c r="R20" i="40" s="1"/>
  <c r="R21" i="40" s="1"/>
  <c r="R22" i="40" s="1"/>
  <c r="R23" i="40" s="1"/>
  <c r="R24" i="40" s="1"/>
  <c r="R25" i="40" s="1"/>
  <c r="R26" i="40" s="1"/>
  <c r="R27" i="40" s="1"/>
  <c r="R28" i="40" s="1"/>
  <c r="R29" i="40" s="1"/>
  <c r="R30" i="40" s="1"/>
  <c r="R31" i="40" s="1"/>
  <c r="R32" i="40" s="1"/>
  <c r="R33" i="40" s="1"/>
  <c r="R34" i="40" s="1"/>
  <c r="R35" i="40" s="1"/>
  <c r="R36" i="40" s="1"/>
  <c r="BE92" i="40"/>
  <c r="BF92" i="40" s="1"/>
  <c r="BG92" i="40" s="1"/>
  <c r="BH92" i="40" s="1"/>
  <c r="BI92" i="40" s="1"/>
  <c r="BJ92" i="40" s="1"/>
  <c r="BK92" i="40" s="1"/>
  <c r="BL92" i="40" s="1"/>
  <c r="BM92" i="40" s="1"/>
  <c r="BN92" i="40" s="1"/>
  <c r="BO92" i="40" s="1"/>
  <c r="BP92" i="40" s="1"/>
  <c r="BQ92" i="40" s="1"/>
  <c r="BR92" i="40" s="1"/>
  <c r="BS92" i="40" s="1"/>
  <c r="BT92" i="40" s="1"/>
  <c r="BD91" i="40"/>
  <c r="BE91" i="40" s="1"/>
  <c r="BF91" i="40" s="1"/>
  <c r="BG91" i="40" s="1"/>
  <c r="BH91" i="40" s="1"/>
  <c r="BI91" i="40" s="1"/>
  <c r="BJ91" i="40" s="1"/>
  <c r="BK91" i="40" s="1"/>
  <c r="BL91" i="40" s="1"/>
  <c r="BM91" i="40" s="1"/>
  <c r="BN91" i="40" s="1"/>
  <c r="BO91" i="40" s="1"/>
  <c r="BP91" i="40" s="1"/>
  <c r="BQ91" i="40" s="1"/>
  <c r="BR91" i="40" s="1"/>
  <c r="BS91" i="40" s="1"/>
  <c r="BT91" i="40" s="1"/>
  <c r="BZ74" i="40"/>
  <c r="BY75" i="40"/>
  <c r="AB100" i="8"/>
  <c r="C122" i="8" s="1"/>
  <c r="E122" i="8" s="1"/>
  <c r="D16" i="5"/>
  <c r="C41" i="5" s="1"/>
  <c r="C51" i="5" s="1"/>
  <c r="C61" i="5" s="1"/>
  <c r="F22" i="5"/>
  <c r="E48" i="5"/>
  <c r="E58" i="5" s="1"/>
  <c r="E68" i="5" s="1"/>
  <c r="C17" i="5"/>
  <c r="B18" i="5"/>
  <c r="D40" i="5"/>
  <c r="D50" i="5" s="1"/>
  <c r="D60" i="5" s="1"/>
  <c r="B41" i="5"/>
  <c r="B51" i="5" s="1"/>
  <c r="B61" i="5" s="1"/>
  <c r="D48" i="5"/>
  <c r="D58" i="5" s="1"/>
  <c r="D68" i="5" s="1"/>
  <c r="P5" i="3"/>
  <c r="R3" i="3"/>
  <c r="Q4" i="3"/>
  <c r="S3" i="3"/>
  <c r="T2" i="3"/>
  <c r="Q14" i="2" l="1"/>
  <c r="I10" i="4"/>
  <c r="H21" i="4" s="1"/>
  <c r="H26" i="4" s="1"/>
  <c r="H31" i="4" s="1"/>
  <c r="G21" i="4"/>
  <c r="G26" i="4" s="1"/>
  <c r="G31" i="4" s="1"/>
  <c r="G34" i="4" s="1"/>
  <c r="H22" i="4"/>
  <c r="H27" i="4" s="1"/>
  <c r="H32" i="4" s="1"/>
  <c r="Q15" i="2"/>
  <c r="Q6" i="2"/>
  <c r="Q16" i="2" s="1"/>
  <c r="T3" i="2"/>
  <c r="S4" i="2"/>
  <c r="S5" i="2" s="1"/>
  <c r="S6" i="2" s="1"/>
  <c r="S7" i="2" s="1"/>
  <c r="S8" i="2" s="1"/>
  <c r="BL50" i="40"/>
  <c r="BL51" i="40" s="1"/>
  <c r="BL52" i="40" s="1"/>
  <c r="BL53" i="40" s="1"/>
  <c r="BL54" i="40" s="1"/>
  <c r="BL55" i="40" s="1"/>
  <c r="BL56" i="40" s="1"/>
  <c r="BL57" i="40" s="1"/>
  <c r="BL58" i="40" s="1"/>
  <c r="BL59" i="40" s="1"/>
  <c r="BL60" i="40" s="1"/>
  <c r="BL61" i="40" s="1"/>
  <c r="BL62" i="40" s="1"/>
  <c r="BL63" i="40" s="1"/>
  <c r="BL64" i="40" s="1"/>
  <c r="BL65" i="40" s="1"/>
  <c r="BL66" i="40" s="1"/>
  <c r="BL67" i="40" s="1"/>
  <c r="BL68" i="40" s="1"/>
  <c r="BL69" i="40" s="1"/>
  <c r="BL70" i="40" s="1"/>
  <c r="BL71" i="40" s="1"/>
  <c r="BM49" i="40"/>
  <c r="BJ48" i="40"/>
  <c r="BN76" i="40"/>
  <c r="BM77" i="40"/>
  <c r="BM78" i="40" s="1"/>
  <c r="BM79" i="40" s="1"/>
  <c r="BM80" i="40" s="1"/>
  <c r="BM81" i="40" s="1"/>
  <c r="BM82" i="40" s="1"/>
  <c r="BM83" i="40" s="1"/>
  <c r="BM84" i="40" s="1"/>
  <c r="BM85" i="40" s="1"/>
  <c r="BM86" i="40" s="1"/>
  <c r="BM87" i="40" s="1"/>
  <c r="BM88" i="40" s="1"/>
  <c r="BM89" i="40" s="1"/>
  <c r="U76" i="40"/>
  <c r="T77" i="40"/>
  <c r="T78" i="40" s="1"/>
  <c r="T79" i="40" s="1"/>
  <c r="T80" i="40" s="1"/>
  <c r="T81" i="40" s="1"/>
  <c r="T82" i="40" s="1"/>
  <c r="U87" i="40"/>
  <c r="T88" i="40"/>
  <c r="T89" i="40" s="1"/>
  <c r="T90" i="40" s="1"/>
  <c r="J100" i="40"/>
  <c r="K99" i="40"/>
  <c r="L99" i="40" s="1"/>
  <c r="M99" i="40" s="1"/>
  <c r="N99" i="40" s="1"/>
  <c r="O99" i="40" s="1"/>
  <c r="P99" i="40" s="1"/>
  <c r="Q99" i="40" s="1"/>
  <c r="R99" i="40" s="1"/>
  <c r="S99" i="40" s="1"/>
  <c r="T99" i="40" s="1"/>
  <c r="U99" i="40" s="1"/>
  <c r="V99" i="40" s="1"/>
  <c r="W99" i="40" s="1"/>
  <c r="X99" i="40" s="1"/>
  <c r="Y99" i="40" s="1"/>
  <c r="Z99" i="40" s="1"/>
  <c r="AA99" i="40" s="1"/>
  <c r="AB99" i="40" s="1"/>
  <c r="AC99" i="40" s="1"/>
  <c r="AD99" i="40" s="1"/>
  <c r="AE99" i="40" s="1"/>
  <c r="AF99" i="40" s="1"/>
  <c r="AG99" i="40" s="1"/>
  <c r="AH99" i="40" s="1"/>
  <c r="AI99" i="40" s="1"/>
  <c r="AJ99" i="40" s="1"/>
  <c r="AK99" i="40" s="1"/>
  <c r="AL99" i="40" s="1"/>
  <c r="AM99" i="40" s="1"/>
  <c r="AN99" i="40" s="1"/>
  <c r="AO99" i="40" s="1"/>
  <c r="AP99" i="40" s="1"/>
  <c r="AQ99" i="40" s="1"/>
  <c r="AR99" i="40" s="1"/>
  <c r="AS99" i="40" s="1"/>
  <c r="AT99" i="40" s="1"/>
  <c r="AU99" i="40" s="1"/>
  <c r="AV99" i="40" s="1"/>
  <c r="T7" i="40"/>
  <c r="T18" i="40" s="1"/>
  <c r="T19" i="40" s="1"/>
  <c r="T20" i="40" s="1"/>
  <c r="T21" i="40" s="1"/>
  <c r="T22" i="40" s="1"/>
  <c r="T23" i="40" s="1"/>
  <c r="T24" i="40" s="1"/>
  <c r="T25" i="40" s="1"/>
  <c r="T26" i="40" s="1"/>
  <c r="T27" i="40" s="1"/>
  <c r="T28" i="40" s="1"/>
  <c r="T29" i="40" s="1"/>
  <c r="T30" i="40" s="1"/>
  <c r="T31" i="40" s="1"/>
  <c r="T32" i="40" s="1"/>
  <c r="T33" i="40" s="1"/>
  <c r="T34" i="40" s="1"/>
  <c r="T35" i="40" s="1"/>
  <c r="T36" i="40" s="1"/>
  <c r="S18" i="40"/>
  <c r="S19" i="40" s="1"/>
  <c r="S20" i="40" s="1"/>
  <c r="S21" i="40" s="1"/>
  <c r="S22" i="40" s="1"/>
  <c r="S23" i="40" s="1"/>
  <c r="S24" i="40" s="1"/>
  <c r="S25" i="40" s="1"/>
  <c r="S26" i="40" s="1"/>
  <c r="S27" i="40" s="1"/>
  <c r="S28" i="40" s="1"/>
  <c r="S29" i="40" s="1"/>
  <c r="S30" i="40" s="1"/>
  <c r="S31" i="40" s="1"/>
  <c r="S32" i="40" s="1"/>
  <c r="S33" i="40" s="1"/>
  <c r="S34" i="40" s="1"/>
  <c r="S35" i="40" s="1"/>
  <c r="S36" i="40" s="1"/>
  <c r="BG93" i="40"/>
  <c r="BF94" i="40"/>
  <c r="BF95" i="40" s="1"/>
  <c r="AC14" i="40"/>
  <c r="AD13" i="40"/>
  <c r="AB13" i="40"/>
  <c r="Z18" i="40"/>
  <c r="Z19" i="40" s="1"/>
  <c r="Z20" i="40" s="1"/>
  <c r="Z21" i="40" s="1"/>
  <c r="Z22" i="40" s="1"/>
  <c r="Z23" i="40" s="1"/>
  <c r="Z24" i="40" s="1"/>
  <c r="Z25" i="40" s="1"/>
  <c r="Z26" i="40" s="1"/>
  <c r="Z27" i="40" s="1"/>
  <c r="Z28" i="40" s="1"/>
  <c r="Z29" i="40" s="1"/>
  <c r="Z30" i="40" s="1"/>
  <c r="Z31" i="40" s="1"/>
  <c r="Z32" i="40" s="1"/>
  <c r="Z33" i="40" s="1"/>
  <c r="Z34" i="40" s="1"/>
  <c r="Z35" i="40" s="1"/>
  <c r="Z36" i="40" s="1"/>
  <c r="AA6" i="40"/>
  <c r="AA18" i="40" s="1"/>
  <c r="AA19" i="40" s="1"/>
  <c r="AA20" i="40" s="1"/>
  <c r="AA21" i="40" s="1"/>
  <c r="AA22" i="40" s="1"/>
  <c r="AA23" i="40" s="1"/>
  <c r="AA24" i="40" s="1"/>
  <c r="AA25" i="40" s="1"/>
  <c r="AA26" i="40" s="1"/>
  <c r="AA27" i="40" s="1"/>
  <c r="AA28" i="40" s="1"/>
  <c r="AA29" i="40" s="1"/>
  <c r="AA30" i="40" s="1"/>
  <c r="AA31" i="40" s="1"/>
  <c r="AA32" i="40" s="1"/>
  <c r="AA33" i="40" s="1"/>
  <c r="AA34" i="40" s="1"/>
  <c r="AA35" i="40" s="1"/>
  <c r="AA36" i="40" s="1"/>
  <c r="AA5" i="40"/>
  <c r="CA74" i="40"/>
  <c r="BZ75" i="40"/>
  <c r="D41" i="5"/>
  <c r="D51" i="5" s="1"/>
  <c r="D61" i="5" s="1"/>
  <c r="D17" i="5"/>
  <c r="B42" i="5"/>
  <c r="B52" i="5" s="1"/>
  <c r="B62" i="5" s="1"/>
  <c r="G22" i="5"/>
  <c r="F48" i="5"/>
  <c r="F58" i="5" s="1"/>
  <c r="F68" i="5" s="1"/>
  <c r="C18" i="5"/>
  <c r="B43" i="5" s="1"/>
  <c r="B53" i="5" s="1"/>
  <c r="B63" i="5" s="1"/>
  <c r="B19" i="5"/>
  <c r="E16" i="5"/>
  <c r="Q5" i="3"/>
  <c r="P17" i="3" s="1"/>
  <c r="A28" i="3" s="1"/>
  <c r="P28" i="3" s="1"/>
  <c r="P16" i="3"/>
  <c r="A27" i="3" s="1"/>
  <c r="P27" i="3" s="1"/>
  <c r="R4" i="3"/>
  <c r="Q15" i="3"/>
  <c r="B26" i="3" s="1"/>
  <c r="Q26" i="3" s="1"/>
  <c r="P6" i="3"/>
  <c r="S4" i="3"/>
  <c r="R15" i="3"/>
  <c r="C26" i="3" s="1"/>
  <c r="R26" i="3" s="1"/>
  <c r="U2" i="3"/>
  <c r="T3" i="3"/>
  <c r="H34" i="4" l="1"/>
  <c r="J10" i="4"/>
  <c r="I21" i="4"/>
  <c r="I26" i="4" s="1"/>
  <c r="I31" i="4" s="1"/>
  <c r="I22" i="4"/>
  <c r="I27" i="4" s="1"/>
  <c r="I32" i="4" s="1"/>
  <c r="U3" i="2"/>
  <c r="T4" i="2"/>
  <c r="T5" i="2" s="1"/>
  <c r="T6" i="2" s="1"/>
  <c r="T7" i="2" s="1"/>
  <c r="T8" i="2" s="1"/>
  <c r="Q7" i="2"/>
  <c r="Q17" i="2" s="1"/>
  <c r="BN49" i="40"/>
  <c r="BM50" i="40"/>
  <c r="BM51" i="40" s="1"/>
  <c r="BM52" i="40" s="1"/>
  <c r="BM53" i="40" s="1"/>
  <c r="BM54" i="40" s="1"/>
  <c r="BM55" i="40" s="1"/>
  <c r="BM56" i="40" s="1"/>
  <c r="BM57" i="40" s="1"/>
  <c r="BM58" i="40" s="1"/>
  <c r="BM59" i="40" s="1"/>
  <c r="BM60" i="40" s="1"/>
  <c r="BM61" i="40" s="1"/>
  <c r="BM62" i="40" s="1"/>
  <c r="BM63" i="40" s="1"/>
  <c r="BM64" i="40" s="1"/>
  <c r="BM65" i="40" s="1"/>
  <c r="BM66" i="40" s="1"/>
  <c r="BM67" i="40" s="1"/>
  <c r="BM68" i="40" s="1"/>
  <c r="BM69" i="40" s="1"/>
  <c r="BM70" i="40" s="1"/>
  <c r="BM71" i="40" s="1"/>
  <c r="BO76" i="40"/>
  <c r="BN77" i="40"/>
  <c r="BN78" i="40" s="1"/>
  <c r="BN79" i="40" s="1"/>
  <c r="BN80" i="40" s="1"/>
  <c r="BN81" i="40" s="1"/>
  <c r="BN82" i="40" s="1"/>
  <c r="BN83" i="40" s="1"/>
  <c r="BN84" i="40" s="1"/>
  <c r="BN85" i="40" s="1"/>
  <c r="BN86" i="40" s="1"/>
  <c r="BN87" i="40" s="1"/>
  <c r="BN88" i="40" s="1"/>
  <c r="BN89" i="40" s="1"/>
  <c r="BK48" i="40"/>
  <c r="V76" i="40"/>
  <c r="U77" i="40"/>
  <c r="U78" i="40" s="1"/>
  <c r="U79" i="40" s="1"/>
  <c r="U80" i="40" s="1"/>
  <c r="U81" i="40" s="1"/>
  <c r="U82" i="40" s="1"/>
  <c r="J101" i="40"/>
  <c r="K100" i="40"/>
  <c r="L100" i="40" s="1"/>
  <c r="M100" i="40" s="1"/>
  <c r="N100" i="40" s="1"/>
  <c r="O100" i="40" s="1"/>
  <c r="P100" i="40" s="1"/>
  <c r="Q100" i="40" s="1"/>
  <c r="R100" i="40" s="1"/>
  <c r="S100" i="40" s="1"/>
  <c r="T100" i="40" s="1"/>
  <c r="U100" i="40" s="1"/>
  <c r="V100" i="40" s="1"/>
  <c r="W100" i="40" s="1"/>
  <c r="X100" i="40" s="1"/>
  <c r="Y100" i="40" s="1"/>
  <c r="Z100" i="40" s="1"/>
  <c r="AA100" i="40" s="1"/>
  <c r="AB100" i="40" s="1"/>
  <c r="AC100" i="40" s="1"/>
  <c r="AD100" i="40" s="1"/>
  <c r="AE100" i="40" s="1"/>
  <c r="AF100" i="40" s="1"/>
  <c r="AG100" i="40" s="1"/>
  <c r="AH100" i="40" s="1"/>
  <c r="AI100" i="40" s="1"/>
  <c r="AJ100" i="40" s="1"/>
  <c r="AK100" i="40" s="1"/>
  <c r="AL100" i="40" s="1"/>
  <c r="AM100" i="40" s="1"/>
  <c r="AN100" i="40" s="1"/>
  <c r="AO100" i="40" s="1"/>
  <c r="AP100" i="40" s="1"/>
  <c r="AQ100" i="40" s="1"/>
  <c r="AR100" i="40" s="1"/>
  <c r="AS100" i="40" s="1"/>
  <c r="AT100" i="40" s="1"/>
  <c r="AU100" i="40" s="1"/>
  <c r="AV100" i="40" s="1"/>
  <c r="V87" i="40"/>
  <c r="U88" i="40"/>
  <c r="U89" i="40" s="1"/>
  <c r="U90" i="40" s="1"/>
  <c r="AC15" i="40"/>
  <c r="AB14" i="40"/>
  <c r="AD14" i="40"/>
  <c r="BH93" i="40"/>
  <c r="BG94" i="40"/>
  <c r="BG95" i="40" s="1"/>
  <c r="CB74" i="40"/>
  <c r="CA75" i="40"/>
  <c r="D18" i="5"/>
  <c r="C43" i="5" s="1"/>
  <c r="C53" i="5" s="1"/>
  <c r="C63" i="5" s="1"/>
  <c r="H22" i="5"/>
  <c r="H48" i="5" s="1"/>
  <c r="H58" i="5" s="1"/>
  <c r="H68" i="5" s="1"/>
  <c r="E17" i="5"/>
  <c r="D42" i="5" s="1"/>
  <c r="D52" i="5" s="1"/>
  <c r="D62" i="5" s="1"/>
  <c r="C42" i="5"/>
  <c r="C52" i="5" s="1"/>
  <c r="C62" i="5" s="1"/>
  <c r="F16" i="5"/>
  <c r="E41" i="5" s="1"/>
  <c r="E51" i="5" s="1"/>
  <c r="E61" i="5" s="1"/>
  <c r="C19" i="5"/>
  <c r="B20" i="5"/>
  <c r="S5" i="3"/>
  <c r="P7" i="3"/>
  <c r="Q6" i="3"/>
  <c r="P18" i="3" s="1"/>
  <c r="A29" i="3" s="1"/>
  <c r="P29" i="3" s="1"/>
  <c r="R16" i="3"/>
  <c r="C27" i="3" s="1"/>
  <c r="R27" i="3" s="1"/>
  <c r="T4" i="3"/>
  <c r="R5" i="3"/>
  <c r="Q17" i="3" s="1"/>
  <c r="B28" i="3" s="1"/>
  <c r="Q28" i="3" s="1"/>
  <c r="Q16" i="3"/>
  <c r="B27" i="3" s="1"/>
  <c r="Q27" i="3" s="1"/>
  <c r="S16" i="3"/>
  <c r="D27" i="3" s="1"/>
  <c r="S27" i="3" s="1"/>
  <c r="S15" i="3"/>
  <c r="D26" i="3" s="1"/>
  <c r="S26" i="3" s="1"/>
  <c r="V2" i="3"/>
  <c r="U3" i="3"/>
  <c r="I34" i="4" l="1"/>
  <c r="K10" i="4"/>
  <c r="J22" i="4"/>
  <c r="J27" i="4" s="1"/>
  <c r="J32" i="4" s="1"/>
  <c r="J21" i="4"/>
  <c r="J26" i="4" s="1"/>
  <c r="J31" i="4" s="1"/>
  <c r="J34" i="4" s="1"/>
  <c r="R17" i="3"/>
  <c r="C28" i="3" s="1"/>
  <c r="R28" i="3" s="1"/>
  <c r="Q8" i="2"/>
  <c r="Q19" i="2" s="1"/>
  <c r="Q18" i="2"/>
  <c r="V3" i="2"/>
  <c r="U4" i="2"/>
  <c r="U5" i="2" s="1"/>
  <c r="U6" i="2" s="1"/>
  <c r="U7" i="2" s="1"/>
  <c r="U8" i="2" s="1"/>
  <c r="BO49" i="40"/>
  <c r="BN50" i="40"/>
  <c r="BN51" i="40" s="1"/>
  <c r="BN52" i="40" s="1"/>
  <c r="BN53" i="40" s="1"/>
  <c r="BN54" i="40" s="1"/>
  <c r="BN55" i="40" s="1"/>
  <c r="BN56" i="40" s="1"/>
  <c r="BN57" i="40" s="1"/>
  <c r="BN58" i="40" s="1"/>
  <c r="BN59" i="40" s="1"/>
  <c r="BN60" i="40" s="1"/>
  <c r="BN61" i="40" s="1"/>
  <c r="BN62" i="40" s="1"/>
  <c r="BN63" i="40" s="1"/>
  <c r="BN64" i="40" s="1"/>
  <c r="BN65" i="40" s="1"/>
  <c r="BN66" i="40" s="1"/>
  <c r="BN67" i="40" s="1"/>
  <c r="BN68" i="40" s="1"/>
  <c r="BN69" i="40" s="1"/>
  <c r="BN70" i="40" s="1"/>
  <c r="BN71" i="40" s="1"/>
  <c r="BL48" i="40"/>
  <c r="BP76" i="40"/>
  <c r="BO77" i="40"/>
  <c r="BO78" i="40" s="1"/>
  <c r="BO79" i="40" s="1"/>
  <c r="BO80" i="40" s="1"/>
  <c r="BO81" i="40" s="1"/>
  <c r="BO82" i="40" s="1"/>
  <c r="BO83" i="40" s="1"/>
  <c r="BO84" i="40" s="1"/>
  <c r="BO85" i="40" s="1"/>
  <c r="BO86" i="40" s="1"/>
  <c r="BO87" i="40" s="1"/>
  <c r="BO88" i="40" s="1"/>
  <c r="BO89" i="40" s="1"/>
  <c r="W76" i="40"/>
  <c r="V77" i="40"/>
  <c r="V78" i="40" s="1"/>
  <c r="V79" i="40" s="1"/>
  <c r="V80" i="40" s="1"/>
  <c r="V81" i="40" s="1"/>
  <c r="V82" i="40" s="1"/>
  <c r="W87" i="40"/>
  <c r="V88" i="40"/>
  <c r="V89" i="40" s="1"/>
  <c r="V90" i="40" s="1"/>
  <c r="J102" i="40"/>
  <c r="K101" i="40"/>
  <c r="L101" i="40" s="1"/>
  <c r="M101" i="40" s="1"/>
  <c r="N101" i="40" s="1"/>
  <c r="O101" i="40" s="1"/>
  <c r="P101" i="40" s="1"/>
  <c r="Q101" i="40" s="1"/>
  <c r="R101" i="40" s="1"/>
  <c r="S101" i="40" s="1"/>
  <c r="T101" i="40" s="1"/>
  <c r="U101" i="40" s="1"/>
  <c r="V101" i="40" s="1"/>
  <c r="W101" i="40" s="1"/>
  <c r="X101" i="40" s="1"/>
  <c r="Y101" i="40" s="1"/>
  <c r="Z101" i="40" s="1"/>
  <c r="AA101" i="40" s="1"/>
  <c r="AB101" i="40" s="1"/>
  <c r="AC101" i="40" s="1"/>
  <c r="AD101" i="40" s="1"/>
  <c r="AE101" i="40" s="1"/>
  <c r="AF101" i="40" s="1"/>
  <c r="AG101" i="40" s="1"/>
  <c r="AH101" i="40" s="1"/>
  <c r="AI101" i="40" s="1"/>
  <c r="AJ101" i="40" s="1"/>
  <c r="AK101" i="40" s="1"/>
  <c r="AL101" i="40" s="1"/>
  <c r="AM101" i="40" s="1"/>
  <c r="AN101" i="40" s="1"/>
  <c r="AO101" i="40" s="1"/>
  <c r="AP101" i="40" s="1"/>
  <c r="AQ101" i="40" s="1"/>
  <c r="AR101" i="40" s="1"/>
  <c r="AS101" i="40" s="1"/>
  <c r="AT101" i="40" s="1"/>
  <c r="AU101" i="40" s="1"/>
  <c r="AV101" i="40" s="1"/>
  <c r="AC16" i="40"/>
  <c r="AD15" i="40"/>
  <c r="AB15" i="40"/>
  <c r="BI93" i="40"/>
  <c r="BH94" i="40"/>
  <c r="BH95" i="40" s="1"/>
  <c r="CC74" i="40"/>
  <c r="CB75" i="40"/>
  <c r="B21" i="5"/>
  <c r="C20" i="5"/>
  <c r="B45" i="5" s="1"/>
  <c r="B55" i="5" s="1"/>
  <c r="B65" i="5" s="1"/>
  <c r="D19" i="5"/>
  <c r="C44" i="5" s="1"/>
  <c r="C54" i="5" s="1"/>
  <c r="C64" i="5" s="1"/>
  <c r="F41" i="5"/>
  <c r="F51" i="5" s="1"/>
  <c r="F61" i="5" s="1"/>
  <c r="F17" i="5"/>
  <c r="E42" i="5" s="1"/>
  <c r="E52" i="5" s="1"/>
  <c r="E62" i="5" s="1"/>
  <c r="E18" i="5"/>
  <c r="G48" i="5"/>
  <c r="G58" i="5" s="1"/>
  <c r="G68" i="5" s="1"/>
  <c r="B44" i="5"/>
  <c r="B54" i="5" s="1"/>
  <c r="B64" i="5" s="1"/>
  <c r="Q7" i="3"/>
  <c r="P19" i="3" s="1"/>
  <c r="A30" i="3" s="1"/>
  <c r="P30" i="3" s="1"/>
  <c r="P8" i="3"/>
  <c r="S6" i="3"/>
  <c r="U4" i="3"/>
  <c r="T16" i="3" s="1"/>
  <c r="E27" i="3" s="1"/>
  <c r="T27" i="3" s="1"/>
  <c r="R6" i="3"/>
  <c r="R18" i="3" s="1"/>
  <c r="C29" i="3" s="1"/>
  <c r="R29" i="3" s="1"/>
  <c r="T5" i="3"/>
  <c r="S17" i="3" s="1"/>
  <c r="D28" i="3" s="1"/>
  <c r="S28" i="3" s="1"/>
  <c r="T15" i="3"/>
  <c r="E26" i="3" s="1"/>
  <c r="T26" i="3" s="1"/>
  <c r="W2" i="3"/>
  <c r="V3" i="3"/>
  <c r="L10" i="4" l="1"/>
  <c r="K21" i="4"/>
  <c r="K26" i="4" s="1"/>
  <c r="K31" i="4" s="1"/>
  <c r="K22" i="4"/>
  <c r="K27" i="4" s="1"/>
  <c r="K32" i="4" s="1"/>
  <c r="Q18" i="3"/>
  <c r="B29" i="3" s="1"/>
  <c r="Q29" i="3" s="1"/>
  <c r="W3" i="2"/>
  <c r="V4" i="2"/>
  <c r="V5" i="2" s="1"/>
  <c r="V6" i="2" s="1"/>
  <c r="V7" i="2" s="1"/>
  <c r="V8" i="2" s="1"/>
  <c r="BP49" i="40"/>
  <c r="BP50" i="40" s="1"/>
  <c r="BP51" i="40" s="1"/>
  <c r="BP52" i="40" s="1"/>
  <c r="BP53" i="40" s="1"/>
  <c r="BP54" i="40" s="1"/>
  <c r="BP55" i="40" s="1"/>
  <c r="BP56" i="40" s="1"/>
  <c r="BP57" i="40" s="1"/>
  <c r="BP58" i="40" s="1"/>
  <c r="BP59" i="40" s="1"/>
  <c r="BP60" i="40" s="1"/>
  <c r="BP61" i="40" s="1"/>
  <c r="BP62" i="40" s="1"/>
  <c r="BP63" i="40" s="1"/>
  <c r="BP64" i="40" s="1"/>
  <c r="BP65" i="40" s="1"/>
  <c r="BP66" i="40" s="1"/>
  <c r="BP67" i="40" s="1"/>
  <c r="BP68" i="40" s="1"/>
  <c r="BP69" i="40" s="1"/>
  <c r="BP70" i="40" s="1"/>
  <c r="BP71" i="40" s="1"/>
  <c r="BO50" i="40"/>
  <c r="BO51" i="40" s="1"/>
  <c r="BO52" i="40" s="1"/>
  <c r="BO53" i="40" s="1"/>
  <c r="BO54" i="40" s="1"/>
  <c r="BO55" i="40" s="1"/>
  <c r="BO56" i="40" s="1"/>
  <c r="BO57" i="40" s="1"/>
  <c r="BO58" i="40" s="1"/>
  <c r="BO59" i="40" s="1"/>
  <c r="BO60" i="40" s="1"/>
  <c r="BO61" i="40" s="1"/>
  <c r="BO62" i="40" s="1"/>
  <c r="BO63" i="40" s="1"/>
  <c r="BO64" i="40" s="1"/>
  <c r="BO65" i="40" s="1"/>
  <c r="BO66" i="40" s="1"/>
  <c r="BO67" i="40" s="1"/>
  <c r="BO68" i="40" s="1"/>
  <c r="BO69" i="40" s="1"/>
  <c r="BO70" i="40" s="1"/>
  <c r="BO71" i="40" s="1"/>
  <c r="BQ76" i="40"/>
  <c r="BP77" i="40"/>
  <c r="BP78" i="40" s="1"/>
  <c r="BP79" i="40" s="1"/>
  <c r="BP80" i="40" s="1"/>
  <c r="BP81" i="40" s="1"/>
  <c r="BP82" i="40" s="1"/>
  <c r="BP83" i="40" s="1"/>
  <c r="BP84" i="40" s="1"/>
  <c r="BP85" i="40" s="1"/>
  <c r="BP86" i="40" s="1"/>
  <c r="BP87" i="40" s="1"/>
  <c r="BP88" i="40" s="1"/>
  <c r="BP89" i="40" s="1"/>
  <c r="BM48" i="40"/>
  <c r="X76" i="40"/>
  <c r="W77" i="40"/>
  <c r="W78" i="40" s="1"/>
  <c r="W79" i="40" s="1"/>
  <c r="W80" i="40" s="1"/>
  <c r="W81" i="40" s="1"/>
  <c r="W82" i="40" s="1"/>
  <c r="J103" i="40"/>
  <c r="K102" i="40"/>
  <c r="L102" i="40" s="1"/>
  <c r="M102" i="40" s="1"/>
  <c r="N102" i="40" s="1"/>
  <c r="O102" i="40" s="1"/>
  <c r="P102" i="40" s="1"/>
  <c r="Q102" i="40" s="1"/>
  <c r="R102" i="40" s="1"/>
  <c r="S102" i="40" s="1"/>
  <c r="T102" i="40" s="1"/>
  <c r="U102" i="40" s="1"/>
  <c r="V102" i="40" s="1"/>
  <c r="W102" i="40" s="1"/>
  <c r="X102" i="40" s="1"/>
  <c r="Y102" i="40" s="1"/>
  <c r="Z102" i="40" s="1"/>
  <c r="AA102" i="40" s="1"/>
  <c r="AB102" i="40" s="1"/>
  <c r="AC102" i="40" s="1"/>
  <c r="AD102" i="40" s="1"/>
  <c r="AE102" i="40" s="1"/>
  <c r="AF102" i="40" s="1"/>
  <c r="AG102" i="40" s="1"/>
  <c r="AH102" i="40" s="1"/>
  <c r="AI102" i="40" s="1"/>
  <c r="AJ102" i="40" s="1"/>
  <c r="AK102" i="40" s="1"/>
  <c r="AL102" i="40" s="1"/>
  <c r="AM102" i="40" s="1"/>
  <c r="AN102" i="40" s="1"/>
  <c r="AO102" i="40" s="1"/>
  <c r="AP102" i="40" s="1"/>
  <c r="AQ102" i="40" s="1"/>
  <c r="AR102" i="40" s="1"/>
  <c r="AS102" i="40" s="1"/>
  <c r="AT102" i="40" s="1"/>
  <c r="AU102" i="40" s="1"/>
  <c r="AV102" i="40" s="1"/>
  <c r="X87" i="40"/>
  <c r="W88" i="40"/>
  <c r="W89" i="40" s="1"/>
  <c r="W90" i="40" s="1"/>
  <c r="AC17" i="40"/>
  <c r="AB16" i="40"/>
  <c r="AD16" i="40"/>
  <c r="BI94" i="40"/>
  <c r="BI95" i="40" s="1"/>
  <c r="BJ93" i="40"/>
  <c r="CD74" i="40"/>
  <c r="CC75" i="40"/>
  <c r="C21" i="5"/>
  <c r="B46" i="5" s="1"/>
  <c r="B56" i="5" s="1"/>
  <c r="B66" i="5" s="1"/>
  <c r="F18" i="5"/>
  <c r="F43" i="5" s="1"/>
  <c r="F53" i="5" s="1"/>
  <c r="F63" i="5" s="1"/>
  <c r="D43" i="5"/>
  <c r="D53" i="5" s="1"/>
  <c r="D63" i="5" s="1"/>
  <c r="E19" i="5"/>
  <c r="D44" i="5" s="1"/>
  <c r="D54" i="5" s="1"/>
  <c r="D64" i="5" s="1"/>
  <c r="D20" i="5"/>
  <c r="F42" i="5"/>
  <c r="F52" i="5" s="1"/>
  <c r="F62" i="5" s="1"/>
  <c r="V4" i="3"/>
  <c r="U16" i="3" s="1"/>
  <c r="F27" i="3" s="1"/>
  <c r="U27" i="3" s="1"/>
  <c r="U15" i="3"/>
  <c r="F26" i="3" s="1"/>
  <c r="U26" i="3" s="1"/>
  <c r="T6" i="3"/>
  <c r="R7" i="3"/>
  <c r="U5" i="3"/>
  <c r="S7" i="3"/>
  <c r="P9" i="3"/>
  <c r="Q8" i="3"/>
  <c r="X2" i="3"/>
  <c r="W3" i="3"/>
  <c r="K34" i="4" l="1"/>
  <c r="M10" i="4"/>
  <c r="L22" i="4"/>
  <c r="L27" i="4" s="1"/>
  <c r="L32" i="4" s="1"/>
  <c r="L21" i="4"/>
  <c r="L26" i="4" s="1"/>
  <c r="L31" i="4" s="1"/>
  <c r="L34" i="4" s="1"/>
  <c r="E43" i="5"/>
  <c r="E53" i="5" s="1"/>
  <c r="E63" i="5" s="1"/>
  <c r="X3" i="2"/>
  <c r="W4" i="2"/>
  <c r="W5" i="2" s="1"/>
  <c r="W6" i="2" s="1"/>
  <c r="W7" i="2" s="1"/>
  <c r="W8" i="2" s="1"/>
  <c r="BN48" i="40"/>
  <c r="BR76" i="40"/>
  <c r="BQ77" i="40"/>
  <c r="BQ78" i="40" s="1"/>
  <c r="BQ79" i="40" s="1"/>
  <c r="BQ80" i="40" s="1"/>
  <c r="BQ81" i="40" s="1"/>
  <c r="BQ82" i="40" s="1"/>
  <c r="BQ83" i="40" s="1"/>
  <c r="BQ84" i="40" s="1"/>
  <c r="BQ85" i="40" s="1"/>
  <c r="BQ86" i="40" s="1"/>
  <c r="BQ87" i="40" s="1"/>
  <c r="BQ88" i="40" s="1"/>
  <c r="BQ89" i="40" s="1"/>
  <c r="Y76" i="40"/>
  <c r="X77" i="40"/>
  <c r="X78" i="40" s="1"/>
  <c r="X79" i="40" s="1"/>
  <c r="X80" i="40" s="1"/>
  <c r="X81" i="40" s="1"/>
  <c r="X82" i="40" s="1"/>
  <c r="Y87" i="40"/>
  <c r="X88" i="40"/>
  <c r="X89" i="40" s="1"/>
  <c r="X90" i="40" s="1"/>
  <c r="J104" i="40"/>
  <c r="K103" i="40"/>
  <c r="L103" i="40" s="1"/>
  <c r="M103" i="40" s="1"/>
  <c r="N103" i="40" s="1"/>
  <c r="O103" i="40" s="1"/>
  <c r="P103" i="40" s="1"/>
  <c r="Q103" i="40" s="1"/>
  <c r="R103" i="40" s="1"/>
  <c r="S103" i="40" s="1"/>
  <c r="T103" i="40" s="1"/>
  <c r="U103" i="40" s="1"/>
  <c r="V103" i="40" s="1"/>
  <c r="W103" i="40" s="1"/>
  <c r="X103" i="40" s="1"/>
  <c r="Y103" i="40" s="1"/>
  <c r="Z103" i="40" s="1"/>
  <c r="AA103" i="40" s="1"/>
  <c r="AB103" i="40" s="1"/>
  <c r="AC103" i="40" s="1"/>
  <c r="AD103" i="40" s="1"/>
  <c r="AE103" i="40" s="1"/>
  <c r="AF103" i="40" s="1"/>
  <c r="AG103" i="40" s="1"/>
  <c r="AH103" i="40" s="1"/>
  <c r="AI103" i="40" s="1"/>
  <c r="AJ103" i="40" s="1"/>
  <c r="AK103" i="40" s="1"/>
  <c r="AL103" i="40" s="1"/>
  <c r="AM103" i="40" s="1"/>
  <c r="AN103" i="40" s="1"/>
  <c r="AO103" i="40" s="1"/>
  <c r="AP103" i="40" s="1"/>
  <c r="AQ103" i="40" s="1"/>
  <c r="AR103" i="40" s="1"/>
  <c r="AS103" i="40" s="1"/>
  <c r="AT103" i="40" s="1"/>
  <c r="AU103" i="40" s="1"/>
  <c r="AV103" i="40" s="1"/>
  <c r="BJ94" i="40"/>
  <c r="BJ95" i="40" s="1"/>
  <c r="BK93" i="40"/>
  <c r="AC18" i="40"/>
  <c r="AD17" i="40"/>
  <c r="AB17" i="40"/>
  <c r="CE74" i="40"/>
  <c r="CD75" i="40"/>
  <c r="E20" i="5"/>
  <c r="D45" i="5" s="1"/>
  <c r="D55" i="5" s="1"/>
  <c r="D65" i="5" s="1"/>
  <c r="C45" i="5"/>
  <c r="C55" i="5" s="1"/>
  <c r="C65" i="5" s="1"/>
  <c r="F19" i="5"/>
  <c r="D21" i="5"/>
  <c r="B47" i="5"/>
  <c r="B57" i="5" s="1"/>
  <c r="B67" i="5" s="1"/>
  <c r="Q9" i="3"/>
  <c r="P20" i="3"/>
  <c r="A31" i="3" s="1"/>
  <c r="P31" i="3" s="1"/>
  <c r="P10" i="3"/>
  <c r="S8" i="3"/>
  <c r="U6" i="3"/>
  <c r="T18" i="3" s="1"/>
  <c r="E29" i="3" s="1"/>
  <c r="T29" i="3" s="1"/>
  <c r="T17" i="3"/>
  <c r="E28" i="3" s="1"/>
  <c r="T28" i="3" s="1"/>
  <c r="R8" i="3"/>
  <c r="Q20" i="3" s="1"/>
  <c r="B31" i="3" s="1"/>
  <c r="Q31" i="3" s="1"/>
  <c r="T7" i="3"/>
  <c r="S19" i="3" s="1"/>
  <c r="D30" i="3" s="1"/>
  <c r="S30" i="3" s="1"/>
  <c r="V5" i="3"/>
  <c r="W4" i="3"/>
  <c r="V16" i="3" s="1"/>
  <c r="G27" i="3" s="1"/>
  <c r="V27" i="3" s="1"/>
  <c r="S18" i="3"/>
  <c r="D29" i="3" s="1"/>
  <c r="S29" i="3" s="1"/>
  <c r="V15" i="3"/>
  <c r="G26" i="3" s="1"/>
  <c r="V26" i="3" s="1"/>
  <c r="R19" i="3"/>
  <c r="C30" i="3" s="1"/>
  <c r="R30" i="3" s="1"/>
  <c r="Q19" i="3"/>
  <c r="B30" i="3" s="1"/>
  <c r="Q30" i="3" s="1"/>
  <c r="Y2" i="3"/>
  <c r="X3" i="3"/>
  <c r="M22" i="4" l="1"/>
  <c r="M27" i="4" s="1"/>
  <c r="M32" i="4" s="1"/>
  <c r="M21" i="4"/>
  <c r="M26" i="4" s="1"/>
  <c r="M31" i="4" s="1"/>
  <c r="M34" i="4" s="1"/>
  <c r="N34" i="4"/>
  <c r="Y3" i="2"/>
  <c r="X4" i="2"/>
  <c r="X5" i="2" s="1"/>
  <c r="X6" i="2" s="1"/>
  <c r="X7" i="2" s="1"/>
  <c r="X8" i="2" s="1"/>
  <c r="BS76" i="40"/>
  <c r="BS77" i="40" s="1"/>
  <c r="BS78" i="40" s="1"/>
  <c r="BS79" i="40" s="1"/>
  <c r="BS80" i="40" s="1"/>
  <c r="BS81" i="40" s="1"/>
  <c r="BS82" i="40" s="1"/>
  <c r="BS83" i="40" s="1"/>
  <c r="BS84" i="40" s="1"/>
  <c r="BS85" i="40" s="1"/>
  <c r="BS86" i="40" s="1"/>
  <c r="BS87" i="40" s="1"/>
  <c r="BS88" i="40" s="1"/>
  <c r="BS89" i="40" s="1"/>
  <c r="BR77" i="40"/>
  <c r="BR78" i="40" s="1"/>
  <c r="BR79" i="40" s="1"/>
  <c r="BR80" i="40" s="1"/>
  <c r="BR81" i="40" s="1"/>
  <c r="BR82" i="40" s="1"/>
  <c r="BR83" i="40" s="1"/>
  <c r="BR84" i="40" s="1"/>
  <c r="BR85" i="40" s="1"/>
  <c r="BR86" i="40" s="1"/>
  <c r="BR87" i="40" s="1"/>
  <c r="BR88" i="40" s="1"/>
  <c r="BR89" i="40" s="1"/>
  <c r="BO48" i="40"/>
  <c r="Z76" i="40"/>
  <c r="Y77" i="40"/>
  <c r="Y78" i="40" s="1"/>
  <c r="Y79" i="40" s="1"/>
  <c r="Y80" i="40" s="1"/>
  <c r="Y81" i="40" s="1"/>
  <c r="Y82" i="40" s="1"/>
  <c r="J105" i="40"/>
  <c r="K104" i="40"/>
  <c r="L104" i="40" s="1"/>
  <c r="M104" i="40" s="1"/>
  <c r="N104" i="40" s="1"/>
  <c r="O104" i="40" s="1"/>
  <c r="P104" i="40" s="1"/>
  <c r="Q104" i="40" s="1"/>
  <c r="R104" i="40" s="1"/>
  <c r="S104" i="40" s="1"/>
  <c r="T104" i="40" s="1"/>
  <c r="U104" i="40" s="1"/>
  <c r="V104" i="40" s="1"/>
  <c r="W104" i="40" s="1"/>
  <c r="X104" i="40" s="1"/>
  <c r="Y104" i="40" s="1"/>
  <c r="Z104" i="40" s="1"/>
  <c r="AA104" i="40" s="1"/>
  <c r="AB104" i="40" s="1"/>
  <c r="AC104" i="40" s="1"/>
  <c r="AD104" i="40" s="1"/>
  <c r="AE104" i="40" s="1"/>
  <c r="AF104" i="40" s="1"/>
  <c r="AG104" i="40" s="1"/>
  <c r="AH104" i="40" s="1"/>
  <c r="AI104" i="40" s="1"/>
  <c r="AJ104" i="40" s="1"/>
  <c r="AK104" i="40" s="1"/>
  <c r="AL104" i="40" s="1"/>
  <c r="AM104" i="40" s="1"/>
  <c r="AN104" i="40" s="1"/>
  <c r="AO104" i="40" s="1"/>
  <c r="AP104" i="40" s="1"/>
  <c r="AQ104" i="40" s="1"/>
  <c r="AR104" i="40" s="1"/>
  <c r="AS104" i="40" s="1"/>
  <c r="AT104" i="40" s="1"/>
  <c r="AU104" i="40" s="1"/>
  <c r="AV104" i="40" s="1"/>
  <c r="Z87" i="40"/>
  <c r="Y88" i="40"/>
  <c r="Y89" i="40" s="1"/>
  <c r="Y90" i="40" s="1"/>
  <c r="AC19" i="40"/>
  <c r="AB18" i="40"/>
  <c r="AD18" i="40"/>
  <c r="BL93" i="40"/>
  <c r="BL94" i="40" s="1"/>
  <c r="BL95" i="40" s="1"/>
  <c r="BK94" i="40"/>
  <c r="BK95" i="40" s="1"/>
  <c r="CF74" i="40"/>
  <c r="CE75" i="40"/>
  <c r="E21" i="5"/>
  <c r="D46" i="5" s="1"/>
  <c r="D56" i="5" s="1"/>
  <c r="D66" i="5" s="1"/>
  <c r="C46" i="5"/>
  <c r="C56" i="5" s="1"/>
  <c r="C66" i="5" s="1"/>
  <c r="G19" i="5"/>
  <c r="F20" i="5"/>
  <c r="E45" i="5" s="1"/>
  <c r="E55" i="5" s="1"/>
  <c r="E65" i="5" s="1"/>
  <c r="C47" i="5"/>
  <c r="C57" i="5" s="1"/>
  <c r="C67" i="5" s="1"/>
  <c r="E44" i="5"/>
  <c r="E54" i="5" s="1"/>
  <c r="E64" i="5" s="1"/>
  <c r="W5" i="3"/>
  <c r="V17" i="3" s="1"/>
  <c r="G28" i="3" s="1"/>
  <c r="V28" i="3" s="1"/>
  <c r="V6" i="3"/>
  <c r="T8" i="3"/>
  <c r="R9" i="3"/>
  <c r="Q10" i="3"/>
  <c r="X4" i="3"/>
  <c r="U7" i="3"/>
  <c r="S9" i="3"/>
  <c r="P11" i="3"/>
  <c r="U18" i="3"/>
  <c r="F29" i="3" s="1"/>
  <c r="U29" i="3" s="1"/>
  <c r="U17" i="3"/>
  <c r="F28" i="3" s="1"/>
  <c r="U28" i="3" s="1"/>
  <c r="P21" i="3"/>
  <c r="A32" i="3" s="1"/>
  <c r="P32" i="3" s="1"/>
  <c r="W15" i="3"/>
  <c r="H26" i="3" s="1"/>
  <c r="W26" i="3" s="1"/>
  <c r="R20" i="3"/>
  <c r="C31" i="3" s="1"/>
  <c r="R31" i="3" s="1"/>
  <c r="Z2" i="3"/>
  <c r="Y3" i="3"/>
  <c r="Z3" i="2" l="1"/>
  <c r="Y4" i="2"/>
  <c r="Y5" i="2" s="1"/>
  <c r="Y6" i="2" s="1"/>
  <c r="Y7" i="2" s="1"/>
  <c r="Y8" i="2" s="1"/>
  <c r="BP48" i="40"/>
  <c r="AA76" i="40"/>
  <c r="Z77" i="40"/>
  <c r="Z78" i="40" s="1"/>
  <c r="Z79" i="40" s="1"/>
  <c r="Z80" i="40" s="1"/>
  <c r="Z81" i="40" s="1"/>
  <c r="Z82" i="40" s="1"/>
  <c r="AA87" i="40"/>
  <c r="Z88" i="40"/>
  <c r="Z89" i="40" s="1"/>
  <c r="Z90" i="40" s="1"/>
  <c r="J106" i="40"/>
  <c r="K105" i="40"/>
  <c r="L105" i="40" s="1"/>
  <c r="M105" i="40" s="1"/>
  <c r="N105" i="40" s="1"/>
  <c r="O105" i="40" s="1"/>
  <c r="P105" i="40" s="1"/>
  <c r="Q105" i="40" s="1"/>
  <c r="R105" i="40" s="1"/>
  <c r="S105" i="40" s="1"/>
  <c r="T105" i="40" s="1"/>
  <c r="U105" i="40" s="1"/>
  <c r="V105" i="40" s="1"/>
  <c r="W105" i="40" s="1"/>
  <c r="X105" i="40" s="1"/>
  <c r="Y105" i="40" s="1"/>
  <c r="Z105" i="40" s="1"/>
  <c r="AA105" i="40" s="1"/>
  <c r="AB105" i="40" s="1"/>
  <c r="AC105" i="40" s="1"/>
  <c r="AD105" i="40" s="1"/>
  <c r="AE105" i="40" s="1"/>
  <c r="AF105" i="40" s="1"/>
  <c r="AG105" i="40" s="1"/>
  <c r="AH105" i="40" s="1"/>
  <c r="AI105" i="40" s="1"/>
  <c r="AJ105" i="40" s="1"/>
  <c r="AK105" i="40" s="1"/>
  <c r="AL105" i="40" s="1"/>
  <c r="AM105" i="40" s="1"/>
  <c r="AN105" i="40" s="1"/>
  <c r="AO105" i="40" s="1"/>
  <c r="AP105" i="40" s="1"/>
  <c r="AQ105" i="40" s="1"/>
  <c r="AR105" i="40" s="1"/>
  <c r="AS105" i="40" s="1"/>
  <c r="AT105" i="40" s="1"/>
  <c r="AU105" i="40" s="1"/>
  <c r="AV105" i="40" s="1"/>
  <c r="AC20" i="40"/>
  <c r="AD19" i="40"/>
  <c r="AB19" i="40"/>
  <c r="BM93" i="40"/>
  <c r="CG74" i="40"/>
  <c r="CF75" i="40"/>
  <c r="F21" i="5"/>
  <c r="G20" i="5"/>
  <c r="F44" i="5"/>
  <c r="F54" i="5" s="1"/>
  <c r="F64" i="5" s="1"/>
  <c r="D47" i="5"/>
  <c r="D57" i="5" s="1"/>
  <c r="D67" i="5" s="1"/>
  <c r="S10" i="3"/>
  <c r="U8" i="3"/>
  <c r="X5" i="3"/>
  <c r="Q11" i="3"/>
  <c r="P22" i="3"/>
  <c r="A33" i="3" s="1"/>
  <c r="P33" i="3" s="1"/>
  <c r="R10" i="3"/>
  <c r="Q22" i="3" s="1"/>
  <c r="B33" i="3" s="1"/>
  <c r="Q33" i="3" s="1"/>
  <c r="T9" i="3"/>
  <c r="V7" i="3"/>
  <c r="W6" i="3"/>
  <c r="Y4" i="3"/>
  <c r="Y15" i="3"/>
  <c r="J26" i="3" s="1"/>
  <c r="Y26" i="3" s="1"/>
  <c r="Q21" i="3"/>
  <c r="B32" i="3" s="1"/>
  <c r="Q32" i="3" s="1"/>
  <c r="T19" i="3"/>
  <c r="E30" i="3" s="1"/>
  <c r="T30" i="3" s="1"/>
  <c r="W16" i="3"/>
  <c r="H27" i="3" s="1"/>
  <c r="W27" i="3" s="1"/>
  <c r="S20" i="3"/>
  <c r="D31" i="3" s="1"/>
  <c r="S31" i="3" s="1"/>
  <c r="X15" i="3"/>
  <c r="I26" i="3" s="1"/>
  <c r="X26" i="3" s="1"/>
  <c r="S21" i="3"/>
  <c r="D32" i="3" s="1"/>
  <c r="S32" i="3" s="1"/>
  <c r="U19" i="3"/>
  <c r="F30" i="3" s="1"/>
  <c r="U30" i="3" s="1"/>
  <c r="X16" i="3"/>
  <c r="I27" i="3" s="1"/>
  <c r="X27" i="3" s="1"/>
  <c r="R21" i="3"/>
  <c r="C32" i="3" s="1"/>
  <c r="R32" i="3" s="1"/>
  <c r="V18" i="3"/>
  <c r="G29" i="3" s="1"/>
  <c r="V29" i="3" s="1"/>
  <c r="AA2" i="3"/>
  <c r="Z3" i="3"/>
  <c r="R22" i="3" l="1"/>
  <c r="C33" i="3" s="1"/>
  <c r="R33" i="3" s="1"/>
  <c r="AA3" i="2"/>
  <c r="AA4" i="2" s="1"/>
  <c r="AA5" i="2" s="1"/>
  <c r="AA6" i="2" s="1"/>
  <c r="AA7" i="2" s="1"/>
  <c r="AA8" i="2" s="1"/>
  <c r="Z4" i="2"/>
  <c r="Z5" i="2" s="1"/>
  <c r="Z6" i="2" s="1"/>
  <c r="Z7" i="2" s="1"/>
  <c r="Z8" i="2" s="1"/>
  <c r="BQ48" i="40"/>
  <c r="AB76" i="40"/>
  <c r="AA77" i="40"/>
  <c r="AA78" i="40" s="1"/>
  <c r="AA79" i="40" s="1"/>
  <c r="AA80" i="40" s="1"/>
  <c r="AA81" i="40" s="1"/>
  <c r="AA82" i="40" s="1"/>
  <c r="J107" i="40"/>
  <c r="K106" i="40"/>
  <c r="L106" i="40" s="1"/>
  <c r="M106" i="40" s="1"/>
  <c r="N106" i="40" s="1"/>
  <c r="O106" i="40" s="1"/>
  <c r="P106" i="40" s="1"/>
  <c r="Q106" i="40" s="1"/>
  <c r="R106" i="40" s="1"/>
  <c r="S106" i="40" s="1"/>
  <c r="T106" i="40" s="1"/>
  <c r="U106" i="40" s="1"/>
  <c r="V106" i="40" s="1"/>
  <c r="W106" i="40" s="1"/>
  <c r="X106" i="40" s="1"/>
  <c r="Y106" i="40" s="1"/>
  <c r="Z106" i="40" s="1"/>
  <c r="AA106" i="40" s="1"/>
  <c r="AB106" i="40" s="1"/>
  <c r="AC106" i="40" s="1"/>
  <c r="AD106" i="40" s="1"/>
  <c r="AE106" i="40" s="1"/>
  <c r="AF106" i="40" s="1"/>
  <c r="AG106" i="40" s="1"/>
  <c r="AH106" i="40" s="1"/>
  <c r="AI106" i="40" s="1"/>
  <c r="AJ106" i="40" s="1"/>
  <c r="AK106" i="40" s="1"/>
  <c r="AL106" i="40" s="1"/>
  <c r="AM106" i="40" s="1"/>
  <c r="AN106" i="40" s="1"/>
  <c r="AO106" i="40" s="1"/>
  <c r="AP106" i="40" s="1"/>
  <c r="AQ106" i="40" s="1"/>
  <c r="AR106" i="40" s="1"/>
  <c r="AS106" i="40" s="1"/>
  <c r="AT106" i="40" s="1"/>
  <c r="AU106" i="40" s="1"/>
  <c r="AV106" i="40" s="1"/>
  <c r="AB87" i="40"/>
  <c r="AA88" i="40"/>
  <c r="AA89" i="40" s="1"/>
  <c r="AA90" i="40" s="1"/>
  <c r="AC21" i="40"/>
  <c r="AB20" i="40"/>
  <c r="AD20" i="40"/>
  <c r="BM94" i="40"/>
  <c r="BM95" i="40" s="1"/>
  <c r="BN93" i="40"/>
  <c r="BN94" i="40" s="1"/>
  <c r="BN95" i="40" s="1"/>
  <c r="CH74" i="40"/>
  <c r="CG75" i="40"/>
  <c r="H20" i="5"/>
  <c r="F45" i="5"/>
  <c r="F55" i="5" s="1"/>
  <c r="F65" i="5" s="1"/>
  <c r="G21" i="5"/>
  <c r="F47" i="5" s="1"/>
  <c r="F57" i="5" s="1"/>
  <c r="F67" i="5" s="1"/>
  <c r="E46" i="5"/>
  <c r="E56" i="5" s="1"/>
  <c r="E66" i="5" s="1"/>
  <c r="G45" i="5"/>
  <c r="G55" i="5" s="1"/>
  <c r="G65" i="5" s="1"/>
  <c r="E47" i="5"/>
  <c r="E57" i="5" s="1"/>
  <c r="E67" i="5" s="1"/>
  <c r="X6" i="3"/>
  <c r="U9" i="3"/>
  <c r="S11" i="3"/>
  <c r="Z4" i="3"/>
  <c r="Y5" i="3"/>
  <c r="W7" i="3"/>
  <c r="V8" i="3"/>
  <c r="T10" i="3"/>
  <c r="S22" i="3" s="1"/>
  <c r="D33" i="3" s="1"/>
  <c r="S33" i="3" s="1"/>
  <c r="R11" i="3"/>
  <c r="R24" i="3" s="1"/>
  <c r="C35" i="3" s="1"/>
  <c r="R35" i="3" s="1"/>
  <c r="W17" i="3"/>
  <c r="H28" i="3" s="1"/>
  <c r="W28" i="3" s="1"/>
  <c r="T20" i="3"/>
  <c r="E31" i="3" s="1"/>
  <c r="T31" i="3" s="1"/>
  <c r="P23" i="3"/>
  <c r="A34" i="3" s="1"/>
  <c r="P34" i="3" s="1"/>
  <c r="P24" i="3"/>
  <c r="A35" i="3" s="1"/>
  <c r="P35" i="3" s="1"/>
  <c r="P36" i="3" s="1"/>
  <c r="X17" i="3"/>
  <c r="I28" i="3" s="1"/>
  <c r="X28" i="3" s="1"/>
  <c r="U20" i="3"/>
  <c r="F31" i="3" s="1"/>
  <c r="U31" i="3" s="1"/>
  <c r="AB2" i="3"/>
  <c r="AA3" i="3"/>
  <c r="R23" i="3" l="1"/>
  <c r="C34" i="3" s="1"/>
  <c r="R34" i="3" s="1"/>
  <c r="Q23" i="3"/>
  <c r="B34" i="3" s="1"/>
  <c r="Q34" i="3" s="1"/>
  <c r="R36" i="3"/>
  <c r="Q24" i="3"/>
  <c r="B35" i="3" s="1"/>
  <c r="Q35" i="3" s="1"/>
  <c r="Q36" i="3" s="1"/>
  <c r="BR48" i="40"/>
  <c r="BQ49" i="40"/>
  <c r="BQ50" i="40" s="1"/>
  <c r="BQ51" i="40" s="1"/>
  <c r="BQ52" i="40" s="1"/>
  <c r="BQ53" i="40" s="1"/>
  <c r="BQ54" i="40" s="1"/>
  <c r="BQ55" i="40" s="1"/>
  <c r="BQ56" i="40" s="1"/>
  <c r="BQ57" i="40" s="1"/>
  <c r="BQ58" i="40" s="1"/>
  <c r="BQ59" i="40" s="1"/>
  <c r="BQ60" i="40" s="1"/>
  <c r="BQ61" i="40" s="1"/>
  <c r="BQ62" i="40" s="1"/>
  <c r="BQ63" i="40" s="1"/>
  <c r="BQ64" i="40" s="1"/>
  <c r="BQ65" i="40" s="1"/>
  <c r="BQ66" i="40" s="1"/>
  <c r="BQ67" i="40" s="1"/>
  <c r="BQ68" i="40" s="1"/>
  <c r="BQ69" i="40" s="1"/>
  <c r="BQ70" i="40" s="1"/>
  <c r="BQ71" i="40" s="1"/>
  <c r="AC76" i="40"/>
  <c r="AB77" i="40"/>
  <c r="AB78" i="40" s="1"/>
  <c r="AB79" i="40" s="1"/>
  <c r="AB80" i="40" s="1"/>
  <c r="AB81" i="40" s="1"/>
  <c r="AB82" i="40" s="1"/>
  <c r="AC87" i="40"/>
  <c r="AB88" i="40"/>
  <c r="AB89" i="40" s="1"/>
  <c r="AB90" i="40" s="1"/>
  <c r="J108" i="40"/>
  <c r="K107" i="40"/>
  <c r="L107" i="40" s="1"/>
  <c r="M107" i="40" s="1"/>
  <c r="N107" i="40" s="1"/>
  <c r="O107" i="40" s="1"/>
  <c r="P107" i="40" s="1"/>
  <c r="Q107" i="40" s="1"/>
  <c r="R107" i="40" s="1"/>
  <c r="S107" i="40" s="1"/>
  <c r="T107" i="40" s="1"/>
  <c r="U107" i="40" s="1"/>
  <c r="V107" i="40" s="1"/>
  <c r="W107" i="40" s="1"/>
  <c r="X107" i="40" s="1"/>
  <c r="Y107" i="40" s="1"/>
  <c r="Z107" i="40" s="1"/>
  <c r="AA107" i="40" s="1"/>
  <c r="AB107" i="40" s="1"/>
  <c r="AC107" i="40" s="1"/>
  <c r="AD107" i="40" s="1"/>
  <c r="AE107" i="40" s="1"/>
  <c r="AF107" i="40" s="1"/>
  <c r="AG107" i="40" s="1"/>
  <c r="AH107" i="40" s="1"/>
  <c r="AI107" i="40" s="1"/>
  <c r="AJ107" i="40" s="1"/>
  <c r="AK107" i="40" s="1"/>
  <c r="AL107" i="40" s="1"/>
  <c r="AM107" i="40" s="1"/>
  <c r="AN107" i="40" s="1"/>
  <c r="AO107" i="40" s="1"/>
  <c r="AP107" i="40" s="1"/>
  <c r="AQ107" i="40" s="1"/>
  <c r="AR107" i="40" s="1"/>
  <c r="AS107" i="40" s="1"/>
  <c r="AT107" i="40" s="1"/>
  <c r="AU107" i="40" s="1"/>
  <c r="AV107" i="40" s="1"/>
  <c r="AC22" i="40"/>
  <c r="AD21" i="40"/>
  <c r="AB21" i="40"/>
  <c r="BO93" i="40"/>
  <c r="CI74" i="40"/>
  <c r="CI75" i="40" s="1"/>
  <c r="CH75" i="40"/>
  <c r="F46" i="5"/>
  <c r="F56" i="5" s="1"/>
  <c r="F66" i="5" s="1"/>
  <c r="H21" i="5"/>
  <c r="AB3" i="3"/>
  <c r="AA15" i="3" s="1"/>
  <c r="L26" i="3" s="1"/>
  <c r="AA26" i="3" s="1"/>
  <c r="AA4" i="3"/>
  <c r="Z16" i="3" s="1"/>
  <c r="K27" i="3" s="1"/>
  <c r="Z27" i="3" s="1"/>
  <c r="T11" i="3"/>
  <c r="S24" i="3" s="1"/>
  <c r="D35" i="3" s="1"/>
  <c r="S35" i="3" s="1"/>
  <c r="V9" i="3"/>
  <c r="U21" i="3" s="1"/>
  <c r="F32" i="3" s="1"/>
  <c r="U32" i="3" s="1"/>
  <c r="W8" i="3"/>
  <c r="V19" i="3"/>
  <c r="G30" i="3" s="1"/>
  <c r="V30" i="3" s="1"/>
  <c r="Y6" i="3"/>
  <c r="X18" i="3" s="1"/>
  <c r="I29" i="3" s="1"/>
  <c r="X29" i="3" s="1"/>
  <c r="Z5" i="3"/>
  <c r="Y16" i="3"/>
  <c r="J27" i="3" s="1"/>
  <c r="Y27" i="3" s="1"/>
  <c r="U10" i="3"/>
  <c r="T21" i="3"/>
  <c r="E32" i="3" s="1"/>
  <c r="T32" i="3" s="1"/>
  <c r="X7" i="3"/>
  <c r="W18" i="3"/>
  <c r="H29" i="3" s="1"/>
  <c r="W29" i="3" s="1"/>
  <c r="Z15" i="3"/>
  <c r="K26" i="3" s="1"/>
  <c r="Z26" i="3" s="1"/>
  <c r="S23" i="3" l="1"/>
  <c r="D34" i="3" s="1"/>
  <c r="S34" i="3" s="1"/>
  <c r="S36" i="3"/>
  <c r="BS48" i="40"/>
  <c r="AD76" i="40"/>
  <c r="AC77" i="40"/>
  <c r="AC78" i="40" s="1"/>
  <c r="AC79" i="40" s="1"/>
  <c r="AC80" i="40" s="1"/>
  <c r="AC81" i="40" s="1"/>
  <c r="AC82" i="40" s="1"/>
  <c r="J109" i="40"/>
  <c r="K108" i="40"/>
  <c r="L108" i="40" s="1"/>
  <c r="M108" i="40" s="1"/>
  <c r="N108" i="40" s="1"/>
  <c r="O108" i="40" s="1"/>
  <c r="P108" i="40" s="1"/>
  <c r="Q108" i="40" s="1"/>
  <c r="R108" i="40" s="1"/>
  <c r="S108" i="40" s="1"/>
  <c r="T108" i="40" s="1"/>
  <c r="U108" i="40" s="1"/>
  <c r="V108" i="40" s="1"/>
  <c r="W108" i="40" s="1"/>
  <c r="X108" i="40" s="1"/>
  <c r="Y108" i="40" s="1"/>
  <c r="Z108" i="40" s="1"/>
  <c r="AA108" i="40" s="1"/>
  <c r="AB108" i="40" s="1"/>
  <c r="AC108" i="40" s="1"/>
  <c r="AD108" i="40" s="1"/>
  <c r="AE108" i="40" s="1"/>
  <c r="AF108" i="40" s="1"/>
  <c r="AG108" i="40" s="1"/>
  <c r="AH108" i="40" s="1"/>
  <c r="AI108" i="40" s="1"/>
  <c r="AJ108" i="40" s="1"/>
  <c r="AK108" i="40" s="1"/>
  <c r="AL108" i="40" s="1"/>
  <c r="AM108" i="40" s="1"/>
  <c r="AN108" i="40" s="1"/>
  <c r="AO108" i="40" s="1"/>
  <c r="AP108" i="40" s="1"/>
  <c r="AQ108" i="40" s="1"/>
  <c r="AR108" i="40" s="1"/>
  <c r="AS108" i="40" s="1"/>
  <c r="AT108" i="40" s="1"/>
  <c r="AU108" i="40" s="1"/>
  <c r="AV108" i="40" s="1"/>
  <c r="AD87" i="40"/>
  <c r="AC88" i="40"/>
  <c r="AC89" i="40" s="1"/>
  <c r="AC90" i="40" s="1"/>
  <c r="AC23" i="40"/>
  <c r="AB22" i="40"/>
  <c r="AD22" i="40"/>
  <c r="BP93" i="40"/>
  <c r="BO94" i="40"/>
  <c r="BO95" i="40" s="1"/>
  <c r="I21" i="5"/>
  <c r="I47" i="5" s="1"/>
  <c r="G46" i="5"/>
  <c r="G56" i="5" s="1"/>
  <c r="G66" i="5" s="1"/>
  <c r="G47" i="5"/>
  <c r="G57" i="5" s="1"/>
  <c r="G67" i="5" s="1"/>
  <c r="U11" i="3"/>
  <c r="T24" i="3" s="1"/>
  <c r="E35" i="3" s="1"/>
  <c r="T35" i="3" s="1"/>
  <c r="T22" i="3"/>
  <c r="E33" i="3" s="1"/>
  <c r="T33" i="3" s="1"/>
  <c r="W9" i="3"/>
  <c r="V21" i="3" s="1"/>
  <c r="G32" i="3" s="1"/>
  <c r="V32" i="3" s="1"/>
  <c r="V20" i="3"/>
  <c r="G31" i="3" s="1"/>
  <c r="V31" i="3" s="1"/>
  <c r="V10" i="3"/>
  <c r="AA5" i="3"/>
  <c r="AB4" i="3"/>
  <c r="AB16" i="3" s="1"/>
  <c r="M27" i="3" s="1"/>
  <c r="AB27" i="3" s="1"/>
  <c r="X8" i="3"/>
  <c r="W20" i="3" s="1"/>
  <c r="H31" i="3" s="1"/>
  <c r="W31" i="3" s="1"/>
  <c r="W19" i="3"/>
  <c r="H30" i="3" s="1"/>
  <c r="W30" i="3" s="1"/>
  <c r="Z6" i="3"/>
  <c r="Y17" i="3"/>
  <c r="J28" i="3" s="1"/>
  <c r="Y28" i="3" s="1"/>
  <c r="Y7" i="3"/>
  <c r="T23" i="3"/>
  <c r="E34" i="3" s="1"/>
  <c r="T34" i="3" s="1"/>
  <c r="AB15" i="3"/>
  <c r="M26" i="3" s="1"/>
  <c r="AB26" i="3" s="1"/>
  <c r="AA16" i="3" l="1"/>
  <c r="L27" i="3" s="1"/>
  <c r="AA27" i="3" s="1"/>
  <c r="T36" i="3"/>
  <c r="BT48" i="40"/>
  <c r="BS49" i="40"/>
  <c r="BS50" i="40" s="1"/>
  <c r="BS51" i="40" s="1"/>
  <c r="BS52" i="40" s="1"/>
  <c r="BS53" i="40" s="1"/>
  <c r="BS54" i="40" s="1"/>
  <c r="BS55" i="40" s="1"/>
  <c r="BS56" i="40" s="1"/>
  <c r="BS57" i="40" s="1"/>
  <c r="BS58" i="40" s="1"/>
  <c r="BS59" i="40" s="1"/>
  <c r="BS60" i="40" s="1"/>
  <c r="BS61" i="40" s="1"/>
  <c r="BS62" i="40" s="1"/>
  <c r="BS63" i="40" s="1"/>
  <c r="BS64" i="40" s="1"/>
  <c r="BS65" i="40" s="1"/>
  <c r="BS66" i="40" s="1"/>
  <c r="BS67" i="40" s="1"/>
  <c r="BS68" i="40" s="1"/>
  <c r="BS69" i="40" s="1"/>
  <c r="BS70" i="40" s="1"/>
  <c r="BS71" i="40" s="1"/>
  <c r="BS72" i="40" s="1"/>
  <c r="AE76" i="40"/>
  <c r="AD77" i="40"/>
  <c r="AD78" i="40" s="1"/>
  <c r="AD79" i="40" s="1"/>
  <c r="AD80" i="40" s="1"/>
  <c r="AD81" i="40" s="1"/>
  <c r="AD82" i="40" s="1"/>
  <c r="AE87" i="40"/>
  <c r="AD88" i="40"/>
  <c r="AD89" i="40" s="1"/>
  <c r="AD90" i="40" s="1"/>
  <c r="J110" i="40"/>
  <c r="K109" i="40"/>
  <c r="L109" i="40" s="1"/>
  <c r="M109" i="40" s="1"/>
  <c r="N109" i="40" s="1"/>
  <c r="O109" i="40" s="1"/>
  <c r="P109" i="40" s="1"/>
  <c r="Q109" i="40" s="1"/>
  <c r="R109" i="40" s="1"/>
  <c r="S109" i="40" s="1"/>
  <c r="T109" i="40" s="1"/>
  <c r="U109" i="40" s="1"/>
  <c r="V109" i="40" s="1"/>
  <c r="W109" i="40" s="1"/>
  <c r="X109" i="40" s="1"/>
  <c r="Y109" i="40" s="1"/>
  <c r="Z109" i="40" s="1"/>
  <c r="AA109" i="40" s="1"/>
  <c r="AB109" i="40" s="1"/>
  <c r="AC109" i="40" s="1"/>
  <c r="AD109" i="40" s="1"/>
  <c r="AE109" i="40" s="1"/>
  <c r="AF109" i="40" s="1"/>
  <c r="AG109" i="40" s="1"/>
  <c r="AH109" i="40" s="1"/>
  <c r="AI109" i="40" s="1"/>
  <c r="AJ109" i="40" s="1"/>
  <c r="AK109" i="40" s="1"/>
  <c r="AL109" i="40" s="1"/>
  <c r="AM109" i="40" s="1"/>
  <c r="AN109" i="40" s="1"/>
  <c r="AO109" i="40" s="1"/>
  <c r="AP109" i="40" s="1"/>
  <c r="AQ109" i="40" s="1"/>
  <c r="AR109" i="40" s="1"/>
  <c r="AS109" i="40" s="1"/>
  <c r="AT109" i="40" s="1"/>
  <c r="AU109" i="40" s="1"/>
  <c r="AV109" i="40" s="1"/>
  <c r="AC24" i="40"/>
  <c r="AD23" i="40"/>
  <c r="AB23" i="40"/>
  <c r="BP94" i="40"/>
  <c r="BP95" i="40" s="1"/>
  <c r="BQ93" i="40"/>
  <c r="H46" i="5"/>
  <c r="H56" i="5" s="1"/>
  <c r="H66" i="5" s="1"/>
  <c r="H47" i="5"/>
  <c r="H57" i="5" s="1"/>
  <c r="H67" i="5" s="1"/>
  <c r="Z7" i="3"/>
  <c r="Y19" i="3" s="1"/>
  <c r="J30" i="3" s="1"/>
  <c r="Y30" i="3" s="1"/>
  <c r="Y18" i="3"/>
  <c r="J29" i="3" s="1"/>
  <c r="Y29" i="3" s="1"/>
  <c r="AB5" i="3"/>
  <c r="AA6" i="3"/>
  <c r="Z17" i="3"/>
  <c r="K28" i="3" s="1"/>
  <c r="Z28" i="3" s="1"/>
  <c r="V11" i="3"/>
  <c r="U24" i="3" s="1"/>
  <c r="F35" i="3" s="1"/>
  <c r="U35" i="3" s="1"/>
  <c r="U22" i="3"/>
  <c r="F33" i="3" s="1"/>
  <c r="U33" i="3" s="1"/>
  <c r="Y8" i="3"/>
  <c r="X19" i="3"/>
  <c r="I30" i="3" s="1"/>
  <c r="X30" i="3" s="1"/>
  <c r="X9" i="3"/>
  <c r="W21" i="3" s="1"/>
  <c r="H32" i="3" s="1"/>
  <c r="W32" i="3" s="1"/>
  <c r="W10" i="3"/>
  <c r="U23" i="3" l="1"/>
  <c r="F34" i="3" s="1"/>
  <c r="U34" i="3" s="1"/>
  <c r="U36" i="3" s="1"/>
  <c r="I68" i="5"/>
  <c r="BU48" i="40"/>
  <c r="BU49" i="40" s="1"/>
  <c r="BU50" i="40" s="1"/>
  <c r="BU51" i="40" s="1"/>
  <c r="BU52" i="40" s="1"/>
  <c r="BU53" i="40" s="1"/>
  <c r="BU54" i="40" s="1"/>
  <c r="BU55" i="40" s="1"/>
  <c r="BU56" i="40" s="1"/>
  <c r="BU57" i="40" s="1"/>
  <c r="BU58" i="40" s="1"/>
  <c r="BU59" i="40" s="1"/>
  <c r="BU60" i="40" s="1"/>
  <c r="BU61" i="40" s="1"/>
  <c r="BU62" i="40" s="1"/>
  <c r="BU63" i="40" s="1"/>
  <c r="BU64" i="40" s="1"/>
  <c r="BU65" i="40" s="1"/>
  <c r="BU66" i="40" s="1"/>
  <c r="BU67" i="40" s="1"/>
  <c r="BU68" i="40" s="1"/>
  <c r="BU69" i="40" s="1"/>
  <c r="BU70" i="40" s="1"/>
  <c r="BU71" i="40" s="1"/>
  <c r="BU72" i="40" s="1"/>
  <c r="BT49" i="40"/>
  <c r="BT50" i="40" s="1"/>
  <c r="BT51" i="40" s="1"/>
  <c r="BT52" i="40" s="1"/>
  <c r="BT53" i="40" s="1"/>
  <c r="BT54" i="40" s="1"/>
  <c r="BT55" i="40" s="1"/>
  <c r="BT56" i="40" s="1"/>
  <c r="BT57" i="40" s="1"/>
  <c r="BT58" i="40" s="1"/>
  <c r="BT59" i="40" s="1"/>
  <c r="BT60" i="40" s="1"/>
  <c r="BT61" i="40" s="1"/>
  <c r="BT62" i="40" s="1"/>
  <c r="BT63" i="40" s="1"/>
  <c r="BT64" i="40" s="1"/>
  <c r="BT65" i="40" s="1"/>
  <c r="BT66" i="40" s="1"/>
  <c r="BT67" i="40" s="1"/>
  <c r="BT68" i="40" s="1"/>
  <c r="BT69" i="40" s="1"/>
  <c r="BT70" i="40" s="1"/>
  <c r="BT71" i="40" s="1"/>
  <c r="BT72" i="40" s="1"/>
  <c r="BT73" i="40" s="1"/>
  <c r="BU73" i="40" s="1"/>
  <c r="BV73" i="40" s="1"/>
  <c r="BW73" i="40" s="1"/>
  <c r="BX73" i="40" s="1"/>
  <c r="BY73" i="40" s="1"/>
  <c r="BZ73" i="40" s="1"/>
  <c r="CA73" i="40" s="1"/>
  <c r="CB73" i="40" s="1"/>
  <c r="CC73" i="40" s="1"/>
  <c r="CD73" i="40" s="1"/>
  <c r="CE73" i="40" s="1"/>
  <c r="CF73" i="40" s="1"/>
  <c r="CG73" i="40" s="1"/>
  <c r="CH73" i="40" s="1"/>
  <c r="CI73" i="40" s="1"/>
  <c r="AF76" i="40"/>
  <c r="AE77" i="40"/>
  <c r="AE78" i="40" s="1"/>
  <c r="AE79" i="40" s="1"/>
  <c r="AE80" i="40" s="1"/>
  <c r="AE81" i="40" s="1"/>
  <c r="AE82" i="40" s="1"/>
  <c r="J111" i="40"/>
  <c r="K110" i="40"/>
  <c r="L110" i="40" s="1"/>
  <c r="M110" i="40" s="1"/>
  <c r="N110" i="40" s="1"/>
  <c r="O110" i="40" s="1"/>
  <c r="P110" i="40" s="1"/>
  <c r="Q110" i="40" s="1"/>
  <c r="R110" i="40" s="1"/>
  <c r="S110" i="40" s="1"/>
  <c r="T110" i="40" s="1"/>
  <c r="U110" i="40" s="1"/>
  <c r="V110" i="40" s="1"/>
  <c r="W110" i="40" s="1"/>
  <c r="X110" i="40" s="1"/>
  <c r="Y110" i="40" s="1"/>
  <c r="Z110" i="40" s="1"/>
  <c r="AA110" i="40" s="1"/>
  <c r="AB110" i="40" s="1"/>
  <c r="AC110" i="40" s="1"/>
  <c r="AD110" i="40" s="1"/>
  <c r="AE110" i="40" s="1"/>
  <c r="AF110" i="40" s="1"/>
  <c r="AG110" i="40" s="1"/>
  <c r="AH110" i="40" s="1"/>
  <c r="AI110" i="40" s="1"/>
  <c r="AJ110" i="40" s="1"/>
  <c r="AK110" i="40" s="1"/>
  <c r="AL110" i="40" s="1"/>
  <c r="AM110" i="40" s="1"/>
  <c r="AN110" i="40" s="1"/>
  <c r="AO110" i="40" s="1"/>
  <c r="AP110" i="40" s="1"/>
  <c r="AQ110" i="40" s="1"/>
  <c r="AR110" i="40" s="1"/>
  <c r="AS110" i="40" s="1"/>
  <c r="AT110" i="40" s="1"/>
  <c r="AU110" i="40" s="1"/>
  <c r="AV110" i="40" s="1"/>
  <c r="AF87" i="40"/>
  <c r="AE88" i="40"/>
  <c r="AE89" i="40" s="1"/>
  <c r="AE90" i="40" s="1"/>
  <c r="BR93" i="40"/>
  <c r="BQ94" i="40"/>
  <c r="BQ95" i="40" s="1"/>
  <c r="AC25" i="40"/>
  <c r="AD25" i="40" s="1"/>
  <c r="AB24" i="40"/>
  <c r="AD24" i="40"/>
  <c r="Y9" i="3"/>
  <c r="AA7" i="3"/>
  <c r="Z18" i="3"/>
  <c r="K29" i="3" s="1"/>
  <c r="Z29" i="3" s="1"/>
  <c r="AB6" i="3"/>
  <c r="AA18" i="3" s="1"/>
  <c r="L29" i="3" s="1"/>
  <c r="AA29" i="3" s="1"/>
  <c r="AB18" i="3"/>
  <c r="M29" i="3" s="1"/>
  <c r="AB29" i="3" s="1"/>
  <c r="AA17" i="3"/>
  <c r="L28" i="3" s="1"/>
  <c r="AA28" i="3" s="1"/>
  <c r="W11" i="3"/>
  <c r="V24" i="3" s="1"/>
  <c r="G35" i="3" s="1"/>
  <c r="V35" i="3" s="1"/>
  <c r="V22" i="3"/>
  <c r="G33" i="3" s="1"/>
  <c r="V33" i="3" s="1"/>
  <c r="X10" i="3"/>
  <c r="Z8" i="3"/>
  <c r="Y20" i="3" s="1"/>
  <c r="J31" i="3" s="1"/>
  <c r="Y31" i="3" s="1"/>
  <c r="Z19" i="3"/>
  <c r="K30" i="3" s="1"/>
  <c r="Z30" i="3" s="1"/>
  <c r="AB17" i="3"/>
  <c r="M28" i="3" s="1"/>
  <c r="AB28" i="3" s="1"/>
  <c r="X20" i="3"/>
  <c r="I31" i="3" s="1"/>
  <c r="X31" i="3" s="1"/>
  <c r="AG76" i="40" l="1"/>
  <c r="AF77" i="40"/>
  <c r="AF78" i="40" s="1"/>
  <c r="AF79" i="40" s="1"/>
  <c r="AF80" i="40" s="1"/>
  <c r="AF81" i="40" s="1"/>
  <c r="AF82" i="40" s="1"/>
  <c r="AG87" i="40"/>
  <c r="AF88" i="40"/>
  <c r="AF89" i="40" s="1"/>
  <c r="AF90" i="40" s="1"/>
  <c r="J112" i="40"/>
  <c r="K112" i="40" s="1"/>
  <c r="L112" i="40" s="1"/>
  <c r="M112" i="40" s="1"/>
  <c r="N112" i="40" s="1"/>
  <c r="O112" i="40" s="1"/>
  <c r="P112" i="40" s="1"/>
  <c r="Q112" i="40" s="1"/>
  <c r="R112" i="40" s="1"/>
  <c r="S112" i="40" s="1"/>
  <c r="T112" i="40" s="1"/>
  <c r="U112" i="40" s="1"/>
  <c r="V112" i="40" s="1"/>
  <c r="W112" i="40" s="1"/>
  <c r="X112" i="40" s="1"/>
  <c r="Y112" i="40" s="1"/>
  <c r="Z112" i="40" s="1"/>
  <c r="AA112" i="40" s="1"/>
  <c r="AB112" i="40" s="1"/>
  <c r="AC112" i="40" s="1"/>
  <c r="AD112" i="40" s="1"/>
  <c r="AE112" i="40" s="1"/>
  <c r="AF112" i="40" s="1"/>
  <c r="AG112" i="40" s="1"/>
  <c r="AH112" i="40" s="1"/>
  <c r="AI112" i="40" s="1"/>
  <c r="AJ112" i="40" s="1"/>
  <c r="AK112" i="40" s="1"/>
  <c r="AL112" i="40" s="1"/>
  <c r="AM112" i="40" s="1"/>
  <c r="AN112" i="40" s="1"/>
  <c r="AO112" i="40" s="1"/>
  <c r="AP112" i="40" s="1"/>
  <c r="AQ112" i="40" s="1"/>
  <c r="AR112" i="40" s="1"/>
  <c r="AS112" i="40" s="1"/>
  <c r="AT112" i="40" s="1"/>
  <c r="AU112" i="40" s="1"/>
  <c r="AV112" i="40" s="1"/>
  <c r="K111" i="40"/>
  <c r="L111" i="40" s="1"/>
  <c r="M111" i="40" s="1"/>
  <c r="N111" i="40" s="1"/>
  <c r="O111" i="40" s="1"/>
  <c r="P111" i="40" s="1"/>
  <c r="Q111" i="40" s="1"/>
  <c r="R111" i="40" s="1"/>
  <c r="S111" i="40" s="1"/>
  <c r="T111" i="40" s="1"/>
  <c r="U111" i="40" s="1"/>
  <c r="V111" i="40" s="1"/>
  <c r="W111" i="40" s="1"/>
  <c r="X111" i="40" s="1"/>
  <c r="Y111" i="40" s="1"/>
  <c r="Z111" i="40" s="1"/>
  <c r="AA111" i="40" s="1"/>
  <c r="AB111" i="40" s="1"/>
  <c r="AC111" i="40" s="1"/>
  <c r="AD111" i="40" s="1"/>
  <c r="AE111" i="40" s="1"/>
  <c r="AF111" i="40" s="1"/>
  <c r="AG111" i="40" s="1"/>
  <c r="AH111" i="40" s="1"/>
  <c r="AI111" i="40" s="1"/>
  <c r="AJ111" i="40" s="1"/>
  <c r="AK111" i="40" s="1"/>
  <c r="AL111" i="40" s="1"/>
  <c r="AM111" i="40" s="1"/>
  <c r="AN111" i="40" s="1"/>
  <c r="AO111" i="40" s="1"/>
  <c r="AP111" i="40" s="1"/>
  <c r="AQ111" i="40" s="1"/>
  <c r="AR111" i="40" s="1"/>
  <c r="AS111" i="40" s="1"/>
  <c r="AT111" i="40" s="1"/>
  <c r="AU111" i="40" s="1"/>
  <c r="AV111" i="40" s="1"/>
  <c r="BB25" i="40"/>
  <c r="AB25" i="40"/>
  <c r="BR94" i="40"/>
  <c r="BR95" i="40" s="1"/>
  <c r="BS93" i="40"/>
  <c r="V23" i="3"/>
  <c r="G34" i="3" s="1"/>
  <c r="V34" i="3" s="1"/>
  <c r="V36" i="3" s="1"/>
  <c r="AA8" i="3"/>
  <c r="Y10" i="3"/>
  <c r="X21" i="3"/>
  <c r="I32" i="3" s="1"/>
  <c r="X32" i="3" s="1"/>
  <c r="Z9" i="3"/>
  <c r="Y21" i="3" s="1"/>
  <c r="J32" i="3" s="1"/>
  <c r="Y32" i="3" s="1"/>
  <c r="Y36" i="3" s="1"/>
  <c r="X11" i="3"/>
  <c r="W24" i="3" s="1"/>
  <c r="H35" i="3" s="1"/>
  <c r="W35" i="3" s="1"/>
  <c r="W36" i="3" s="1"/>
  <c r="W22" i="3"/>
  <c r="H33" i="3" s="1"/>
  <c r="W33" i="3" s="1"/>
  <c r="AB7" i="3"/>
  <c r="AB19" i="3"/>
  <c r="M30" i="3" s="1"/>
  <c r="AB30" i="3" s="1"/>
  <c r="AB36" i="3" s="1"/>
  <c r="AA19" i="3"/>
  <c r="L30" i="3" s="1"/>
  <c r="AA30" i="3" s="1"/>
  <c r="AA36" i="3" s="1"/>
  <c r="AH76" i="40" l="1"/>
  <c r="AG77" i="40"/>
  <c r="AG78" i="40" s="1"/>
  <c r="AG79" i="40" s="1"/>
  <c r="AG80" i="40" s="1"/>
  <c r="AG81" i="40" s="1"/>
  <c r="AG82" i="40" s="1"/>
  <c r="AH87" i="40"/>
  <c r="AG88" i="40"/>
  <c r="AG89" i="40" s="1"/>
  <c r="AG90" i="40" s="1"/>
  <c r="BT93" i="40"/>
  <c r="BS94" i="40"/>
  <c r="BS95" i="40" s="1"/>
  <c r="AB26" i="40"/>
  <c r="AB8" i="3"/>
  <c r="AB20" i="3" s="1"/>
  <c r="M31" i="3" s="1"/>
  <c r="AB31" i="3" s="1"/>
  <c r="Y11" i="3"/>
  <c r="X23" i="3" s="1"/>
  <c r="I34" i="3" s="1"/>
  <c r="X34" i="3" s="1"/>
  <c r="X22" i="3"/>
  <c r="I33" i="3" s="1"/>
  <c r="X33" i="3" s="1"/>
  <c r="X36" i="3" s="1"/>
  <c r="AA9" i="3"/>
  <c r="Z20" i="3"/>
  <c r="K31" i="3" s="1"/>
  <c r="Z31" i="3" s="1"/>
  <c r="Z36" i="3" s="1"/>
  <c r="W23" i="3"/>
  <c r="H34" i="3" s="1"/>
  <c r="W34" i="3" s="1"/>
  <c r="W37" i="3" s="1"/>
  <c r="Z10" i="3"/>
  <c r="Y22" i="3" s="1"/>
  <c r="J33" i="3" s="1"/>
  <c r="Y33" i="3" s="1"/>
  <c r="X24" i="3"/>
  <c r="I35" i="3" s="1"/>
  <c r="X35" i="3" s="1"/>
  <c r="X37" i="3" l="1"/>
  <c r="AC36" i="3"/>
  <c r="AA20" i="3"/>
  <c r="L31" i="3" s="1"/>
  <c r="AA31" i="3" s="1"/>
  <c r="AI76" i="40"/>
  <c r="AH77" i="40"/>
  <c r="AH78" i="40" s="1"/>
  <c r="AH79" i="40" s="1"/>
  <c r="AH80" i="40" s="1"/>
  <c r="AH81" i="40" s="1"/>
  <c r="AH82" i="40" s="1"/>
  <c r="AI87" i="40"/>
  <c r="AH88" i="40"/>
  <c r="AH89" i="40" s="1"/>
  <c r="AH90" i="40" s="1"/>
  <c r="BT94" i="40"/>
  <c r="BT95" i="40" s="1"/>
  <c r="BU93" i="40"/>
  <c r="AA10" i="3"/>
  <c r="Z21" i="3"/>
  <c r="K32" i="3" s="1"/>
  <c r="Z32" i="3" s="1"/>
  <c r="Z11" i="3"/>
  <c r="Y24" i="3" s="1"/>
  <c r="J35" i="3" s="1"/>
  <c r="Y35" i="3" s="1"/>
  <c r="AB9" i="3"/>
  <c r="AA21" i="3"/>
  <c r="L32" i="3" s="1"/>
  <c r="AA32" i="3" s="1"/>
  <c r="AJ76" i="40" l="1"/>
  <c r="AI77" i="40"/>
  <c r="AI78" i="40" s="1"/>
  <c r="AI79" i="40" s="1"/>
  <c r="AI80" i="40" s="1"/>
  <c r="AI81" i="40" s="1"/>
  <c r="AI82" i="40" s="1"/>
  <c r="AJ87" i="40"/>
  <c r="AI88" i="40"/>
  <c r="AI89" i="40" s="1"/>
  <c r="AI90" i="40" s="1"/>
  <c r="BV93" i="40"/>
  <c r="BU94" i="40"/>
  <c r="BU95" i="40" s="1"/>
  <c r="AB10" i="3"/>
  <c r="Y23" i="3"/>
  <c r="J34" i="3" s="1"/>
  <c r="Y34" i="3" s="1"/>
  <c r="Y37" i="3" s="1"/>
  <c r="AA11" i="3"/>
  <c r="Z24" i="3" s="1"/>
  <c r="K35" i="3" s="1"/>
  <c r="Z35" i="3" s="1"/>
  <c r="Z22" i="3"/>
  <c r="K33" i="3" s="1"/>
  <c r="Z33" i="3" s="1"/>
  <c r="AB21" i="3"/>
  <c r="M32" i="3" s="1"/>
  <c r="AB32" i="3" s="1"/>
  <c r="Z23" i="3"/>
  <c r="K34" i="3" s="1"/>
  <c r="Z34" i="3" s="1"/>
  <c r="Z37" i="3" l="1"/>
  <c r="AK76" i="40"/>
  <c r="AJ77" i="40"/>
  <c r="AJ78" i="40" s="1"/>
  <c r="AJ79" i="40" s="1"/>
  <c r="AJ80" i="40" s="1"/>
  <c r="AJ81" i="40" s="1"/>
  <c r="AJ82" i="40" s="1"/>
  <c r="AK87" i="40"/>
  <c r="AJ88" i="40"/>
  <c r="AJ89" i="40" s="1"/>
  <c r="AJ90" i="40" s="1"/>
  <c r="BW93" i="40"/>
  <c r="BV94" i="40"/>
  <c r="BV95" i="40" s="1"/>
  <c r="AB11" i="3"/>
  <c r="AB23" i="3" s="1"/>
  <c r="M34" i="3" s="1"/>
  <c r="AB34" i="3" s="1"/>
  <c r="AA22" i="3"/>
  <c r="L33" i="3" s="1"/>
  <c r="AA33" i="3" s="1"/>
  <c r="AB22" i="3"/>
  <c r="M33" i="3" s="1"/>
  <c r="AB33" i="3" s="1"/>
  <c r="AA24" i="3" l="1"/>
  <c r="L35" i="3" s="1"/>
  <c r="AA35" i="3" s="1"/>
  <c r="AL76" i="40"/>
  <c r="AK77" i="40"/>
  <c r="AK78" i="40" s="1"/>
  <c r="AK79" i="40" s="1"/>
  <c r="AK80" i="40" s="1"/>
  <c r="AK81" i="40" s="1"/>
  <c r="AK82" i="40" s="1"/>
  <c r="AL87" i="40"/>
  <c r="AK88" i="40"/>
  <c r="AK89" i="40" s="1"/>
  <c r="AK90" i="40" s="1"/>
  <c r="BW94" i="40"/>
  <c r="BW95" i="40" s="1"/>
  <c r="BX93" i="40"/>
  <c r="AB24" i="3"/>
  <c r="M35" i="3" s="1"/>
  <c r="AB35" i="3" s="1"/>
  <c r="AB37" i="3" s="1"/>
  <c r="AA23" i="3"/>
  <c r="L34" i="3" s="1"/>
  <c r="AA34" i="3" s="1"/>
  <c r="AA37" i="3" s="1"/>
  <c r="AC37" i="3" l="1"/>
  <c r="AM76" i="40"/>
  <c r="AL77" i="40"/>
  <c r="AL78" i="40" s="1"/>
  <c r="AL79" i="40" s="1"/>
  <c r="AL80" i="40" s="1"/>
  <c r="AL81" i="40" s="1"/>
  <c r="AL82" i="40" s="1"/>
  <c r="AM87" i="40"/>
  <c r="AL88" i="40"/>
  <c r="AL89" i="40" s="1"/>
  <c r="AL90" i="40" s="1"/>
  <c r="BY93" i="40"/>
  <c r="BX94" i="40"/>
  <c r="BX95" i="40" s="1"/>
  <c r="AA19" i="2"/>
  <c r="Z19" i="2"/>
  <c r="Y19" i="2"/>
  <c r="X19" i="2"/>
  <c r="W19" i="2"/>
  <c r="V19" i="2"/>
  <c r="U19" i="2"/>
  <c r="T19" i="2"/>
  <c r="S19" i="2"/>
  <c r="R19" i="2"/>
  <c r="P19" i="2"/>
  <c r="AA18" i="2"/>
  <c r="Z18" i="2"/>
  <c r="Y18" i="2"/>
  <c r="X18" i="2"/>
  <c r="W18" i="2"/>
  <c r="V18" i="2"/>
  <c r="U18" i="2"/>
  <c r="T18" i="2"/>
  <c r="S18" i="2"/>
  <c r="R18" i="2"/>
  <c r="P18" i="2"/>
  <c r="AA17" i="2"/>
  <c r="Z17" i="2"/>
  <c r="Y17" i="2"/>
  <c r="X17" i="2"/>
  <c r="W17" i="2"/>
  <c r="V17" i="2"/>
  <c r="U17" i="2"/>
  <c r="T17" i="2"/>
  <c r="S17" i="2"/>
  <c r="R17" i="2"/>
  <c r="P17" i="2"/>
  <c r="AA16" i="2"/>
  <c r="Z16" i="2"/>
  <c r="Y16" i="2"/>
  <c r="X16" i="2"/>
  <c r="W16" i="2"/>
  <c r="V16" i="2"/>
  <c r="U16" i="2"/>
  <c r="T16" i="2"/>
  <c r="S16" i="2"/>
  <c r="R16" i="2"/>
  <c r="P16" i="2"/>
  <c r="AA15" i="2"/>
  <c r="Z15" i="2"/>
  <c r="Y15" i="2"/>
  <c r="X15" i="2"/>
  <c r="W15" i="2"/>
  <c r="V15" i="2"/>
  <c r="U15" i="2"/>
  <c r="T15" i="2"/>
  <c r="S15" i="2"/>
  <c r="R15" i="2"/>
  <c r="P15" i="2"/>
  <c r="AA14" i="2"/>
  <c r="Z14" i="2"/>
  <c r="Y14" i="2"/>
  <c r="X14" i="2"/>
  <c r="W14" i="2"/>
  <c r="V14" i="2"/>
  <c r="U14" i="2"/>
  <c r="T14" i="2"/>
  <c r="S14" i="2"/>
  <c r="R14" i="2"/>
  <c r="M14" i="2"/>
  <c r="M19" i="2"/>
  <c r="L19" i="2"/>
  <c r="K19" i="2"/>
  <c r="J19" i="2"/>
  <c r="I19" i="2"/>
  <c r="H19" i="2"/>
  <c r="G19" i="2"/>
  <c r="F19" i="2"/>
  <c r="E19" i="2"/>
  <c r="D19" i="2"/>
  <c r="C19" i="2"/>
  <c r="M18" i="2"/>
  <c r="L18" i="2"/>
  <c r="K18" i="2"/>
  <c r="J18" i="2"/>
  <c r="I18" i="2"/>
  <c r="H18" i="2"/>
  <c r="G18" i="2"/>
  <c r="G26" i="2" s="1"/>
  <c r="G33" i="2" s="1"/>
  <c r="F18" i="2"/>
  <c r="E18" i="2"/>
  <c r="D18" i="2"/>
  <c r="C18" i="2"/>
  <c r="C26" i="2" s="1"/>
  <c r="C33" i="2" s="1"/>
  <c r="M17" i="2"/>
  <c r="L17" i="2"/>
  <c r="K17" i="2"/>
  <c r="J17" i="2"/>
  <c r="I17" i="2"/>
  <c r="H17" i="2"/>
  <c r="H25" i="2" s="1"/>
  <c r="H32" i="2" s="1"/>
  <c r="G17" i="2"/>
  <c r="F17" i="2"/>
  <c r="F25" i="2" s="1"/>
  <c r="F32" i="2" s="1"/>
  <c r="E17" i="2"/>
  <c r="D17" i="2"/>
  <c r="C17" i="2"/>
  <c r="C25" i="2" s="1"/>
  <c r="C32" i="2" s="1"/>
  <c r="M16" i="2"/>
  <c r="L16" i="2"/>
  <c r="K16" i="2"/>
  <c r="K24" i="2" s="1"/>
  <c r="K31" i="2" s="1"/>
  <c r="J16" i="2"/>
  <c r="I16" i="2"/>
  <c r="I24" i="2" s="1"/>
  <c r="I31" i="2" s="1"/>
  <c r="H16" i="2"/>
  <c r="G16" i="2"/>
  <c r="F16" i="2"/>
  <c r="E16" i="2"/>
  <c r="E24" i="2" s="1"/>
  <c r="E31" i="2" s="1"/>
  <c r="D16" i="2"/>
  <c r="C16" i="2"/>
  <c r="C24" i="2" s="1"/>
  <c r="C31" i="2" s="1"/>
  <c r="M15" i="2"/>
  <c r="L15" i="2"/>
  <c r="L23" i="2" s="1"/>
  <c r="L30" i="2" s="1"/>
  <c r="K15" i="2"/>
  <c r="J15" i="2"/>
  <c r="I15" i="2"/>
  <c r="H15" i="2"/>
  <c r="H23" i="2" s="1"/>
  <c r="H30" i="2" s="1"/>
  <c r="G15" i="2"/>
  <c r="F15" i="2"/>
  <c r="E15" i="2"/>
  <c r="D15" i="2"/>
  <c r="D23" i="2" s="1"/>
  <c r="D30" i="2" s="1"/>
  <c r="C15" i="2"/>
  <c r="C23" i="2" s="1"/>
  <c r="C30" i="2" s="1"/>
  <c r="L14" i="2"/>
  <c r="K14" i="2"/>
  <c r="K22" i="2" s="1"/>
  <c r="K29" i="2" s="1"/>
  <c r="J14" i="2"/>
  <c r="J22" i="2" s="1"/>
  <c r="J29" i="2" s="1"/>
  <c r="I14" i="2"/>
  <c r="H14" i="2"/>
  <c r="H22" i="2" s="1"/>
  <c r="H29" i="2" s="1"/>
  <c r="G14" i="2"/>
  <c r="G22" i="2" s="1"/>
  <c r="G29" i="2" s="1"/>
  <c r="F14" i="2"/>
  <c r="F22" i="2" s="1"/>
  <c r="F29" i="2" s="1"/>
  <c r="E14" i="2"/>
  <c r="D14" i="2"/>
  <c r="C14" i="2"/>
  <c r="C22" i="2" s="1"/>
  <c r="C29" i="2" s="1"/>
  <c r="B19" i="2"/>
  <c r="B17" i="2"/>
  <c r="B18" i="2"/>
  <c r="B26" i="2" s="1"/>
  <c r="B33" i="2" s="1"/>
  <c r="B16" i="2"/>
  <c r="B15" i="2"/>
  <c r="B23" i="2" s="1"/>
  <c r="B30" i="2" s="1"/>
  <c r="D22" i="2" l="1"/>
  <c r="D29" i="2" s="1"/>
  <c r="L22" i="2"/>
  <c r="L29" i="2" s="1"/>
  <c r="J23" i="2"/>
  <c r="J30" i="2" s="1"/>
  <c r="G24" i="2"/>
  <c r="G31" i="2" s="1"/>
  <c r="D25" i="2"/>
  <c r="D32" i="2" s="1"/>
  <c r="L25" i="2"/>
  <c r="L32" i="2" s="1"/>
  <c r="I26" i="2"/>
  <c r="I33" i="2" s="1"/>
  <c r="E22" i="2"/>
  <c r="E29" i="2" s="1"/>
  <c r="B24" i="2"/>
  <c r="B31" i="2" s="1"/>
  <c r="F23" i="2"/>
  <c r="F30" i="2" s="1"/>
  <c r="I22" i="2"/>
  <c r="I29" i="2" s="1"/>
  <c r="AN76" i="40"/>
  <c r="AM77" i="40"/>
  <c r="AM78" i="40" s="1"/>
  <c r="AM79" i="40" s="1"/>
  <c r="AM80" i="40" s="1"/>
  <c r="AM81" i="40" s="1"/>
  <c r="AM82" i="40" s="1"/>
  <c r="AN87" i="40"/>
  <c r="AM88" i="40"/>
  <c r="AM89" i="40" s="1"/>
  <c r="AM90" i="40" s="1"/>
  <c r="BY94" i="40"/>
  <c r="BY95" i="40" s="1"/>
  <c r="BZ93" i="40"/>
  <c r="J25" i="2"/>
  <c r="J32" i="2" s="1"/>
  <c r="K26" i="2"/>
  <c r="K33" i="2" s="1"/>
  <c r="E26" i="2"/>
  <c r="E33" i="2" s="1"/>
  <c r="B25" i="2"/>
  <c r="B32" i="2" s="1"/>
  <c r="E23" i="2"/>
  <c r="E30" i="2" s="1"/>
  <c r="G23" i="2"/>
  <c r="G30" i="2" s="1"/>
  <c r="I23" i="2"/>
  <c r="I30" i="2" s="1"/>
  <c r="K23" i="2"/>
  <c r="K30" i="2" s="1"/>
  <c r="M23" i="2"/>
  <c r="M30" i="2" s="1"/>
  <c r="D24" i="2"/>
  <c r="D31" i="2" s="1"/>
  <c r="F24" i="2"/>
  <c r="F31" i="2" s="1"/>
  <c r="H24" i="2"/>
  <c r="H31" i="2" s="1"/>
  <c r="J24" i="2"/>
  <c r="J31" i="2" s="1"/>
  <c r="L24" i="2"/>
  <c r="L31" i="2" s="1"/>
  <c r="E25" i="2"/>
  <c r="E32" i="2" s="1"/>
  <c r="G25" i="2"/>
  <c r="G32" i="2" s="1"/>
  <c r="I25" i="2"/>
  <c r="I32" i="2" s="1"/>
  <c r="K25" i="2"/>
  <c r="K32" i="2" s="1"/>
  <c r="M25" i="2"/>
  <c r="M32" i="2" s="1"/>
  <c r="D26" i="2"/>
  <c r="D33" i="2" s="1"/>
  <c r="F26" i="2"/>
  <c r="F33" i="2" s="1"/>
  <c r="H26" i="2"/>
  <c r="H33" i="2" s="1"/>
  <c r="J26" i="2"/>
  <c r="J33" i="2" s="1"/>
  <c r="L26" i="2"/>
  <c r="L33" i="2" s="1"/>
  <c r="M24" i="2"/>
  <c r="M31" i="2" s="1"/>
  <c r="M26" i="2"/>
  <c r="M33" i="2" s="1"/>
  <c r="M22" i="2"/>
  <c r="M29" i="2" s="1"/>
  <c r="B27" i="2"/>
  <c r="B34" i="2" s="1"/>
  <c r="D27" i="2"/>
  <c r="D34" i="2" s="1"/>
  <c r="F27" i="2"/>
  <c r="F34" i="2" s="1"/>
  <c r="H27" i="2"/>
  <c r="H34" i="2" s="1"/>
  <c r="J27" i="2"/>
  <c r="J34" i="2" s="1"/>
  <c r="L27" i="2"/>
  <c r="L34" i="2" s="1"/>
  <c r="C27" i="2"/>
  <c r="C34" i="2" s="1"/>
  <c r="E27" i="2"/>
  <c r="E34" i="2" s="1"/>
  <c r="G27" i="2"/>
  <c r="G34" i="2" s="1"/>
  <c r="I27" i="2"/>
  <c r="I34" i="2" s="1"/>
  <c r="K27" i="2"/>
  <c r="K34" i="2" s="1"/>
  <c r="M27" i="2"/>
  <c r="M34" i="2" s="1"/>
  <c r="O34" i="2" l="1"/>
  <c r="AO76" i="40"/>
  <c r="AN77" i="40"/>
  <c r="AN78" i="40" s="1"/>
  <c r="AN79" i="40" s="1"/>
  <c r="AN80" i="40" s="1"/>
  <c r="AN81" i="40" s="1"/>
  <c r="AN82" i="40" s="1"/>
  <c r="AO87" i="40"/>
  <c r="AN88" i="40"/>
  <c r="AN89" i="40" s="1"/>
  <c r="AN90" i="40" s="1"/>
  <c r="BZ94" i="40"/>
  <c r="BZ95" i="40" s="1"/>
  <c r="CA93" i="40"/>
  <c r="AP76" i="40" l="1"/>
  <c r="AO77" i="40"/>
  <c r="AO78" i="40" s="1"/>
  <c r="AO79" i="40" s="1"/>
  <c r="AO80" i="40" s="1"/>
  <c r="AO81" i="40" s="1"/>
  <c r="AO82" i="40" s="1"/>
  <c r="AP87" i="40"/>
  <c r="AO88" i="40"/>
  <c r="AO89" i="40" s="1"/>
  <c r="AO90" i="40" s="1"/>
  <c r="CA94" i="40"/>
  <c r="CA95" i="40" s="1"/>
  <c r="CB93" i="40"/>
  <c r="AQ76" i="40" l="1"/>
  <c r="AP77" i="40"/>
  <c r="AP78" i="40" s="1"/>
  <c r="AP79" i="40" s="1"/>
  <c r="AP80" i="40" s="1"/>
  <c r="AP81" i="40" s="1"/>
  <c r="AP82" i="40" s="1"/>
  <c r="AQ87" i="40"/>
  <c r="AP88" i="40"/>
  <c r="AP89" i="40" s="1"/>
  <c r="AP90" i="40" s="1"/>
  <c r="CB94" i="40"/>
  <c r="CB95" i="40" s="1"/>
  <c r="CC93" i="40"/>
  <c r="AR76" i="40" l="1"/>
  <c r="AQ77" i="40"/>
  <c r="AQ78" i="40" s="1"/>
  <c r="AQ79" i="40" s="1"/>
  <c r="AQ80" i="40" s="1"/>
  <c r="AQ81" i="40" s="1"/>
  <c r="AQ82" i="40" s="1"/>
  <c r="AR87" i="40"/>
  <c r="AQ88" i="40"/>
  <c r="AQ89" i="40" s="1"/>
  <c r="AQ90" i="40" s="1"/>
  <c r="CD93" i="40"/>
  <c r="CC94" i="40"/>
  <c r="CC95" i="40" s="1"/>
  <c r="AS76" i="40" l="1"/>
  <c r="AR77" i="40"/>
  <c r="AR78" i="40" s="1"/>
  <c r="AR79" i="40" s="1"/>
  <c r="AR80" i="40" s="1"/>
  <c r="AR81" i="40" s="1"/>
  <c r="AR82" i="40" s="1"/>
  <c r="AS87" i="40"/>
  <c r="AR88" i="40"/>
  <c r="AR89" i="40" s="1"/>
  <c r="AR90" i="40" s="1"/>
  <c r="CE93" i="40"/>
  <c r="CD94" i="40"/>
  <c r="CD95" i="40" s="1"/>
  <c r="AT76" i="40" l="1"/>
  <c r="AS77" i="40"/>
  <c r="AS78" i="40" s="1"/>
  <c r="AS79" i="40" s="1"/>
  <c r="AS80" i="40" s="1"/>
  <c r="AS81" i="40" s="1"/>
  <c r="AS82" i="40" s="1"/>
  <c r="AT87" i="40"/>
  <c r="AS88" i="40"/>
  <c r="AS89" i="40" s="1"/>
  <c r="AS90" i="40" s="1"/>
  <c r="CF93" i="40"/>
  <c r="CE94" i="40"/>
  <c r="CE95" i="40" s="1"/>
  <c r="AU76" i="40" l="1"/>
  <c r="AT77" i="40"/>
  <c r="AT78" i="40" s="1"/>
  <c r="AT79" i="40" s="1"/>
  <c r="AT80" i="40" s="1"/>
  <c r="AT81" i="40" s="1"/>
  <c r="AT82" i="40" s="1"/>
  <c r="AU87" i="40"/>
  <c r="AT88" i="40"/>
  <c r="AT89" i="40" s="1"/>
  <c r="AT90" i="40" s="1"/>
  <c r="CG93" i="40"/>
  <c r="CF94" i="40"/>
  <c r="CF95" i="40" s="1"/>
  <c r="AV76" i="40" l="1"/>
  <c r="AV77" i="40" s="1"/>
  <c r="AV78" i="40" s="1"/>
  <c r="AV79" i="40" s="1"/>
  <c r="AV80" i="40" s="1"/>
  <c r="AV81" i="40" s="1"/>
  <c r="AV82" i="40" s="1"/>
  <c r="AU77" i="40"/>
  <c r="AU78" i="40" s="1"/>
  <c r="AU79" i="40" s="1"/>
  <c r="AU80" i="40" s="1"/>
  <c r="AU81" i="40" s="1"/>
  <c r="AU82" i="40" s="1"/>
  <c r="AV87" i="40"/>
  <c r="AV88" i="40" s="1"/>
  <c r="AV89" i="40" s="1"/>
  <c r="AU88" i="40"/>
  <c r="AU89" i="40" s="1"/>
  <c r="AU90" i="40" s="1"/>
  <c r="CG94" i="40"/>
  <c r="CG95" i="40" s="1"/>
  <c r="CH93" i="40"/>
  <c r="L73" i="40"/>
  <c r="M73" i="40" s="1"/>
  <c r="N73" i="40" s="1"/>
  <c r="O73" i="40" s="1"/>
  <c r="P73" i="40" s="1"/>
  <c r="Q73" i="40" s="1"/>
  <c r="R73" i="40" s="1"/>
  <c r="S73" i="40" s="1"/>
  <c r="T73" i="40" s="1"/>
  <c r="U73" i="40" s="1"/>
  <c r="V73" i="40" s="1"/>
  <c r="W73" i="40" s="1"/>
  <c r="X73" i="40" s="1"/>
  <c r="Y73" i="40" s="1"/>
  <c r="Z73" i="40" s="1"/>
  <c r="AA73" i="40" s="1"/>
  <c r="AB73" i="40" s="1"/>
  <c r="AC73" i="40" s="1"/>
  <c r="AD73" i="40" s="1"/>
  <c r="AE73" i="40" s="1"/>
  <c r="AF73" i="40" s="1"/>
  <c r="AG73" i="40" s="1"/>
  <c r="AH73" i="40" s="1"/>
  <c r="AI73" i="40" s="1"/>
  <c r="AJ73" i="40" s="1"/>
  <c r="AK73" i="40" s="1"/>
  <c r="AL73" i="40" s="1"/>
  <c r="AM73" i="40" s="1"/>
  <c r="AN73" i="40" s="1"/>
  <c r="AO73" i="40" s="1"/>
  <c r="AP73" i="40" s="1"/>
  <c r="AQ73" i="40" s="1"/>
  <c r="AR73" i="40" s="1"/>
  <c r="AS73" i="40" s="1"/>
  <c r="AT73" i="40" s="1"/>
  <c r="AU73" i="40" s="1"/>
  <c r="AV73" i="40" s="1"/>
  <c r="AW73" i="40" s="1"/>
  <c r="CH94" i="40" l="1"/>
  <c r="CH95" i="40" s="1"/>
  <c r="CI93" i="40"/>
  <c r="CJ93" i="40" l="1"/>
  <c r="CI94" i="40"/>
  <c r="CI95" i="40" s="1"/>
  <c r="CK93" i="40" l="1"/>
  <c r="CJ94" i="40"/>
  <c r="CJ95" i="40" s="1"/>
  <c r="CK94" i="40" l="1"/>
  <c r="CK95" i="40" s="1"/>
  <c r="CL93" i="40"/>
  <c r="CL94" i="40" s="1"/>
  <c r="CL95" i="40" l="1"/>
  <c r="M83" i="40"/>
  <c r="N83" i="40" l="1"/>
  <c r="O83" i="40" l="1"/>
  <c r="P83" i="40" l="1"/>
  <c r="Q83" i="40" l="1"/>
  <c r="R83" i="40" l="1"/>
  <c r="S83" i="40" l="1"/>
  <c r="T83" i="40" l="1"/>
  <c r="U83" i="40" l="1"/>
  <c r="V83" i="40" l="1"/>
  <c r="W83" i="40" l="1"/>
  <c r="X83" i="40" l="1"/>
  <c r="Y83" i="40" l="1"/>
  <c r="Z83" i="40" l="1"/>
  <c r="AA83" i="40" l="1"/>
  <c r="AB83" i="40" l="1"/>
  <c r="AC83" i="40" l="1"/>
  <c r="AD83" i="40" l="1"/>
  <c r="AE83" i="40" l="1"/>
  <c r="AF83" i="40" l="1"/>
  <c r="AG83" i="40" l="1"/>
  <c r="AH83" i="40" l="1"/>
  <c r="AI83" i="40" l="1"/>
  <c r="AJ83" i="40" l="1"/>
  <c r="AK83" i="40" l="1"/>
  <c r="AL83" i="40" l="1"/>
  <c r="AM83" i="40" l="1"/>
  <c r="AN83" i="40" l="1"/>
  <c r="AO83" i="40" l="1"/>
  <c r="AP83" i="40" l="1"/>
  <c r="AQ83" i="40" l="1"/>
  <c r="AR83" i="40" l="1"/>
  <c r="AS83" i="40" l="1"/>
  <c r="AT83" i="40" l="1"/>
  <c r="AU83" i="40" l="1"/>
  <c r="AW83" i="40" l="1"/>
  <c r="AV83" i="40"/>
</calcChain>
</file>

<file path=xl/sharedStrings.xml><?xml version="1.0" encoding="utf-8"?>
<sst xmlns="http://schemas.openxmlformats.org/spreadsheetml/2006/main" count="143" uniqueCount="69">
  <si>
    <t>ap31td1779</t>
  </si>
  <si>
    <t>msr constrction</t>
  </si>
  <si>
    <t>FILLING</t>
  </si>
  <si>
    <t>CUTTING</t>
  </si>
  <si>
    <t>SL NO</t>
  </si>
  <si>
    <t>DESCRIPTION</t>
  </si>
  <si>
    <t>UNIT</t>
  </si>
  <si>
    <t>QTY</t>
  </si>
  <si>
    <t>REMARKS</t>
  </si>
  <si>
    <t>Cum</t>
  </si>
  <si>
    <t>TOTAL</t>
  </si>
  <si>
    <t>GRAND TOTAL</t>
  </si>
  <si>
    <t>INITIAL LEVELS</t>
  </si>
  <si>
    <t>FORMATION LEVELS</t>
  </si>
  <si>
    <t>INITIAL LEVELS (AVG LEVELS)</t>
  </si>
  <si>
    <t>FINAL LEVELS (AVG LEVELS)</t>
  </si>
  <si>
    <t>GREEN BELT AREA</t>
  </si>
  <si>
    <t xml:space="preserve">GEEN BELT </t>
  </si>
  <si>
    <t>NET QTY</t>
  </si>
  <si>
    <t>DEPTH</t>
  </si>
  <si>
    <t>CUTTING &amp; FILLING QTY OF BOLANGIRI</t>
  </si>
  <si>
    <t>NO</t>
  </si>
  <si>
    <t>L</t>
  </si>
  <si>
    <t>B</t>
  </si>
  <si>
    <t>D</t>
  </si>
  <si>
    <t>PAGE-01</t>
  </si>
  <si>
    <t>BC</t>
  </si>
  <si>
    <t>Sqm</t>
  </si>
  <si>
    <t>BM</t>
  </si>
  <si>
    <t>1.a</t>
  </si>
  <si>
    <t>1.b</t>
  </si>
  <si>
    <t>PAGE-02</t>
  </si>
  <si>
    <t>2.a</t>
  </si>
  <si>
    <t>PAGE-03</t>
  </si>
  <si>
    <t>3.a</t>
  </si>
  <si>
    <t>3.b</t>
  </si>
  <si>
    <t>Primer Coat</t>
  </si>
  <si>
    <t>PRIMER COAT</t>
  </si>
  <si>
    <t>PAGE-04</t>
  </si>
  <si>
    <t>4.a</t>
  </si>
  <si>
    <t>4.b</t>
  </si>
  <si>
    <t>PAGE-05</t>
  </si>
  <si>
    <t>2.c</t>
  </si>
  <si>
    <t>WMM</t>
  </si>
  <si>
    <t>VASU BILL</t>
  </si>
  <si>
    <t>KSR  BILL</t>
  </si>
  <si>
    <t>PART-1</t>
  </si>
  <si>
    <t>3.50m WIDE ROAD</t>
  </si>
  <si>
    <t>6.00m WIDE ROAD</t>
  </si>
  <si>
    <t>SPACE FOR FUTURE EXPANSION</t>
  </si>
  <si>
    <t>UNIT NOS. - 17,18,19,20.</t>
  </si>
  <si>
    <t>12.00m WIDE OAD</t>
  </si>
  <si>
    <t>UNIT NOS. - 30,32.</t>
  </si>
  <si>
    <t>UNIT NOS. - 21,22,23,31.</t>
  </si>
  <si>
    <t>UNIT NOS. - 07,08,09,10.</t>
  </si>
  <si>
    <t>UNIT NOS. - 13,14,15.</t>
  </si>
  <si>
    <t>UNIT NOS. - 01,02,04,05.</t>
  </si>
  <si>
    <t>TANK LORRY PARKING AREA</t>
  </si>
  <si>
    <t>LEGEND</t>
  </si>
  <si>
    <t>BESIDE 3.50M WIDE ROAD</t>
  </si>
  <si>
    <t>REMAINING AREA</t>
  </si>
  <si>
    <t>BULK LOADING BAY</t>
  </si>
  <si>
    <t>N</t>
  </si>
  <si>
    <t>BOLANGIR , ODISHA</t>
  </si>
  <si>
    <t>BHARAT PETROLEUM CORPORATION LTD</t>
  </si>
  <si>
    <t>SITE FGL LEVELS.</t>
  </si>
  <si>
    <t>Area Sum</t>
  </si>
  <si>
    <t>Volume Sum</t>
  </si>
  <si>
    <t>Cubic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</si>
</sst>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 * #,##0.00_ ;_ * \-#,##0.00_ ;_ * &quot;-&quot;??_ ;_ @_ "/>
    <numFmt numFmtId="165" formatCode="0.000"/>
    <numFmt numFmtId="166" formatCode="0.0000"/>
    <numFmt numFmtId="167" formatCode="_ * #,##0.000_ ;_ * \-#,##0.000_ ;_ * &quot;-&quot;??_ ;_ @_ "/>
    <numFmt numFmtId="168" formatCode="#,##0;\-#,##0;&quot;-&quot;"/>
    <numFmt numFmtId="169" formatCode="0.00_)"/>
    <numFmt numFmtId="170" formatCode="mm/dd/yy"/>
    <numFmt numFmtId="171" formatCode="_-* #,##0_-;\-* #,##0_-;_-* &quot;-&quot;_-;_-@_-"/>
    <numFmt numFmtId="172" formatCode="_-* #,##0.00_-;\-* #,##0.00_-;_-* &quot;-&quot;??_-;_-@_-"/>
    <numFmt numFmtId="173" formatCode="_-&quot;$&quot;* #,##0_-;\-&quot;$&quot;* #,##0_-;_-&quot;$&quot;* &quot;-&quot;_-;_-@_-"/>
    <numFmt numFmtId="174" formatCode="_-&quot;$&quot;* #,##0.00_-;\-&quot;$&quot;* #,##0.00_-;_-&quot;$&quot;* &quot;-&quot;??_-;_-@_-"/>
  </numFmts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6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sz val="3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rgb="FFFF1D1D"/>
      <name val="Calibri"/>
      <family val="2"/>
      <scheme val="minor"/>
    </font>
    <font>
      <b/>
      <sz val="12"/>
      <name val="Arial"/>
      <family val="2"/>
    </font>
    <font>
      <sz val="10"/>
      <name val="Helv"/>
      <charset val="204"/>
    </font>
    <font>
      <sz val="12"/>
      <name val="Tms Rmn"/>
    </font>
    <font>
      <sz val="10"/>
      <color indexed="8"/>
      <name val="Arial"/>
      <family val="2"/>
    </font>
    <font>
      <sz val="10"/>
      <name val="MS Serif"/>
      <family val="1"/>
    </font>
    <font>
      <sz val="12"/>
      <name val="Helv"/>
    </font>
    <font>
      <sz val="10"/>
      <color indexed="16"/>
      <name val="MS Serif"/>
      <family val="1"/>
    </font>
    <font>
      <sz val="11"/>
      <color indexed="8"/>
      <name val="Calibri"/>
      <family val="2"/>
    </font>
    <font>
      <sz val="8"/>
      <name val="Arial"/>
      <family val="2"/>
    </font>
    <font>
      <b/>
      <sz val="8"/>
      <name val="Arial Black"/>
      <family val="2"/>
      <charset val="1"/>
    </font>
    <font>
      <b/>
      <sz val="14"/>
      <name val="Helv"/>
    </font>
    <font>
      <b/>
      <i/>
      <sz val="16"/>
      <name val="Helv"/>
    </font>
    <font>
      <sz val="10"/>
      <name val="Arial"/>
      <family val="2"/>
      <charset val="204"/>
    </font>
    <font>
      <sz val="8"/>
      <name val="Helv"/>
    </font>
    <font>
      <b/>
      <sz val="8"/>
      <color indexed="8"/>
      <name val="Helv"/>
    </font>
    <font>
      <sz val="24"/>
      <color indexed="13"/>
      <name val="Helv"/>
    </font>
    <font>
      <b/>
      <sz val="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5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C67FD"/>
        <bgColor indexed="64"/>
      </patternFill>
    </fill>
    <fill>
      <patternFill patternType="solid">
        <fgColor rgb="FF3211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53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2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 diagonalUp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medium">
        <color auto="1"/>
      </diagonal>
    </border>
    <border diagonalDown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medium">
        <color auto="1"/>
      </diagonal>
    </border>
    <border diagonalUp="1"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 style="medium">
        <color auto="1"/>
      </diagonal>
    </border>
    <border diagonalDown="1"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 style="medium">
        <color auto="1"/>
      </diagonal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</borders>
  <cellStyleXfs count="53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168" fontId="21" fillId="0" borderId="0" applyFill="0" applyBorder="0" applyAlignment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2" fillId="0" borderId="0" applyNumberFormat="0" applyAlignment="0">
      <alignment horizontal="left"/>
    </xf>
    <xf numFmtId="0" fontId="23" fillId="0" borderId="0"/>
    <xf numFmtId="0" fontId="23" fillId="0" borderId="59"/>
    <xf numFmtId="0" fontId="24" fillId="0" borderId="0" applyNumberFormat="0" applyAlignment="0">
      <alignment horizontal="left"/>
    </xf>
    <xf numFmtId="0" fontId="25" fillId="0" borderId="0"/>
    <xf numFmtId="0" fontId="25" fillId="0" borderId="0"/>
    <xf numFmtId="38" fontId="26" fillId="23" borderId="0" applyNumberFormat="0" applyBorder="0" applyAlignment="0" applyProtection="0"/>
    <xf numFmtId="0" fontId="18" fillId="0" borderId="12" applyNumberFormat="0" applyAlignment="0" applyProtection="0">
      <alignment horizontal="left" vertical="center"/>
    </xf>
    <xf numFmtId="0" fontId="18" fillId="0" borderId="15">
      <alignment horizontal="left" vertical="center"/>
    </xf>
    <xf numFmtId="165" fontId="27" fillId="24" borderId="60" applyProtection="0">
      <alignment vertical="top" wrapText="1"/>
    </xf>
    <xf numFmtId="10" fontId="26" fillId="25" borderId="1" applyNumberFormat="0" applyBorder="0" applyAlignment="0" applyProtection="0"/>
    <xf numFmtId="0" fontId="28" fillId="26" borderId="59"/>
    <xf numFmtId="169" fontId="29" fillId="0" borderId="0"/>
    <xf numFmtId="0" fontId="2" fillId="0" borderId="0"/>
    <xf numFmtId="0" fontId="3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10" fontId="2" fillId="0" borderId="0" applyFont="0" applyFill="0" applyBorder="0" applyAlignment="0" applyProtection="0"/>
    <xf numFmtId="0" fontId="23" fillId="0" borderId="0"/>
    <xf numFmtId="170" fontId="31" fillId="0" borderId="0" applyNumberFormat="0" applyFill="0" applyBorder="0" applyAlignment="0" applyProtection="0">
      <alignment horizontal="left"/>
    </xf>
    <xf numFmtId="0" fontId="19" fillId="0" borderId="0"/>
    <xf numFmtId="0" fontId="30" fillId="0" borderId="0"/>
    <xf numFmtId="40" fontId="32" fillId="0" borderId="0" applyBorder="0">
      <alignment horizontal="right"/>
    </xf>
    <xf numFmtId="0" fontId="23" fillId="0" borderId="59"/>
    <xf numFmtId="0" fontId="33" fillId="27" borderId="0"/>
    <xf numFmtId="0" fontId="28" fillId="0" borderId="61"/>
    <xf numFmtId="0" fontId="28" fillId="0" borderId="59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9" fontId="34" fillId="0" borderId="1">
      <alignment horizontal="center" vertical="center"/>
    </xf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</cellStyleXfs>
  <cellXfs count="293">
    <xf numFmtId="0" fontId="0" fillId="0" borderId="0" xfId="0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2" borderId="0" xfId="0" applyFill="1"/>
    <xf numFmtId="165" fontId="1" fillId="0" borderId="0" xfId="0" applyNumberFormat="1" applyFont="1"/>
    <xf numFmtId="0" fontId="4" fillId="0" borderId="0" xfId="0" applyFont="1"/>
    <xf numFmtId="0" fontId="5" fillId="0" borderId="0" xfId="0" applyFont="1"/>
    <xf numFmtId="0" fontId="7" fillId="0" borderId="0" xfId="0" applyFont="1"/>
    <xf numFmtId="165" fontId="7" fillId="0" borderId="0" xfId="0" applyNumberFormat="1" applyFont="1"/>
    <xf numFmtId="166" fontId="7" fillId="0" borderId="0" xfId="0" applyNumberFormat="1" applyFont="1"/>
    <xf numFmtId="0" fontId="6" fillId="0" borderId="0" xfId="0" applyFont="1"/>
    <xf numFmtId="0" fontId="7" fillId="2" borderId="0" xfId="0" applyFont="1" applyFill="1"/>
    <xf numFmtId="165" fontId="7" fillId="2" borderId="0" xfId="0" applyNumberFormat="1" applyFont="1" applyFill="1"/>
    <xf numFmtId="165" fontId="7" fillId="4" borderId="0" xfId="0" applyNumberFormat="1" applyFont="1" applyFill="1"/>
    <xf numFmtId="165" fontId="6" fillId="0" borderId="0" xfId="0" applyNumberFormat="1" applyFont="1"/>
    <xf numFmtId="0" fontId="6" fillId="0" borderId="1" xfId="0" applyFont="1" applyBorder="1"/>
    <xf numFmtId="165" fontId="7" fillId="0" borderId="1" xfId="0" applyNumberFormat="1" applyFont="1" applyBorder="1"/>
    <xf numFmtId="0" fontId="7" fillId="0" borderId="1" xfId="0" applyFont="1" applyBorder="1"/>
    <xf numFmtId="165" fontId="6" fillId="0" borderId="1" xfId="0" applyNumberFormat="1" applyFont="1" applyBorder="1"/>
    <xf numFmtId="165" fontId="7" fillId="3" borderId="0" xfId="0" applyNumberFormat="1" applyFont="1" applyFill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165" fontId="6" fillId="0" borderId="6" xfId="0" applyNumberFormat="1" applyFont="1" applyBorder="1"/>
    <xf numFmtId="0" fontId="6" fillId="0" borderId="7" xfId="0" applyFont="1" applyBorder="1"/>
    <xf numFmtId="165" fontId="7" fillId="0" borderId="8" xfId="0" applyNumberFormat="1" applyFont="1" applyBorder="1"/>
    <xf numFmtId="165" fontId="6" fillId="0" borderId="9" xfId="0" applyNumberFormat="1" applyFont="1" applyBorder="1"/>
    <xf numFmtId="164" fontId="0" fillId="0" borderId="0" xfId="2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2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2" applyFont="1" applyBorder="1"/>
    <xf numFmtId="0" fontId="0" fillId="0" borderId="1" xfId="0" applyBorder="1" applyAlignment="1">
      <alignment horizontal="right"/>
    </xf>
    <xf numFmtId="164" fontId="1" fillId="0" borderId="1" xfId="2" applyFont="1" applyBorder="1"/>
    <xf numFmtId="0" fontId="0" fillId="5" borderId="1" xfId="0" applyFill="1" applyBorder="1"/>
    <xf numFmtId="164" fontId="0" fillId="5" borderId="1" xfId="2" applyFont="1" applyFill="1" applyBorder="1"/>
    <xf numFmtId="164" fontId="0" fillId="0" borderId="1" xfId="2" applyFont="1" applyFill="1" applyBorder="1"/>
    <xf numFmtId="167" fontId="0" fillId="0" borderId="1" xfId="2" applyNumberFormat="1" applyFont="1" applyFill="1" applyBorder="1"/>
    <xf numFmtId="164" fontId="1" fillId="0" borderId="1" xfId="2" applyFont="1" applyFill="1" applyBorder="1"/>
    <xf numFmtId="2" fontId="1" fillId="0" borderId="0" xfId="0" applyNumberFormat="1" applyFont="1"/>
    <xf numFmtId="165" fontId="5" fillId="0" borderId="0" xfId="0" applyNumberFormat="1" applyFont="1"/>
    <xf numFmtId="165" fontId="5" fillId="4" borderId="0" xfId="0" applyNumberFormat="1" applyFont="1" applyFill="1"/>
    <xf numFmtId="165" fontId="5" fillId="9" borderId="0" xfId="0" applyNumberFormat="1" applyFont="1" applyFill="1"/>
    <xf numFmtId="165" fontId="5" fillId="12" borderId="0" xfId="0" applyNumberFormat="1" applyFont="1" applyFill="1"/>
    <xf numFmtId="165" fontId="5" fillId="2" borderId="0" xfId="0" applyNumberFormat="1" applyFont="1" applyFill="1"/>
    <xf numFmtId="165" fontId="5" fillId="11" borderId="0" xfId="0" applyNumberFormat="1" applyFont="1" applyFill="1"/>
    <xf numFmtId="165" fontId="5" fillId="8" borderId="0" xfId="0" applyNumberFormat="1" applyFont="1" applyFill="1"/>
    <xf numFmtId="165" fontId="5" fillId="3" borderId="0" xfId="0" applyNumberFormat="1" applyFont="1" applyFill="1"/>
    <xf numFmtId="165" fontId="5" fillId="14" borderId="0" xfId="0" applyNumberFormat="1" applyFont="1" applyFill="1"/>
    <xf numFmtId="165" fontId="5" fillId="10" borderId="0" xfId="0" applyNumberFormat="1" applyFont="1" applyFill="1"/>
    <xf numFmtId="165" fontId="5" fillId="7" borderId="0" xfId="0" applyNumberFormat="1" applyFont="1" applyFill="1"/>
    <xf numFmtId="165" fontId="5" fillId="15" borderId="0" xfId="0" applyNumberFormat="1" applyFont="1" applyFill="1"/>
    <xf numFmtId="165" fontId="5" fillId="6" borderId="0" xfId="0" applyNumberFormat="1" applyFont="1" applyFill="1"/>
    <xf numFmtId="165" fontId="5" fillId="13" borderId="0" xfId="0" applyNumberFormat="1" applyFont="1" applyFill="1"/>
    <xf numFmtId="0" fontId="5" fillId="6" borderId="10" xfId="0" applyFont="1" applyFill="1" applyBorder="1"/>
    <xf numFmtId="0" fontId="5" fillId="3" borderId="10" xfId="0" applyFont="1" applyFill="1" applyBorder="1"/>
    <xf numFmtId="0" fontId="5" fillId="4" borderId="10" xfId="0" applyFont="1" applyFill="1" applyBorder="1"/>
    <xf numFmtId="165" fontId="5" fillId="7" borderId="10" xfId="0" applyNumberFormat="1" applyFont="1" applyFill="1" applyBorder="1"/>
    <xf numFmtId="165" fontId="5" fillId="9" borderId="10" xfId="0" applyNumberFormat="1" applyFont="1" applyFill="1" applyBorder="1"/>
    <xf numFmtId="165" fontId="5" fillId="11" borderId="10" xfId="0" applyNumberFormat="1" applyFont="1" applyFill="1" applyBorder="1"/>
    <xf numFmtId="165" fontId="5" fillId="2" borderId="10" xfId="0" applyNumberFormat="1" applyFont="1" applyFill="1" applyBorder="1"/>
    <xf numFmtId="165" fontId="5" fillId="12" borderId="10" xfId="0" applyNumberFormat="1" applyFont="1" applyFill="1" applyBorder="1"/>
    <xf numFmtId="165" fontId="5" fillId="8" borderId="10" xfId="0" applyNumberFormat="1" applyFont="1" applyFill="1" applyBorder="1"/>
    <xf numFmtId="165" fontId="5" fillId="14" borderId="10" xfId="0" applyNumberFormat="1" applyFont="1" applyFill="1" applyBorder="1"/>
    <xf numFmtId="165" fontId="5" fillId="10" borderId="10" xfId="0" applyNumberFormat="1" applyFont="1" applyFill="1" applyBorder="1"/>
    <xf numFmtId="165" fontId="5" fillId="15" borderId="10" xfId="0" applyNumberFormat="1" applyFont="1" applyFill="1" applyBorder="1"/>
    <xf numFmtId="165" fontId="5" fillId="13" borderId="10" xfId="0" applyNumberFormat="1" applyFont="1" applyFill="1" applyBorder="1"/>
    <xf numFmtId="165" fontId="5" fillId="16" borderId="0" xfId="0" applyNumberFormat="1" applyFont="1" applyFill="1"/>
    <xf numFmtId="0" fontId="5" fillId="16" borderId="10" xfId="0" applyFont="1" applyFill="1" applyBorder="1"/>
    <xf numFmtId="0" fontId="4" fillId="0" borderId="0" xfId="0" applyFont="1" applyAlignment="1">
      <alignment horizontal="center"/>
    </xf>
    <xf numFmtId="165" fontId="5" fillId="17" borderId="0" xfId="0" applyNumberFormat="1" applyFont="1" applyFill="1"/>
    <xf numFmtId="0" fontId="5" fillId="17" borderId="0" xfId="0" applyFont="1" applyFill="1"/>
    <xf numFmtId="165" fontId="5" fillId="17" borderId="10" xfId="0" applyNumberFormat="1" applyFont="1" applyFill="1" applyBorder="1"/>
    <xf numFmtId="0" fontId="4" fillId="3" borderId="0" xfId="0" applyFont="1" applyFill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9" fillId="0" borderId="13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11" fillId="6" borderId="10" xfId="0" applyFont="1" applyFill="1" applyBorder="1"/>
    <xf numFmtId="165" fontId="11" fillId="19" borderId="10" xfId="0" applyNumberFormat="1" applyFont="1" applyFill="1" applyBorder="1"/>
    <xf numFmtId="0" fontId="11" fillId="3" borderId="10" xfId="0" applyFont="1" applyFill="1" applyBorder="1"/>
    <xf numFmtId="0" fontId="11" fillId="4" borderId="10" xfId="0" applyFont="1" applyFill="1" applyBorder="1"/>
    <xf numFmtId="165" fontId="11" fillId="7" borderId="10" xfId="0" applyNumberFormat="1" applyFont="1" applyFill="1" applyBorder="1"/>
    <xf numFmtId="165" fontId="11" fillId="9" borderId="10" xfId="0" applyNumberFormat="1" applyFont="1" applyFill="1" applyBorder="1"/>
    <xf numFmtId="165" fontId="11" fillId="11" borderId="10" xfId="0" applyNumberFormat="1" applyFont="1" applyFill="1" applyBorder="1"/>
    <xf numFmtId="165" fontId="11" fillId="2" borderId="10" xfId="0" applyNumberFormat="1" applyFont="1" applyFill="1" applyBorder="1"/>
    <xf numFmtId="165" fontId="11" fillId="12" borderId="10" xfId="0" applyNumberFormat="1" applyFont="1" applyFill="1" applyBorder="1"/>
    <xf numFmtId="165" fontId="11" fillId="8" borderId="10" xfId="0" applyNumberFormat="1" applyFont="1" applyFill="1" applyBorder="1"/>
    <xf numFmtId="165" fontId="11" fillId="14" borderId="10" xfId="0" applyNumberFormat="1" applyFont="1" applyFill="1" applyBorder="1"/>
    <xf numFmtId="165" fontId="11" fillId="10" borderId="10" xfId="0" applyNumberFormat="1" applyFont="1" applyFill="1" applyBorder="1"/>
    <xf numFmtId="165" fontId="11" fillId="15" borderId="10" xfId="0" applyNumberFormat="1" applyFont="1" applyFill="1" applyBorder="1"/>
    <xf numFmtId="165" fontId="11" fillId="20" borderId="10" xfId="0" applyNumberFormat="1" applyFont="1" applyFill="1" applyBorder="1"/>
    <xf numFmtId="165" fontId="11" fillId="17" borderId="10" xfId="0" applyNumberFormat="1" applyFont="1" applyFill="1" applyBorder="1"/>
    <xf numFmtId="0" fontId="14" fillId="0" borderId="16" xfId="0" applyFont="1" applyBorder="1"/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165" fontId="7" fillId="0" borderId="20" xfId="0" applyNumberFormat="1" applyFont="1" applyBorder="1"/>
    <xf numFmtId="165" fontId="7" fillId="0" borderId="21" xfId="0" applyNumberFormat="1" applyFont="1" applyBorder="1"/>
    <xf numFmtId="165" fontId="7" fillId="0" borderId="23" xfId="0" applyNumberFormat="1" applyFont="1" applyBorder="1"/>
    <xf numFmtId="165" fontId="7" fillId="0" borderId="24" xfId="0" applyNumberFormat="1" applyFont="1" applyBorder="1"/>
    <xf numFmtId="165" fontId="7" fillId="0" borderId="25" xfId="0" applyNumberFormat="1" applyFont="1" applyBorder="1"/>
    <xf numFmtId="165" fontId="7" fillId="0" borderId="29" xfId="0" applyNumberFormat="1" applyFont="1" applyBorder="1"/>
    <xf numFmtId="165" fontId="7" fillId="0" borderId="20" xfId="0" applyNumberFormat="1" applyFont="1" applyBorder="1" applyAlignment="1">
      <alignment vertical="center"/>
    </xf>
    <xf numFmtId="165" fontId="10" fillId="0" borderId="23" xfId="0" applyNumberFormat="1" applyFont="1" applyBorder="1" applyAlignment="1">
      <alignment vertical="center"/>
    </xf>
    <xf numFmtId="165" fontId="10" fillId="0" borderId="24" xfId="0" applyNumberFormat="1" applyFont="1" applyBorder="1" applyAlignment="1">
      <alignment vertical="center"/>
    </xf>
    <xf numFmtId="0" fontId="7" fillId="0" borderId="38" xfId="0" applyFont="1" applyBorder="1"/>
    <xf numFmtId="165" fontId="7" fillId="0" borderId="39" xfId="0" applyNumberFormat="1" applyFont="1" applyBorder="1"/>
    <xf numFmtId="0" fontId="7" fillId="0" borderId="40" xfId="0" applyFont="1" applyBorder="1"/>
    <xf numFmtId="165" fontId="7" fillId="0" borderId="21" xfId="0" applyNumberFormat="1" applyFont="1" applyBorder="1" applyAlignment="1">
      <alignment horizontal="center" vertical="center"/>
    </xf>
    <xf numFmtId="165" fontId="7" fillId="0" borderId="41" xfId="0" applyNumberFormat="1" applyFont="1" applyBorder="1" applyAlignment="1">
      <alignment vertical="center"/>
    </xf>
    <xf numFmtId="165" fontId="7" fillId="0" borderId="37" xfId="0" applyNumberFormat="1" applyFont="1" applyBorder="1"/>
    <xf numFmtId="165" fontId="7" fillId="0" borderId="16" xfId="0" applyNumberFormat="1" applyFont="1" applyBorder="1"/>
    <xf numFmtId="165" fontId="7" fillId="0" borderId="18" xfId="0" applyNumberFormat="1" applyFont="1" applyBorder="1"/>
    <xf numFmtId="165" fontId="7" fillId="0" borderId="35" xfId="0" applyNumberFormat="1" applyFont="1" applyBorder="1"/>
    <xf numFmtId="165" fontId="7" fillId="0" borderId="19" xfId="0" applyNumberFormat="1" applyFont="1" applyBorder="1"/>
    <xf numFmtId="165" fontId="7" fillId="0" borderId="22" xfId="0" applyNumberFormat="1" applyFont="1" applyBorder="1"/>
    <xf numFmtId="0" fontId="14" fillId="0" borderId="42" xfId="0" applyFont="1" applyBorder="1"/>
    <xf numFmtId="165" fontId="7" fillId="0" borderId="43" xfId="0" applyNumberFormat="1" applyFont="1" applyBorder="1"/>
    <xf numFmtId="165" fontId="7" fillId="0" borderId="34" xfId="0" applyNumberFormat="1" applyFont="1" applyBorder="1"/>
    <xf numFmtId="165" fontId="7" fillId="0" borderId="36" xfId="0" applyNumberFormat="1" applyFont="1" applyBorder="1"/>
    <xf numFmtId="165" fontId="7" fillId="20" borderId="20" xfId="0" applyNumberFormat="1" applyFont="1" applyFill="1" applyBorder="1"/>
    <xf numFmtId="0" fontId="7" fillId="0" borderId="35" xfId="0" applyFont="1" applyBorder="1"/>
    <xf numFmtId="0" fontId="7" fillId="0" borderId="25" xfId="0" applyFont="1" applyBorder="1"/>
    <xf numFmtId="0" fontId="14" fillId="0" borderId="43" xfId="0" applyFont="1" applyBorder="1"/>
    <xf numFmtId="0" fontId="14" fillId="0" borderId="31" xfId="0" applyFont="1" applyBorder="1"/>
    <xf numFmtId="0" fontId="14" fillId="0" borderId="48" xfId="0" applyFont="1" applyBorder="1"/>
    <xf numFmtId="0" fontId="14" fillId="0" borderId="34" xfId="0" applyFont="1" applyBorder="1"/>
    <xf numFmtId="0" fontId="14" fillId="0" borderId="0" xfId="0" applyFont="1"/>
    <xf numFmtId="165" fontId="15" fillId="17" borderId="29" xfId="0" applyNumberFormat="1" applyFont="1" applyFill="1" applyBorder="1"/>
    <xf numFmtId="165" fontId="15" fillId="17" borderId="20" xfId="0" applyNumberFormat="1" applyFont="1" applyFill="1" applyBorder="1"/>
    <xf numFmtId="165" fontId="15" fillId="17" borderId="22" xfId="0" applyNumberFormat="1" applyFont="1" applyFill="1" applyBorder="1"/>
    <xf numFmtId="165" fontId="15" fillId="0" borderId="29" xfId="0" applyNumberFormat="1" applyFont="1" applyBorder="1"/>
    <xf numFmtId="165" fontId="15" fillId="0" borderId="20" xfId="0" applyNumberFormat="1" applyFont="1" applyBorder="1"/>
    <xf numFmtId="165" fontId="15" fillId="0" borderId="24" xfId="0" applyNumberFormat="1" applyFont="1" applyBorder="1"/>
    <xf numFmtId="165" fontId="15" fillId="17" borderId="18" xfId="0" applyNumberFormat="1" applyFont="1" applyFill="1" applyBorder="1"/>
    <xf numFmtId="165" fontId="15" fillId="17" borderId="24" xfId="0" applyNumberFormat="1" applyFont="1" applyFill="1" applyBorder="1"/>
    <xf numFmtId="165" fontId="15" fillId="17" borderId="21" xfId="0" applyNumberFormat="1" applyFont="1" applyFill="1" applyBorder="1"/>
    <xf numFmtId="165" fontId="7" fillId="0" borderId="17" xfId="0" applyNumberFormat="1" applyFont="1" applyBorder="1"/>
    <xf numFmtId="165" fontId="7" fillId="0" borderId="31" xfId="0" applyNumberFormat="1" applyFont="1" applyBorder="1"/>
    <xf numFmtId="165" fontId="7" fillId="21" borderId="20" xfId="0" applyNumberFormat="1" applyFont="1" applyFill="1" applyBorder="1"/>
    <xf numFmtId="165" fontId="16" fillId="21" borderId="34" xfId="0" applyNumberFormat="1" applyFont="1" applyFill="1" applyBorder="1"/>
    <xf numFmtId="165" fontId="7" fillId="21" borderId="17" xfId="0" applyNumberFormat="1" applyFont="1" applyFill="1" applyBorder="1"/>
    <xf numFmtId="165" fontId="7" fillId="21" borderId="22" xfId="0" applyNumberFormat="1" applyFont="1" applyFill="1" applyBorder="1"/>
    <xf numFmtId="165" fontId="7" fillId="21" borderId="21" xfId="0" applyNumberFormat="1" applyFont="1" applyFill="1" applyBorder="1"/>
    <xf numFmtId="165" fontId="7" fillId="21" borderId="44" xfId="0" applyNumberFormat="1" applyFont="1" applyFill="1" applyBorder="1"/>
    <xf numFmtId="165" fontId="7" fillId="21" borderId="18" xfId="0" applyNumberFormat="1" applyFont="1" applyFill="1" applyBorder="1"/>
    <xf numFmtId="165" fontId="7" fillId="21" borderId="43" xfId="0" applyNumberFormat="1" applyFont="1" applyFill="1" applyBorder="1"/>
    <xf numFmtId="165" fontId="7" fillId="21" borderId="16" xfId="0" applyNumberFormat="1" applyFont="1" applyFill="1" applyBorder="1"/>
    <xf numFmtId="165" fontId="7" fillId="21" borderId="45" xfId="0" applyNumberFormat="1" applyFont="1" applyFill="1" applyBorder="1"/>
    <xf numFmtId="165" fontId="16" fillId="21" borderId="18" xfId="0" applyNumberFormat="1" applyFont="1" applyFill="1" applyBorder="1"/>
    <xf numFmtId="165" fontId="16" fillId="0" borderId="17" xfId="0" applyNumberFormat="1" applyFont="1" applyBorder="1"/>
    <xf numFmtId="165" fontId="16" fillId="0" borderId="31" xfId="0" applyNumberFormat="1" applyFont="1" applyBorder="1"/>
    <xf numFmtId="165" fontId="16" fillId="0" borderId="34" xfId="0" applyNumberFormat="1" applyFont="1" applyBorder="1"/>
    <xf numFmtId="165" fontId="16" fillId="0" borderId="35" xfId="0" applyNumberFormat="1" applyFont="1" applyBorder="1"/>
    <xf numFmtId="165" fontId="16" fillId="0" borderId="36" xfId="0" applyNumberFormat="1" applyFont="1" applyBorder="1"/>
    <xf numFmtId="165" fontId="17" fillId="0" borderId="20" xfId="0" applyNumberFormat="1" applyFont="1" applyBorder="1"/>
    <xf numFmtId="165" fontId="17" fillId="0" borderId="21" xfId="0" applyNumberFormat="1" applyFont="1" applyBorder="1"/>
    <xf numFmtId="165" fontId="17" fillId="0" borderId="23" xfId="0" applyNumberFormat="1" applyFont="1" applyBorder="1"/>
    <xf numFmtId="165" fontId="17" fillId="0" borderId="24" xfId="0" applyNumberFormat="1" applyFont="1" applyBorder="1"/>
    <xf numFmtId="165" fontId="7" fillId="21" borderId="35" xfId="0" applyNumberFormat="1" applyFont="1" applyFill="1" applyBorder="1"/>
    <xf numFmtId="165" fontId="7" fillId="21" borderId="24" xfId="0" applyNumberFormat="1" applyFont="1" applyFill="1" applyBorder="1"/>
    <xf numFmtId="165" fontId="7" fillId="21" borderId="36" xfId="0" applyNumberFormat="1" applyFont="1" applyFill="1" applyBorder="1"/>
    <xf numFmtId="0" fontId="16" fillId="0" borderId="35" xfId="0" applyFont="1" applyBorder="1"/>
    <xf numFmtId="165" fontId="16" fillId="0" borderId="20" xfId="0" applyNumberFormat="1" applyFont="1" applyBorder="1"/>
    <xf numFmtId="165" fontId="15" fillId="22" borderId="29" xfId="0" applyNumberFormat="1" applyFont="1" applyFill="1" applyBorder="1"/>
    <xf numFmtId="165" fontId="15" fillId="22" borderId="20" xfId="0" applyNumberFormat="1" applyFont="1" applyFill="1" applyBorder="1"/>
    <xf numFmtId="165" fontId="15" fillId="22" borderId="25" xfId="0" applyNumberFormat="1" applyFont="1" applyFill="1" applyBorder="1"/>
    <xf numFmtId="165" fontId="15" fillId="22" borderId="24" xfId="0" applyNumberFormat="1" applyFont="1" applyFill="1" applyBorder="1"/>
    <xf numFmtId="165" fontId="15" fillId="22" borderId="21" xfId="0" applyNumberFormat="1" applyFont="1" applyFill="1" applyBorder="1"/>
    <xf numFmtId="165" fontId="15" fillId="22" borderId="17" xfId="0" applyNumberFormat="1" applyFont="1" applyFill="1" applyBorder="1"/>
    <xf numFmtId="165" fontId="15" fillId="22" borderId="18" xfId="0" applyNumberFormat="1" applyFont="1" applyFill="1" applyBorder="1"/>
    <xf numFmtId="165" fontId="15" fillId="22" borderId="22" xfId="0" applyNumberFormat="1" applyFont="1" applyFill="1" applyBorder="1"/>
    <xf numFmtId="165" fontId="15" fillId="22" borderId="31" xfId="0" applyNumberFormat="1" applyFont="1" applyFill="1" applyBorder="1"/>
    <xf numFmtId="165" fontId="15" fillId="22" borderId="34" xfId="0" applyNumberFormat="1" applyFont="1" applyFill="1" applyBorder="1"/>
    <xf numFmtId="165" fontId="15" fillId="22" borderId="19" xfId="0" applyNumberFormat="1" applyFont="1" applyFill="1" applyBorder="1"/>
    <xf numFmtId="165" fontId="15" fillId="22" borderId="43" xfId="0" applyNumberFormat="1" applyFont="1" applyFill="1" applyBorder="1"/>
    <xf numFmtId="165" fontId="16" fillId="0" borderId="24" xfId="0" applyNumberFormat="1" applyFont="1" applyBorder="1"/>
    <xf numFmtId="165" fontId="16" fillId="0" borderId="21" xfId="0" applyNumberFormat="1" applyFont="1" applyBorder="1"/>
    <xf numFmtId="165" fontId="16" fillId="0" borderId="29" xfId="0" applyNumberFormat="1" applyFont="1" applyBorder="1"/>
    <xf numFmtId="165" fontId="16" fillId="0" borderId="23" xfId="0" applyNumberFormat="1" applyFont="1" applyBorder="1"/>
    <xf numFmtId="165" fontId="16" fillId="21" borderId="16" xfId="0" applyNumberFormat="1" applyFont="1" applyFill="1" applyBorder="1"/>
    <xf numFmtId="165" fontId="15" fillId="0" borderId="36" xfId="0" applyNumberFormat="1" applyFont="1" applyBorder="1"/>
    <xf numFmtId="165" fontId="15" fillId="17" borderId="17" xfId="0" applyNumberFormat="1" applyFont="1" applyFill="1" applyBorder="1"/>
    <xf numFmtId="165" fontId="15" fillId="0" borderId="21" xfId="0" applyNumberFormat="1" applyFont="1" applyBorder="1"/>
    <xf numFmtId="165" fontId="16" fillId="21" borderId="43" xfId="0" applyNumberFormat="1" applyFont="1" applyFill="1" applyBorder="1"/>
    <xf numFmtId="165" fontId="7" fillId="0" borderId="55" xfId="0" applyNumberFormat="1" applyFont="1" applyBorder="1"/>
    <xf numFmtId="165" fontId="7" fillId="0" borderId="46" xfId="0" applyNumberFormat="1" applyFont="1" applyBorder="1"/>
    <xf numFmtId="165" fontId="7" fillId="0" borderId="49" xfId="0" applyNumberFormat="1" applyFont="1" applyBorder="1"/>
    <xf numFmtId="165" fontId="7" fillId="21" borderId="31" xfId="0" applyNumberFormat="1" applyFont="1" applyFill="1" applyBorder="1"/>
    <xf numFmtId="165" fontId="7" fillId="21" borderId="56" xfId="0" applyNumberFormat="1" applyFont="1" applyFill="1" applyBorder="1"/>
    <xf numFmtId="165" fontId="16" fillId="0" borderId="16" xfId="0" applyNumberFormat="1" applyFont="1" applyBorder="1"/>
    <xf numFmtId="165" fontId="16" fillId="0" borderId="43" xfId="0" applyNumberFormat="1" applyFont="1" applyBorder="1"/>
    <xf numFmtId="165" fontId="7" fillId="0" borderId="30" xfId="0" applyNumberFormat="1" applyFont="1" applyBorder="1"/>
    <xf numFmtId="165" fontId="16" fillId="0" borderId="52" xfId="0" applyNumberFormat="1" applyFont="1" applyBorder="1"/>
    <xf numFmtId="165" fontId="16" fillId="0" borderId="22" xfId="0" applyNumberFormat="1" applyFont="1" applyBorder="1"/>
    <xf numFmtId="165" fontId="16" fillId="0" borderId="44" xfId="0" applyNumberFormat="1" applyFont="1" applyBorder="1"/>
    <xf numFmtId="165" fontId="16" fillId="0" borderId="25" xfId="0" applyNumberFormat="1" applyFont="1" applyBorder="1"/>
    <xf numFmtId="165" fontId="16" fillId="0" borderId="19" xfId="0" applyNumberFormat="1" applyFont="1" applyBorder="1"/>
    <xf numFmtId="165" fontId="16" fillId="0" borderId="18" xfId="0" applyNumberFormat="1" applyFont="1" applyBorder="1"/>
    <xf numFmtId="165" fontId="16" fillId="0" borderId="55" xfId="0" applyNumberFormat="1" applyFont="1" applyBorder="1"/>
    <xf numFmtId="165" fontId="16" fillId="0" borderId="46" xfId="0" applyNumberFormat="1" applyFont="1" applyBorder="1"/>
    <xf numFmtId="165" fontId="16" fillId="0" borderId="51" xfId="0" applyNumberFormat="1" applyFont="1" applyBorder="1"/>
    <xf numFmtId="165" fontId="16" fillId="0" borderId="56" xfId="0" applyNumberFormat="1" applyFont="1" applyBorder="1"/>
    <xf numFmtId="165" fontId="16" fillId="0" borderId="42" xfId="0" applyNumberFormat="1" applyFont="1" applyBorder="1"/>
    <xf numFmtId="165" fontId="7" fillId="0" borderId="45" xfId="0" applyNumberFormat="1" applyFont="1" applyBorder="1"/>
    <xf numFmtId="165" fontId="16" fillId="21" borderId="19" xfId="0" applyNumberFormat="1" applyFont="1" applyFill="1" applyBorder="1"/>
    <xf numFmtId="165" fontId="7" fillId="21" borderId="34" xfId="0" applyNumberFormat="1" applyFont="1" applyFill="1" applyBorder="1"/>
    <xf numFmtId="165" fontId="7" fillId="21" borderId="50" xfId="0" applyNumberFormat="1" applyFont="1" applyFill="1" applyBorder="1"/>
    <xf numFmtId="165" fontId="7" fillId="21" borderId="54" xfId="0" applyNumberFormat="1" applyFont="1" applyFill="1" applyBorder="1"/>
    <xf numFmtId="165" fontId="7" fillId="21" borderId="57" xfId="0" applyNumberFormat="1" applyFont="1" applyFill="1" applyBorder="1"/>
    <xf numFmtId="165" fontId="7" fillId="21" borderId="47" xfId="0" applyNumberFormat="1" applyFont="1" applyFill="1" applyBorder="1"/>
    <xf numFmtId="165" fontId="7" fillId="21" borderId="37" xfId="0" applyNumberFormat="1" applyFont="1" applyFill="1" applyBorder="1"/>
    <xf numFmtId="165" fontId="7" fillId="21" borderId="25" xfId="0" applyNumberFormat="1" applyFont="1" applyFill="1" applyBorder="1"/>
    <xf numFmtId="165" fontId="7" fillId="21" borderId="46" xfId="0" applyNumberFormat="1" applyFont="1" applyFill="1" applyBorder="1"/>
    <xf numFmtId="165" fontId="16" fillId="0" borderId="4" xfId="0" applyNumberFormat="1" applyFont="1" applyBorder="1"/>
    <xf numFmtId="165" fontId="16" fillId="0" borderId="45" xfId="0" applyNumberFormat="1" applyFont="1" applyBorder="1"/>
    <xf numFmtId="165" fontId="16" fillId="0" borderId="53" xfId="0" applyNumberFormat="1" applyFont="1" applyBorder="1"/>
    <xf numFmtId="165" fontId="16" fillId="0" borderId="49" xfId="0" applyNumberFormat="1" applyFont="1" applyBorder="1"/>
    <xf numFmtId="165" fontId="15" fillId="17" borderId="44" xfId="0" applyNumberFormat="1" applyFont="1" applyFill="1" applyBorder="1"/>
    <xf numFmtId="165" fontId="15" fillId="17" borderId="16" xfId="0" applyNumberFormat="1" applyFont="1" applyFill="1" applyBorder="1"/>
    <xf numFmtId="165" fontId="15" fillId="17" borderId="19" xfId="0" applyNumberFormat="1" applyFont="1" applyFill="1" applyBorder="1"/>
    <xf numFmtId="165" fontId="15" fillId="17" borderId="25" xfId="0" applyNumberFormat="1" applyFont="1" applyFill="1" applyBorder="1"/>
    <xf numFmtId="165" fontId="15" fillId="17" borderId="43" xfId="0" applyNumberFormat="1" applyFont="1" applyFill="1" applyBorder="1"/>
    <xf numFmtId="165" fontId="15" fillId="17" borderId="36" xfId="0" applyNumberFormat="1" applyFont="1" applyFill="1" applyBorder="1"/>
    <xf numFmtId="165" fontId="15" fillId="17" borderId="37" xfId="0" applyNumberFormat="1" applyFont="1" applyFill="1" applyBorder="1"/>
    <xf numFmtId="165" fontId="15" fillId="17" borderId="45" xfId="0" applyNumberFormat="1" applyFont="1" applyFill="1" applyBorder="1"/>
    <xf numFmtId="165" fontId="15" fillId="17" borderId="23" xfId="0" applyNumberFormat="1" applyFont="1" applyFill="1" applyBorder="1"/>
    <xf numFmtId="0" fontId="5" fillId="28" borderId="0" xfId="0" applyFont="1" applyFill="1"/>
    <xf numFmtId="165" fontId="0" fillId="4" borderId="58" xfId="0" applyNumberFormat="1" applyFill="1" applyBorder="1" applyAlignment="1">
      <alignment horizontal="center" vertical="center"/>
    </xf>
    <xf numFmtId="165" fontId="0" fillId="29" borderId="58" xfId="0" applyNumberFormat="1" applyFill="1" applyBorder="1" applyAlignment="1">
      <alignment horizontal="center" vertical="center"/>
    </xf>
    <xf numFmtId="165" fontId="0" fillId="12" borderId="58" xfId="0" applyNumberFormat="1" applyFill="1" applyBorder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5" fontId="0" fillId="31" borderId="0" xfId="0" applyNumberFormat="1" applyFill="1" applyAlignment="1">
      <alignment horizontal="center" vertical="center"/>
    </xf>
    <xf numFmtId="165" fontId="0" fillId="29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9" borderId="0" xfId="0" applyNumberFormat="1" applyFill="1" applyAlignment="1">
      <alignment horizontal="center" vertical="center"/>
    </xf>
    <xf numFmtId="165" fontId="0" fillId="12" borderId="0" xfId="0" applyNumberFormat="1" applyFill="1" applyAlignment="1">
      <alignment horizontal="center" vertical="center"/>
    </xf>
    <xf numFmtId="165" fontId="0" fillId="32" borderId="0" xfId="0" applyNumberFormat="1" applyFill="1" applyAlignment="1">
      <alignment horizontal="center" vertical="center"/>
    </xf>
    <xf numFmtId="165" fontId="0" fillId="33" borderId="0" xfId="0" applyNumberFormat="1" applyFill="1" applyAlignment="1">
      <alignment horizontal="center" vertical="center"/>
    </xf>
    <xf numFmtId="165" fontId="0" fillId="30" borderId="0" xfId="0" applyNumberFormat="1" applyFill="1" applyAlignment="1">
      <alignment horizontal="center" vertical="center"/>
    </xf>
    <xf numFmtId="0" fontId="5" fillId="2" borderId="0" xfId="0" applyFont="1" applyFill="1"/>
    <xf numFmtId="165" fontId="0" fillId="34" borderId="58" xfId="0" applyNumberFormat="1" applyFill="1" applyBorder="1" applyAlignment="1">
      <alignment horizontal="center" vertical="center"/>
    </xf>
    <xf numFmtId="0" fontId="5" fillId="34" borderId="0" xfId="0" applyFont="1" applyFill="1"/>
    <xf numFmtId="165" fontId="0" fillId="2" borderId="58" xfId="0" applyNumberFormat="1" applyFill="1" applyBorder="1" applyAlignment="1">
      <alignment horizontal="center" vertical="center"/>
    </xf>
    <xf numFmtId="0" fontId="5" fillId="4" borderId="0" xfId="0" applyFont="1" applyFill="1"/>
    <xf numFmtId="165" fontId="0" fillId="35" borderId="58" xfId="0" applyNumberFormat="1" applyFill="1" applyBorder="1" applyAlignment="1">
      <alignment horizontal="center" vertical="center"/>
    </xf>
    <xf numFmtId="165" fontId="0" fillId="9" borderId="58" xfId="0" applyNumberFormat="1" applyFill="1" applyBorder="1" applyAlignment="1">
      <alignment horizontal="center" vertical="center"/>
    </xf>
    <xf numFmtId="165" fontId="0" fillId="9" borderId="14" xfId="0" applyNumberFormat="1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0" fontId="5" fillId="9" borderId="0" xfId="0" applyFont="1" applyFill="1"/>
    <xf numFmtId="165" fontId="0" fillId="8" borderId="0" xfId="0" applyNumberFormat="1" applyFill="1" applyAlignment="1">
      <alignment horizontal="center" vertical="center"/>
    </xf>
    <xf numFmtId="0" fontId="5" fillId="8" borderId="0" xfId="0" applyFont="1" applyFill="1"/>
    <xf numFmtId="0" fontId="5" fillId="29" borderId="0" xfId="0" applyFont="1" applyFill="1"/>
    <xf numFmtId="0" fontId="1" fillId="36" borderId="0" xfId="0" applyFont="1" applyFill="1"/>
    <xf numFmtId="0" fontId="1" fillId="37" borderId="0" xfId="0" applyFont="1" applyFill="1"/>
    <xf numFmtId="0" fontId="6" fillId="2" borderId="0" xfId="0" applyFont="1" applyFill="1"/>
    <xf numFmtId="0" fontId="4" fillId="2" borderId="0" xfId="0" applyFont="1" applyFill="1"/>
    <xf numFmtId="0" fontId="6" fillId="5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26" xfId="0" applyFont="1" applyBorder="1" applyAlignment="1">
      <alignment horizontal="left" wrapText="1"/>
    </xf>
    <xf numFmtId="0" fontId="9" fillId="0" borderId="27" xfId="0" applyFont="1" applyBorder="1" applyAlignment="1">
      <alignment horizontal="left" wrapText="1"/>
    </xf>
    <xf numFmtId="0" fontId="9" fillId="0" borderId="28" xfId="0" applyFont="1" applyBorder="1" applyAlignment="1">
      <alignment horizontal="left" wrapText="1"/>
    </xf>
    <xf numFmtId="165" fontId="13" fillId="18" borderId="11" xfId="0" applyNumberFormat="1" applyFont="1" applyFill="1" applyBorder="1" applyAlignment="1">
      <alignment horizontal="left" vertical="center"/>
    </xf>
    <xf numFmtId="165" fontId="13" fillId="18" borderId="12" xfId="0" applyNumberFormat="1" applyFont="1" applyFill="1" applyBorder="1" applyAlignment="1">
      <alignment horizontal="left" vertical="center"/>
    </xf>
    <xf numFmtId="165" fontId="13" fillId="18" borderId="13" xfId="0" applyNumberFormat="1" applyFont="1" applyFill="1" applyBorder="1" applyAlignment="1">
      <alignment horizontal="left" vertical="center"/>
    </xf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165" fontId="10" fillId="0" borderId="32" xfId="0" applyNumberFormat="1" applyFont="1" applyBorder="1" applyAlignment="1">
      <alignment horizontal="center" vertical="center"/>
    </xf>
    <xf numFmtId="165" fontId="10" fillId="0" borderId="33" xfId="0" applyNumberFormat="1" applyFont="1" applyBorder="1" applyAlignment="1">
      <alignment horizontal="center" vertical="center"/>
    </xf>
    <xf numFmtId="165" fontId="10" fillId="0" borderId="37" xfId="0" applyNumberFormat="1" applyFont="1" applyBorder="1" applyAlignment="1">
      <alignment horizontal="center" vertical="center"/>
    </xf>
    <xf numFmtId="165" fontId="10" fillId="0" borderId="35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/>
  </cellXfs>
  <cellStyles count="53">
    <cellStyle name=" 1" xfId="7" xr:uid="{00000000-0005-0000-0000-000000000000}"/>
    <cellStyle name="Body" xfId="8" xr:uid="{00000000-0005-0000-0000-000001000000}"/>
    <cellStyle name="Calc Currency (0)" xfId="9" xr:uid="{00000000-0005-0000-0000-000002000000}"/>
    <cellStyle name="Comma" xfId="2" builtinId="3"/>
    <cellStyle name="Comma 2" xfId="3" xr:uid="{00000000-0005-0000-0000-000004000000}"/>
    <cellStyle name="Comma 2 2" xfId="10" xr:uid="{00000000-0005-0000-0000-000005000000}"/>
    <cellStyle name="Comma 2 2 2" xfId="11" xr:uid="{00000000-0005-0000-0000-000006000000}"/>
    <cellStyle name="Comma 3" xfId="6" xr:uid="{00000000-0005-0000-0000-000007000000}"/>
    <cellStyle name="Comma 4" xfId="12" xr:uid="{00000000-0005-0000-0000-000008000000}"/>
    <cellStyle name="Copied" xfId="13" xr:uid="{00000000-0005-0000-0000-000009000000}"/>
    <cellStyle name="Custom - Style8" xfId="14" xr:uid="{00000000-0005-0000-0000-00000A000000}"/>
    <cellStyle name="Data   - Style2" xfId="15" xr:uid="{00000000-0005-0000-0000-00000B000000}"/>
    <cellStyle name="Entered" xfId="16" xr:uid="{00000000-0005-0000-0000-00000C000000}"/>
    <cellStyle name="Excel Built-in Normal" xfId="17" xr:uid="{00000000-0005-0000-0000-00000D000000}"/>
    <cellStyle name="Excel Built-in Normal 1" xfId="18" xr:uid="{00000000-0005-0000-0000-00000E000000}"/>
    <cellStyle name="Grey" xfId="19" xr:uid="{00000000-0005-0000-0000-00000F000000}"/>
    <cellStyle name="Header1" xfId="20" xr:uid="{00000000-0005-0000-0000-000010000000}"/>
    <cellStyle name="Header2" xfId="21" xr:uid="{00000000-0005-0000-0000-000011000000}"/>
    <cellStyle name="highlight" xfId="22" xr:uid="{00000000-0005-0000-0000-000012000000}"/>
    <cellStyle name="Input [yellow]" xfId="23" xr:uid="{00000000-0005-0000-0000-000013000000}"/>
    <cellStyle name="Labels - Style3" xfId="24" xr:uid="{00000000-0005-0000-0000-000014000000}"/>
    <cellStyle name="Normal" xfId="0" builtinId="0"/>
    <cellStyle name="Normal - Style1" xfId="25" xr:uid="{00000000-0005-0000-0000-000016000000}"/>
    <cellStyle name="Normal 2" xfId="1" xr:uid="{00000000-0005-0000-0000-000017000000}"/>
    <cellStyle name="Normal 2 2" xfId="26" xr:uid="{00000000-0005-0000-0000-000018000000}"/>
    <cellStyle name="Normal 2 3" xfId="27" xr:uid="{00000000-0005-0000-0000-000019000000}"/>
    <cellStyle name="Normal 2 4" xfId="5" xr:uid="{00000000-0005-0000-0000-00001A000000}"/>
    <cellStyle name="Normal 2 5" xfId="28" xr:uid="{00000000-0005-0000-0000-00001B000000}"/>
    <cellStyle name="Normal 3" xfId="29" xr:uid="{00000000-0005-0000-0000-00001C000000}"/>
    <cellStyle name="Normal 3 2" xfId="30" xr:uid="{00000000-0005-0000-0000-00001D000000}"/>
    <cellStyle name="Normal 4" xfId="31" xr:uid="{00000000-0005-0000-0000-00001E000000}"/>
    <cellStyle name="Normal 4 2" xfId="32" xr:uid="{00000000-0005-0000-0000-00001F000000}"/>
    <cellStyle name="Normal 4 2 2" xfId="33" xr:uid="{00000000-0005-0000-0000-000020000000}"/>
    <cellStyle name="Normal 4 2 2 2" xfId="34" xr:uid="{00000000-0005-0000-0000-000021000000}"/>
    <cellStyle name="Normal 4 3" xfId="35" xr:uid="{00000000-0005-0000-0000-000022000000}"/>
    <cellStyle name="Normal 40" xfId="36" xr:uid="{00000000-0005-0000-0000-000023000000}"/>
    <cellStyle name="Normal 7" xfId="37" xr:uid="{00000000-0005-0000-0000-000024000000}"/>
    <cellStyle name="Percent [2]" xfId="38" xr:uid="{00000000-0005-0000-0000-000025000000}"/>
    <cellStyle name="Percent 2" xfId="4" xr:uid="{00000000-0005-0000-0000-000026000000}"/>
    <cellStyle name="Reset  - Style7" xfId="39" xr:uid="{00000000-0005-0000-0000-000027000000}"/>
    <cellStyle name="RevList" xfId="40" xr:uid="{00000000-0005-0000-0000-000028000000}"/>
    <cellStyle name="Style 1" xfId="41" xr:uid="{00000000-0005-0000-0000-000029000000}"/>
    <cellStyle name="Style 1 2" xfId="42" xr:uid="{00000000-0005-0000-0000-00002A000000}"/>
    <cellStyle name="Subtotal" xfId="43" xr:uid="{00000000-0005-0000-0000-00002B000000}"/>
    <cellStyle name="Table  - Style6" xfId="44" xr:uid="{00000000-0005-0000-0000-00002C000000}"/>
    <cellStyle name="Title  - Style1" xfId="45" xr:uid="{00000000-0005-0000-0000-00002D000000}"/>
    <cellStyle name="TotCol - Style5" xfId="46" xr:uid="{00000000-0005-0000-0000-00002E000000}"/>
    <cellStyle name="TotRow - Style4" xfId="47" xr:uid="{00000000-0005-0000-0000-00002F000000}"/>
    <cellStyle name="Tusental (0)_pldt" xfId="48" xr:uid="{00000000-0005-0000-0000-000030000000}"/>
    <cellStyle name="Tusental_pldt" xfId="49" xr:uid="{00000000-0005-0000-0000-000031000000}"/>
    <cellStyle name="v" xfId="50" xr:uid="{00000000-0005-0000-0000-000032000000}"/>
    <cellStyle name="Valuta (0)_pldt" xfId="51" xr:uid="{00000000-0005-0000-0000-000033000000}"/>
    <cellStyle name="Valuta_pldt" xfId="52" xr:uid="{00000000-0005-0000-0000-000034000000}"/>
  </cellStyles>
  <dxfs count="0"/>
  <tableStyles count="0" defaultTableStyle="TableStyleMedium9" defaultPivotStyle="PivotStyleLight16"/>
  <colors>
    <mruColors>
      <color rgb="FFFFFF99"/>
      <color rgb="FFFF6D6D"/>
      <color rgb="FF593EFC"/>
      <color rgb="FF3211FB"/>
      <color rgb="FFFF1D1D"/>
      <color rgb="FF7C67FD"/>
      <color rgb="FF6D55FD"/>
      <color rgb="FFA091FD"/>
      <color rgb="FFC2B8FE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23</xdr:row>
      <xdr:rowOff>95250</xdr:rowOff>
    </xdr:from>
    <xdr:to>
      <xdr:col>7</xdr:col>
      <xdr:colOff>666750</xdr:colOff>
      <xdr:row>25</xdr:row>
      <xdr:rowOff>76200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552950" y="14554200"/>
          <a:ext cx="1276350" cy="12382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2400" b="1">
              <a:solidFill>
                <a:sysClr val="windowText" lastClr="000000"/>
              </a:solidFill>
            </a:rPr>
            <a:t>RD-1</a:t>
          </a:r>
        </a:p>
      </xdr:txBody>
    </xdr:sp>
    <xdr:clientData/>
  </xdr:twoCellAnchor>
  <xdr:twoCellAnchor>
    <xdr:from>
      <xdr:col>8</xdr:col>
      <xdr:colOff>571500</xdr:colOff>
      <xdr:row>50</xdr:row>
      <xdr:rowOff>171450</xdr:rowOff>
    </xdr:from>
    <xdr:to>
      <xdr:col>10</xdr:col>
      <xdr:colOff>361950</xdr:colOff>
      <xdr:row>52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6477000" y="31603950"/>
          <a:ext cx="1276350" cy="12382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2400" b="1">
              <a:solidFill>
                <a:sysClr val="windowText" lastClr="000000"/>
              </a:solidFill>
            </a:rPr>
            <a:t>RD-2</a:t>
          </a:r>
        </a:p>
      </xdr:txBody>
    </xdr:sp>
    <xdr:clientData/>
  </xdr:twoCellAnchor>
  <xdr:twoCellAnchor>
    <xdr:from>
      <xdr:col>18</xdr:col>
      <xdr:colOff>723900</xdr:colOff>
      <xdr:row>36</xdr:row>
      <xdr:rowOff>228600</xdr:rowOff>
    </xdr:from>
    <xdr:to>
      <xdr:col>20</xdr:col>
      <xdr:colOff>514350</xdr:colOff>
      <xdr:row>38</xdr:row>
      <xdr:rowOff>209550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14058900" y="22860000"/>
          <a:ext cx="1276350" cy="12382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2400" b="1">
              <a:solidFill>
                <a:sysClr val="windowText" lastClr="000000"/>
              </a:solidFill>
            </a:rPr>
            <a:t>RD-3</a:t>
          </a:r>
        </a:p>
      </xdr:txBody>
    </xdr:sp>
    <xdr:clientData/>
  </xdr:twoCellAnchor>
  <xdr:twoCellAnchor>
    <xdr:from>
      <xdr:col>24</xdr:col>
      <xdr:colOff>476250</xdr:colOff>
      <xdr:row>72</xdr:row>
      <xdr:rowOff>228600</xdr:rowOff>
    </xdr:from>
    <xdr:to>
      <xdr:col>26</xdr:col>
      <xdr:colOff>266700</xdr:colOff>
      <xdr:row>74</xdr:row>
      <xdr:rowOff>209550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18268950" y="45491400"/>
          <a:ext cx="1276350" cy="12382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2400" b="1">
              <a:solidFill>
                <a:sysClr val="windowText" lastClr="000000"/>
              </a:solidFill>
            </a:rPr>
            <a:t>RD-4</a:t>
          </a:r>
        </a:p>
      </xdr:txBody>
    </xdr:sp>
    <xdr:clientData/>
  </xdr:twoCellAnchor>
  <xdr:twoCellAnchor>
    <xdr:from>
      <xdr:col>27</xdr:col>
      <xdr:colOff>457200</xdr:colOff>
      <xdr:row>18</xdr:row>
      <xdr:rowOff>228600</xdr:rowOff>
    </xdr:from>
    <xdr:to>
      <xdr:col>29</xdr:col>
      <xdr:colOff>247650</xdr:colOff>
      <xdr:row>20</xdr:row>
      <xdr:rowOff>209550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20478750" y="11544300"/>
          <a:ext cx="1276350" cy="12382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2400" b="1">
              <a:solidFill>
                <a:sysClr val="windowText" lastClr="000000"/>
              </a:solidFill>
            </a:rPr>
            <a:t>RD-5</a:t>
          </a:r>
        </a:p>
      </xdr:txBody>
    </xdr:sp>
    <xdr:clientData/>
  </xdr:twoCellAnchor>
  <xdr:twoCellAnchor>
    <xdr:from>
      <xdr:col>30</xdr:col>
      <xdr:colOff>476250</xdr:colOff>
      <xdr:row>31</xdr:row>
      <xdr:rowOff>57150</xdr:rowOff>
    </xdr:from>
    <xdr:to>
      <xdr:col>32</xdr:col>
      <xdr:colOff>214746</xdr:colOff>
      <xdr:row>33</xdr:row>
      <xdr:rowOff>38100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2726650" y="19545300"/>
          <a:ext cx="1262496" cy="12382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2400" b="1">
              <a:solidFill>
                <a:sysClr val="windowText" lastClr="000000"/>
              </a:solidFill>
            </a:rPr>
            <a:t>RD-6</a:t>
          </a:r>
        </a:p>
      </xdr:txBody>
    </xdr:sp>
    <xdr:clientData/>
  </xdr:twoCellAnchor>
  <xdr:twoCellAnchor>
    <xdr:from>
      <xdr:col>40</xdr:col>
      <xdr:colOff>666750</xdr:colOff>
      <xdr:row>24</xdr:row>
      <xdr:rowOff>266700</xdr:rowOff>
    </xdr:from>
    <xdr:to>
      <xdr:col>42</xdr:col>
      <xdr:colOff>424295</xdr:colOff>
      <xdr:row>26</xdr:row>
      <xdr:rowOff>247650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30384750" y="15354300"/>
          <a:ext cx="1243445" cy="12382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2400" b="1">
              <a:solidFill>
                <a:sysClr val="windowText" lastClr="000000"/>
              </a:solidFill>
            </a:rPr>
            <a:t>RD-7</a:t>
          </a:r>
        </a:p>
      </xdr:txBody>
    </xdr:sp>
    <xdr:clientData/>
  </xdr:twoCellAnchor>
  <xdr:twoCellAnchor>
    <xdr:from>
      <xdr:col>52</xdr:col>
      <xdr:colOff>590550</xdr:colOff>
      <xdr:row>35</xdr:row>
      <xdr:rowOff>209550</xdr:rowOff>
    </xdr:from>
    <xdr:to>
      <xdr:col>54</xdr:col>
      <xdr:colOff>400483</xdr:colOff>
      <xdr:row>37</xdr:row>
      <xdr:rowOff>190500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38938200" y="22212300"/>
          <a:ext cx="1219633" cy="12382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2400" b="1">
              <a:solidFill>
                <a:sysClr val="windowText" lastClr="000000"/>
              </a:solidFill>
            </a:rPr>
            <a:t>RD-8</a:t>
          </a:r>
        </a:p>
      </xdr:txBody>
    </xdr:sp>
    <xdr:clientData/>
  </xdr:twoCellAnchor>
  <xdr:twoCellAnchor>
    <xdr:from>
      <xdr:col>62</xdr:col>
      <xdr:colOff>438150</xdr:colOff>
      <xdr:row>45</xdr:row>
      <xdr:rowOff>209550</xdr:rowOff>
    </xdr:from>
    <xdr:to>
      <xdr:col>64</xdr:col>
      <xdr:colOff>257608</xdr:colOff>
      <xdr:row>47</xdr:row>
      <xdr:rowOff>190500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45834300" y="28498800"/>
          <a:ext cx="1229158" cy="12382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2400" b="1">
              <a:solidFill>
                <a:sysClr val="windowText" lastClr="000000"/>
              </a:solidFill>
            </a:rPr>
            <a:t>RD-9</a:t>
          </a:r>
        </a:p>
      </xdr:txBody>
    </xdr:sp>
    <xdr:clientData/>
  </xdr:twoCellAnchor>
  <xdr:twoCellAnchor>
    <xdr:from>
      <xdr:col>70</xdr:col>
      <xdr:colOff>419100</xdr:colOff>
      <xdr:row>61</xdr:row>
      <xdr:rowOff>19050</xdr:rowOff>
    </xdr:from>
    <xdr:to>
      <xdr:col>72</xdr:col>
      <xdr:colOff>442913</xdr:colOff>
      <xdr:row>63</xdr:row>
      <xdr:rowOff>233363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51454050" y="38366700"/>
          <a:ext cx="1433513" cy="1471613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2400" b="1">
              <a:solidFill>
                <a:sysClr val="windowText" lastClr="000000"/>
              </a:solidFill>
            </a:rPr>
            <a:t>RD-10</a:t>
          </a:r>
        </a:p>
      </xdr:txBody>
    </xdr:sp>
    <xdr:clientData/>
  </xdr:twoCellAnchor>
  <xdr:twoCellAnchor>
    <xdr:from>
      <xdr:col>62</xdr:col>
      <xdr:colOff>571500</xdr:colOff>
      <xdr:row>72</xdr:row>
      <xdr:rowOff>95250</xdr:rowOff>
    </xdr:from>
    <xdr:to>
      <xdr:col>64</xdr:col>
      <xdr:colOff>595313</xdr:colOff>
      <xdr:row>74</xdr:row>
      <xdr:rowOff>309563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45967650" y="45358050"/>
          <a:ext cx="1433513" cy="1471613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2400" b="1">
              <a:solidFill>
                <a:sysClr val="windowText" lastClr="000000"/>
              </a:solidFill>
            </a:rPr>
            <a:t>RD-11</a:t>
          </a:r>
        </a:p>
      </xdr:txBody>
    </xdr:sp>
    <xdr:clientData/>
  </xdr:twoCellAnchor>
  <xdr:twoCellAnchor>
    <xdr:from>
      <xdr:col>80</xdr:col>
      <xdr:colOff>685800</xdr:colOff>
      <xdr:row>72</xdr:row>
      <xdr:rowOff>133350</xdr:rowOff>
    </xdr:from>
    <xdr:to>
      <xdr:col>83</xdr:col>
      <xdr:colOff>4763</xdr:colOff>
      <xdr:row>74</xdr:row>
      <xdr:rowOff>347663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58769250" y="45396150"/>
          <a:ext cx="1433513" cy="1471613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2400" b="1">
              <a:solidFill>
                <a:sysClr val="windowText" lastClr="000000"/>
              </a:solidFill>
            </a:rPr>
            <a:t>RD-11</a:t>
          </a:r>
        </a:p>
      </xdr:txBody>
    </xdr:sp>
    <xdr:clientData/>
  </xdr:twoCellAnchor>
  <xdr:twoCellAnchor>
    <xdr:from>
      <xdr:col>67</xdr:col>
      <xdr:colOff>0</xdr:colOff>
      <xdr:row>92</xdr:row>
      <xdr:rowOff>0</xdr:rowOff>
    </xdr:from>
    <xdr:to>
      <xdr:col>69</xdr:col>
      <xdr:colOff>23813</xdr:colOff>
      <xdr:row>94</xdr:row>
      <xdr:rowOff>214313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48920400" y="57835800"/>
          <a:ext cx="1433513" cy="1471613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2400" b="1">
              <a:solidFill>
                <a:sysClr val="windowText" lastClr="000000"/>
              </a:solidFill>
            </a:rPr>
            <a:t>RD-12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419100</xdr:rowOff>
    </xdr:from>
    <xdr:to>
      <xdr:col>19</xdr:col>
      <xdr:colOff>57150</xdr:colOff>
      <xdr:row>6</xdr:row>
      <xdr:rowOff>419100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753725" y="3562350"/>
          <a:ext cx="3867150" cy="6286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3000">
            <a:solidFill>
              <a:sysClr val="windowText" lastClr="000000"/>
            </a:solidFill>
            <a:latin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419100</xdr:rowOff>
    </xdr:from>
    <xdr:to>
      <xdr:col>19</xdr:col>
      <xdr:colOff>57150</xdr:colOff>
      <xdr:row>6</xdr:row>
      <xdr:rowOff>419100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782300" y="3562350"/>
          <a:ext cx="3914775" cy="6286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300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14</xdr:col>
      <xdr:colOff>0</xdr:colOff>
      <xdr:row>5</xdr:row>
      <xdr:rowOff>419100</xdr:rowOff>
    </xdr:from>
    <xdr:to>
      <xdr:col>19</xdr:col>
      <xdr:colOff>57150</xdr:colOff>
      <xdr:row>6</xdr:row>
      <xdr:rowOff>419100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0782300" y="3562350"/>
          <a:ext cx="3914775" cy="6286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3000">
            <a:solidFill>
              <a:sysClr val="windowText" lastClr="000000"/>
            </a:solidFill>
            <a:latin typeface="+mn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.girish/mis%20report/PLANNING%20FOLDER/Budget/OCT-bu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.girish/mis%20report/PLANNING%20FOLDER/Budget/Projections/sep/PLN-WP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HEET"/>
      <sheetName val="PLANNING"/>
      <sheetName val="ACHIEVED"/>
      <sheetName val="plan-achieved"/>
      <sheetName val="RES-PLANNING"/>
      <sheetName val="SUMMARY"/>
      <sheetName val="Macro1"/>
      <sheetName val="p&amp;l-support"/>
      <sheetName val="p&amp;l-support1"/>
      <sheetName val="Sheet2"/>
      <sheetName val="Sheet1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ht"/>
      <sheetName val="pon"/>
      <sheetName val="par"/>
      <sheetName val="uti"/>
      <sheetName val="et"/>
      <sheetName val="sem"/>
      <sheetName val="class"/>
      <sheetName val="fac"/>
      <sheetName val="lib"/>
      <sheetName val="admn"/>
      <sheetName val="comp"/>
      <sheetName val="mh"/>
      <sheetName val="C-WPR"/>
      <sheetName val="WPR"/>
      <sheetName val="A-WPR"/>
      <sheetName val="DIN-WPR"/>
      <sheetName val="DPR(1)"/>
      <sheetName val="DPR (4)"/>
      <sheetName val="DPR (3)"/>
      <sheetName val="sept-plan"/>
      <sheetName val="t.leader"/>
      <sheetName val="TEAM TARGET"/>
      <sheetName val="DET-TM (2)"/>
      <sheetName val="t.leader (2)"/>
      <sheetName val="DET-T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4"/>
  <sheetViews>
    <sheetView workbookViewId="0">
      <selection activeCell="I78" sqref="I78"/>
    </sheetView>
  </sheetViews>
  <sheetFormatPr baseColWidth="10" defaultColWidth="8.83203125" defaultRowHeight="15"/>
  <sheetData>
    <row r="1" spans="2:28">
      <c r="K1" t="s">
        <v>0</v>
      </c>
      <c r="L1">
        <v>2200</v>
      </c>
      <c r="M1">
        <v>16</v>
      </c>
      <c r="N1" t="s">
        <v>1</v>
      </c>
    </row>
    <row r="3" spans="2:28">
      <c r="B3">
        <v>105.242</v>
      </c>
      <c r="C3">
        <v>105.193</v>
      </c>
      <c r="D3">
        <v>105.17400000000001</v>
      </c>
      <c r="E3">
        <v>104.755</v>
      </c>
      <c r="F3">
        <v>104.51300000000001</v>
      </c>
      <c r="G3">
        <v>104.28400000000001</v>
      </c>
      <c r="H3">
        <v>104.32</v>
      </c>
      <c r="I3">
        <v>103.82</v>
      </c>
      <c r="J3">
        <v>103.49</v>
      </c>
      <c r="K3">
        <v>103.36</v>
      </c>
      <c r="L3">
        <v>103.17</v>
      </c>
      <c r="M3">
        <v>103.21</v>
      </c>
      <c r="N3">
        <v>103.33</v>
      </c>
      <c r="P3">
        <v>102.63</v>
      </c>
      <c r="Q3">
        <f>+P3-0.106</f>
        <v>102.524</v>
      </c>
      <c r="R3">
        <f t="shared" ref="R3:AA3" si="0">+Q3-0.106</f>
        <v>102.41800000000001</v>
      </c>
      <c r="S3">
        <f t="shared" si="0"/>
        <v>102.31200000000001</v>
      </c>
      <c r="T3">
        <f t="shared" si="0"/>
        <v>102.20600000000002</v>
      </c>
      <c r="U3">
        <f t="shared" si="0"/>
        <v>102.10000000000002</v>
      </c>
      <c r="V3">
        <f t="shared" si="0"/>
        <v>101.99400000000003</v>
      </c>
      <c r="W3">
        <f t="shared" si="0"/>
        <v>101.88800000000003</v>
      </c>
      <c r="X3">
        <f t="shared" si="0"/>
        <v>101.78200000000004</v>
      </c>
      <c r="Y3">
        <f t="shared" si="0"/>
        <v>101.67600000000004</v>
      </c>
      <c r="Z3">
        <f t="shared" si="0"/>
        <v>101.57000000000005</v>
      </c>
      <c r="AA3">
        <f t="shared" si="0"/>
        <v>101.46400000000006</v>
      </c>
      <c r="AB3">
        <v>101.35</v>
      </c>
    </row>
    <row r="4" spans="2:28">
      <c r="B4">
        <v>104.67400000000001</v>
      </c>
      <c r="C4">
        <v>104.556</v>
      </c>
      <c r="D4">
        <v>104.739</v>
      </c>
      <c r="E4">
        <v>104.545</v>
      </c>
      <c r="F4">
        <v>104.209</v>
      </c>
      <c r="G4">
        <v>103.958</v>
      </c>
      <c r="H4">
        <v>103.973</v>
      </c>
      <c r="I4">
        <v>103.64100000000001</v>
      </c>
      <c r="J4">
        <v>103.303</v>
      </c>
      <c r="K4">
        <v>103.02800000000001</v>
      </c>
      <c r="L4">
        <v>102.85599999999999</v>
      </c>
      <c r="M4">
        <v>102.81</v>
      </c>
      <c r="N4">
        <v>103.033</v>
      </c>
      <c r="P4">
        <f>+P3-0.028</f>
        <v>102.60199999999999</v>
      </c>
      <c r="Q4">
        <f>+Q3+0.019</f>
        <v>102.54300000000001</v>
      </c>
      <c r="R4">
        <f>+R3+0.011</f>
        <v>102.429</v>
      </c>
      <c r="S4">
        <f>+S3+0.003</f>
        <v>102.31500000000001</v>
      </c>
      <c r="T4">
        <f>+T3-0.006</f>
        <v>102.20000000000002</v>
      </c>
      <c r="U4">
        <f>+U3-0.014</f>
        <v>102.08600000000003</v>
      </c>
      <c r="V4">
        <f>+V3-0.023</f>
        <v>101.97100000000003</v>
      </c>
      <c r="W4">
        <f>+W3-0.03</f>
        <v>101.85800000000003</v>
      </c>
      <c r="X4">
        <f>+X3-0.04</f>
        <v>101.74200000000003</v>
      </c>
      <c r="Y4">
        <f>+Y3-0.05</f>
        <v>101.62600000000005</v>
      </c>
      <c r="Z4">
        <f>+Z3-0.06</f>
        <v>101.51000000000005</v>
      </c>
      <c r="AA4">
        <f>+AA3-0.065</f>
        <v>101.39900000000006</v>
      </c>
      <c r="AB4" s="1">
        <v>101.28</v>
      </c>
    </row>
    <row r="5" spans="2:28">
      <c r="B5">
        <v>104.22199999999999</v>
      </c>
      <c r="C5">
        <v>104.063</v>
      </c>
      <c r="D5">
        <v>104.292</v>
      </c>
      <c r="E5">
        <v>104.06100000000001</v>
      </c>
      <c r="F5">
        <v>103.973</v>
      </c>
      <c r="G5">
        <v>104.018</v>
      </c>
      <c r="H5">
        <v>103.119</v>
      </c>
      <c r="I5">
        <v>103.02800000000001</v>
      </c>
      <c r="J5">
        <v>102.86</v>
      </c>
      <c r="K5">
        <v>102.81</v>
      </c>
      <c r="L5">
        <v>102.64700000000001</v>
      </c>
      <c r="M5">
        <v>103.033</v>
      </c>
      <c r="N5">
        <v>103.071</v>
      </c>
      <c r="P5">
        <f>+P4-0.028</f>
        <v>102.57399999999998</v>
      </c>
      <c r="Q5">
        <f>+Q4+0.019</f>
        <v>102.56200000000001</v>
      </c>
      <c r="R5">
        <f>+R4+0.011</f>
        <v>102.44</v>
      </c>
      <c r="S5">
        <f>+S4+0.003</f>
        <v>102.31800000000001</v>
      </c>
      <c r="T5">
        <f>+T4-0.006</f>
        <v>102.19400000000002</v>
      </c>
      <c r="U5">
        <f>+U4-0.014</f>
        <v>102.07200000000003</v>
      </c>
      <c r="V5">
        <f>+V4-0.023</f>
        <v>101.94800000000004</v>
      </c>
      <c r="W5">
        <f>+W4-0.03</f>
        <v>101.82800000000003</v>
      </c>
      <c r="X5">
        <f>+X4-0.04</f>
        <v>101.70200000000003</v>
      </c>
      <c r="Y5">
        <f>+Y4-0.05</f>
        <v>101.57600000000005</v>
      </c>
      <c r="Z5">
        <f>+Z4-0.06</f>
        <v>101.45000000000005</v>
      </c>
      <c r="AA5">
        <f>+AA4-0.065</f>
        <v>101.33400000000006</v>
      </c>
      <c r="AB5" s="1">
        <v>101.21000000000001</v>
      </c>
    </row>
    <row r="6" spans="2:28">
      <c r="B6">
        <v>104.31100000000001</v>
      </c>
      <c r="C6">
        <v>104.08199999999999</v>
      </c>
      <c r="D6">
        <v>103.96</v>
      </c>
      <c r="E6">
        <v>103.715</v>
      </c>
      <c r="F6">
        <v>103.639</v>
      </c>
      <c r="G6">
        <v>103.693</v>
      </c>
      <c r="H6">
        <v>102.712</v>
      </c>
      <c r="I6">
        <v>102.508</v>
      </c>
      <c r="J6">
        <v>102.55</v>
      </c>
      <c r="K6">
        <v>102.64700000000001</v>
      </c>
      <c r="L6">
        <v>103.033</v>
      </c>
      <c r="M6">
        <v>102.699</v>
      </c>
      <c r="N6">
        <v>102.675</v>
      </c>
      <c r="P6">
        <f>+P5-0.028</f>
        <v>102.54599999999998</v>
      </c>
      <c r="Q6">
        <f>+Q5+0.019</f>
        <v>102.58100000000002</v>
      </c>
      <c r="R6">
        <f>+R5+0.011</f>
        <v>102.45099999999999</v>
      </c>
      <c r="S6">
        <f>+S5+0.003</f>
        <v>102.32100000000001</v>
      </c>
      <c r="T6">
        <f>+T5-0.006</f>
        <v>102.18800000000002</v>
      </c>
      <c r="U6">
        <f>+U5-0.014</f>
        <v>102.05800000000004</v>
      </c>
      <c r="V6">
        <f>+V5-0.023</f>
        <v>101.92500000000004</v>
      </c>
      <c r="W6">
        <f>+W5-0.03</f>
        <v>101.79800000000003</v>
      </c>
      <c r="X6">
        <f>+X5-0.04</f>
        <v>101.66200000000002</v>
      </c>
      <c r="Y6">
        <f>+Y5-0.05</f>
        <v>101.52600000000005</v>
      </c>
      <c r="Z6">
        <f>+Z5-0.06</f>
        <v>101.39000000000004</v>
      </c>
      <c r="AA6">
        <f>+AA5-0.065</f>
        <v>101.26900000000006</v>
      </c>
      <c r="AB6" s="1">
        <v>101.14000000000001</v>
      </c>
    </row>
    <row r="7" spans="2:28">
      <c r="B7">
        <v>104.39</v>
      </c>
      <c r="C7">
        <v>103.09699999999999</v>
      </c>
      <c r="D7">
        <v>103.71</v>
      </c>
      <c r="E7">
        <v>103.342</v>
      </c>
      <c r="F7">
        <v>102.911</v>
      </c>
      <c r="G7">
        <v>102.33499999999999</v>
      </c>
      <c r="H7">
        <v>102.178</v>
      </c>
      <c r="I7">
        <v>102.092</v>
      </c>
      <c r="J7">
        <v>102.236</v>
      </c>
      <c r="K7">
        <v>102.238</v>
      </c>
      <c r="L7">
        <v>102.419</v>
      </c>
      <c r="M7">
        <v>102.45399999999999</v>
      </c>
      <c r="N7">
        <v>102.419</v>
      </c>
      <c r="P7">
        <f>+P6-0.028</f>
        <v>102.51799999999997</v>
      </c>
      <c r="Q7">
        <f>+Q6+0.019</f>
        <v>102.60000000000002</v>
      </c>
      <c r="R7">
        <f>+R6+0.011</f>
        <v>102.46199999999999</v>
      </c>
      <c r="S7">
        <f>+S6+0.003</f>
        <v>102.32400000000001</v>
      </c>
      <c r="T7">
        <f>+T6-0.006</f>
        <v>102.18200000000002</v>
      </c>
      <c r="U7">
        <f>+U6-0.014</f>
        <v>102.04400000000004</v>
      </c>
      <c r="V7">
        <f>+V6-0.023</f>
        <v>101.90200000000004</v>
      </c>
      <c r="W7">
        <f>+W6-0.03</f>
        <v>101.76800000000003</v>
      </c>
      <c r="X7">
        <f>+X6-0.04</f>
        <v>101.62200000000001</v>
      </c>
      <c r="Y7">
        <f>+Y6-0.05</f>
        <v>101.47600000000006</v>
      </c>
      <c r="Z7">
        <f>+Z6-0.06</f>
        <v>101.33000000000004</v>
      </c>
      <c r="AA7">
        <f>+AA6-0.065</f>
        <v>101.20400000000006</v>
      </c>
      <c r="AB7" s="1">
        <v>101.07000000000002</v>
      </c>
    </row>
    <row r="8" spans="2:28">
      <c r="B8">
        <v>104.569</v>
      </c>
      <c r="C8">
        <v>104.33</v>
      </c>
      <c r="D8">
        <v>103.86499999999999</v>
      </c>
      <c r="E8" s="2">
        <v>103.3</v>
      </c>
      <c r="F8">
        <v>102.432</v>
      </c>
      <c r="G8">
        <v>102.277</v>
      </c>
      <c r="H8">
        <v>101.98099999999999</v>
      </c>
      <c r="I8">
        <v>102.02</v>
      </c>
      <c r="J8">
        <v>101.875</v>
      </c>
      <c r="K8">
        <v>101.895</v>
      </c>
      <c r="L8">
        <v>102.047</v>
      </c>
      <c r="M8">
        <v>102.143</v>
      </c>
      <c r="N8">
        <v>102.126</v>
      </c>
      <c r="P8">
        <f>+P7-0.028</f>
        <v>102.48999999999997</v>
      </c>
      <c r="Q8">
        <f>+Q7+0.019</f>
        <v>102.61900000000003</v>
      </c>
      <c r="R8">
        <f>+R7+0.011</f>
        <v>102.47299999999998</v>
      </c>
      <c r="S8">
        <f>+S7+0.003</f>
        <v>102.32700000000001</v>
      </c>
      <c r="T8">
        <f>+T7-0.006</f>
        <v>102.17600000000002</v>
      </c>
      <c r="U8">
        <f>+U7-0.014</f>
        <v>102.03000000000004</v>
      </c>
      <c r="V8">
        <f>+V7-0.023</f>
        <v>101.87900000000005</v>
      </c>
      <c r="W8">
        <f>+W7-0.03</f>
        <v>101.73800000000003</v>
      </c>
      <c r="X8">
        <f>+X7-0.04</f>
        <v>101.58200000000001</v>
      </c>
      <c r="Y8">
        <f>+Y7-0.05</f>
        <v>101.42600000000006</v>
      </c>
      <c r="Z8">
        <f>+Z7-0.06</f>
        <v>101.27000000000004</v>
      </c>
      <c r="AA8">
        <f>+AA7-0.065</f>
        <v>101.13900000000007</v>
      </c>
      <c r="AB8" s="1">
        <v>101.00000000000003</v>
      </c>
    </row>
    <row r="9" spans="2:28">
      <c r="B9">
        <v>104.80200000000001</v>
      </c>
      <c r="C9">
        <v>104.005</v>
      </c>
      <c r="D9">
        <v>103.66500000000001</v>
      </c>
      <c r="E9">
        <v>103.33199999999999</v>
      </c>
      <c r="F9">
        <v>102.407</v>
      </c>
      <c r="G9">
        <v>102.208</v>
      </c>
      <c r="H9">
        <v>102.029</v>
      </c>
      <c r="I9">
        <v>101.64100000000001</v>
      </c>
      <c r="J9">
        <v>101.77200000000001</v>
      </c>
      <c r="K9">
        <v>101.73699999999999</v>
      </c>
      <c r="L9">
        <v>101.73699999999999</v>
      </c>
      <c r="M9">
        <v>101.77200000000001</v>
      </c>
      <c r="N9">
        <v>101.73699999999999</v>
      </c>
      <c r="P9" s="1">
        <v>102.8</v>
      </c>
      <c r="Q9">
        <v>102.643</v>
      </c>
      <c r="R9">
        <v>102.486</v>
      </c>
      <c r="S9">
        <v>102.32900000000001</v>
      </c>
      <c r="T9">
        <v>102.17200000000001</v>
      </c>
      <c r="U9">
        <v>102.01500000000001</v>
      </c>
      <c r="V9">
        <v>101.85800000000002</v>
      </c>
      <c r="W9">
        <v>101.70100000000002</v>
      </c>
      <c r="X9">
        <v>101.54400000000003</v>
      </c>
      <c r="Y9">
        <v>101.38700000000003</v>
      </c>
      <c r="Z9">
        <v>101.23000000000003</v>
      </c>
      <c r="AA9">
        <v>101.07300000000004</v>
      </c>
      <c r="AB9">
        <v>100.91</v>
      </c>
    </row>
    <row r="11" spans="2:28">
      <c r="L11">
        <f>+AVERAGE(B3:N9)</f>
        <v>103.23221978021978</v>
      </c>
    </row>
    <row r="14" spans="2:28">
      <c r="B14">
        <f t="shared" ref="B14:M14" si="1">ROUND(AVERAGE(B3:C4),3)</f>
        <v>104.916</v>
      </c>
      <c r="C14">
        <f t="shared" si="1"/>
        <v>104.916</v>
      </c>
      <c r="D14">
        <f t="shared" si="1"/>
        <v>104.803</v>
      </c>
      <c r="E14">
        <f t="shared" si="1"/>
        <v>104.506</v>
      </c>
      <c r="F14">
        <f t="shared" si="1"/>
        <v>104.241</v>
      </c>
      <c r="G14">
        <f t="shared" si="1"/>
        <v>104.134</v>
      </c>
      <c r="H14">
        <f t="shared" si="1"/>
        <v>103.93899999999999</v>
      </c>
      <c r="I14">
        <f t="shared" si="1"/>
        <v>103.56399999999999</v>
      </c>
      <c r="J14">
        <f t="shared" si="1"/>
        <v>103.295</v>
      </c>
      <c r="K14">
        <f t="shared" si="1"/>
        <v>103.104</v>
      </c>
      <c r="L14">
        <f t="shared" si="1"/>
        <v>103.012</v>
      </c>
      <c r="M14">
        <f t="shared" si="1"/>
        <v>103.096</v>
      </c>
      <c r="P14">
        <f>ROUND(AVERAGE(P3:Q4),3)</f>
        <v>102.575</v>
      </c>
      <c r="Q14">
        <f t="shared" ref="Q14:Z14" si="2">ROUND(AVERAGE(Q3:R4),3)</f>
        <v>102.479</v>
      </c>
      <c r="R14">
        <f t="shared" si="2"/>
        <v>102.369</v>
      </c>
      <c r="S14">
        <f t="shared" si="2"/>
        <v>102.258</v>
      </c>
      <c r="T14">
        <f t="shared" si="2"/>
        <v>102.148</v>
      </c>
      <c r="U14">
        <f t="shared" si="2"/>
        <v>102.038</v>
      </c>
      <c r="V14">
        <f t="shared" si="2"/>
        <v>101.928</v>
      </c>
      <c r="W14">
        <f t="shared" si="2"/>
        <v>101.818</v>
      </c>
      <c r="X14">
        <f t="shared" si="2"/>
        <v>101.70699999999999</v>
      </c>
      <c r="Y14">
        <f t="shared" si="2"/>
        <v>101.596</v>
      </c>
      <c r="Z14">
        <f t="shared" si="2"/>
        <v>101.486</v>
      </c>
      <c r="AA14">
        <f>ROUND(AVERAGE(AA3:AB4),3)</f>
        <v>101.373</v>
      </c>
    </row>
    <row r="15" spans="2:28">
      <c r="B15">
        <f t="shared" ref="B15:M15" si="3">ROUND(AVERAGE(B4:C5),3)</f>
        <v>104.379</v>
      </c>
      <c r="C15">
        <f t="shared" si="3"/>
        <v>104.413</v>
      </c>
      <c r="D15">
        <f t="shared" si="3"/>
        <v>104.40900000000001</v>
      </c>
      <c r="E15">
        <f t="shared" si="3"/>
        <v>104.197</v>
      </c>
      <c r="F15">
        <f t="shared" si="3"/>
        <v>104.04</v>
      </c>
      <c r="G15">
        <f t="shared" si="3"/>
        <v>103.767</v>
      </c>
      <c r="H15">
        <f t="shared" si="3"/>
        <v>103.44</v>
      </c>
      <c r="I15">
        <f t="shared" si="3"/>
        <v>103.208</v>
      </c>
      <c r="J15">
        <f t="shared" si="3"/>
        <v>103</v>
      </c>
      <c r="K15">
        <f t="shared" si="3"/>
        <v>102.83499999999999</v>
      </c>
      <c r="L15">
        <f t="shared" si="3"/>
        <v>102.837</v>
      </c>
      <c r="M15">
        <f t="shared" si="3"/>
        <v>102.98699999999999</v>
      </c>
      <c r="P15">
        <f>ROUND(AVERAGE(P4:Q5),3)</f>
        <v>102.57</v>
      </c>
      <c r="Q15">
        <f t="shared" ref="Q15:AA15" si="4">ROUND(AVERAGE(Q4:R5),3)</f>
        <v>102.494</v>
      </c>
      <c r="R15">
        <f t="shared" si="4"/>
        <v>102.376</v>
      </c>
      <c r="S15">
        <f t="shared" si="4"/>
        <v>102.25700000000001</v>
      </c>
      <c r="T15">
        <f t="shared" si="4"/>
        <v>102.13800000000001</v>
      </c>
      <c r="U15">
        <f t="shared" si="4"/>
        <v>102.01900000000001</v>
      </c>
      <c r="V15">
        <f t="shared" si="4"/>
        <v>101.901</v>
      </c>
      <c r="W15">
        <f t="shared" si="4"/>
        <v>101.783</v>
      </c>
      <c r="X15">
        <f t="shared" si="4"/>
        <v>101.66200000000001</v>
      </c>
      <c r="Y15">
        <f t="shared" si="4"/>
        <v>101.541</v>
      </c>
      <c r="Z15">
        <f t="shared" si="4"/>
        <v>101.423</v>
      </c>
      <c r="AA15">
        <f t="shared" si="4"/>
        <v>101.306</v>
      </c>
    </row>
    <row r="16" spans="2:28">
      <c r="B16">
        <f t="shared" ref="B16:M16" si="5">ROUND(AVERAGE(B5:C6),3)</f>
        <v>104.17</v>
      </c>
      <c r="C16">
        <f t="shared" si="5"/>
        <v>104.099</v>
      </c>
      <c r="D16">
        <f t="shared" si="5"/>
        <v>104.00700000000001</v>
      </c>
      <c r="E16">
        <f t="shared" si="5"/>
        <v>103.84699999999999</v>
      </c>
      <c r="F16">
        <f t="shared" si="5"/>
        <v>103.831</v>
      </c>
      <c r="G16">
        <f t="shared" si="5"/>
        <v>103.386</v>
      </c>
      <c r="H16">
        <f t="shared" si="5"/>
        <v>102.842</v>
      </c>
      <c r="I16">
        <f t="shared" si="5"/>
        <v>102.73699999999999</v>
      </c>
      <c r="J16">
        <f t="shared" si="5"/>
        <v>102.717</v>
      </c>
      <c r="K16">
        <f t="shared" si="5"/>
        <v>102.78400000000001</v>
      </c>
      <c r="L16">
        <f t="shared" si="5"/>
        <v>102.85299999999999</v>
      </c>
      <c r="M16">
        <f t="shared" si="5"/>
        <v>102.87</v>
      </c>
      <c r="P16">
        <f>ROUND(AVERAGE(P5:Q6),3)</f>
        <v>102.566</v>
      </c>
      <c r="Q16">
        <f t="shared" ref="Q16:AA16" si="6">ROUND(AVERAGE(Q5:R6),3)</f>
        <v>102.509</v>
      </c>
      <c r="R16">
        <f t="shared" si="6"/>
        <v>102.383</v>
      </c>
      <c r="S16">
        <f t="shared" si="6"/>
        <v>102.255</v>
      </c>
      <c r="T16">
        <f t="shared" si="6"/>
        <v>102.128</v>
      </c>
      <c r="U16">
        <f t="shared" si="6"/>
        <v>102.001</v>
      </c>
      <c r="V16">
        <f t="shared" si="6"/>
        <v>101.875</v>
      </c>
      <c r="W16">
        <f t="shared" si="6"/>
        <v>101.748</v>
      </c>
      <c r="X16">
        <f t="shared" si="6"/>
        <v>101.617</v>
      </c>
      <c r="Y16">
        <f t="shared" si="6"/>
        <v>101.486</v>
      </c>
      <c r="Z16">
        <f t="shared" si="6"/>
        <v>101.361</v>
      </c>
      <c r="AA16">
        <f t="shared" si="6"/>
        <v>101.238</v>
      </c>
    </row>
    <row r="17" spans="2:27">
      <c r="B17">
        <f t="shared" ref="B17:M17" si="7">ROUND(AVERAGE(B6:C7),3)</f>
        <v>103.97</v>
      </c>
      <c r="C17">
        <f t="shared" si="7"/>
        <v>103.712</v>
      </c>
      <c r="D17">
        <f t="shared" si="7"/>
        <v>103.682</v>
      </c>
      <c r="E17">
        <f t="shared" si="7"/>
        <v>103.402</v>
      </c>
      <c r="F17">
        <f t="shared" si="7"/>
        <v>103.145</v>
      </c>
      <c r="G17">
        <f t="shared" si="7"/>
        <v>102.73</v>
      </c>
      <c r="H17">
        <f t="shared" si="7"/>
        <v>102.373</v>
      </c>
      <c r="I17">
        <f t="shared" si="7"/>
        <v>102.34699999999999</v>
      </c>
      <c r="J17">
        <f t="shared" si="7"/>
        <v>102.41800000000001</v>
      </c>
      <c r="K17">
        <f t="shared" si="7"/>
        <v>102.584</v>
      </c>
      <c r="L17">
        <f t="shared" si="7"/>
        <v>102.651</v>
      </c>
      <c r="M17">
        <f t="shared" si="7"/>
        <v>102.562</v>
      </c>
      <c r="P17">
        <f t="shared" ref="P17:AA17" si="8">ROUND(AVERAGE(P6:Q7),3)</f>
        <v>102.56100000000001</v>
      </c>
      <c r="Q17">
        <f t="shared" si="8"/>
        <v>102.524</v>
      </c>
      <c r="R17">
        <f t="shared" si="8"/>
        <v>102.39</v>
      </c>
      <c r="S17">
        <f t="shared" si="8"/>
        <v>102.254</v>
      </c>
      <c r="T17">
        <f t="shared" si="8"/>
        <v>102.11799999999999</v>
      </c>
      <c r="U17">
        <f t="shared" si="8"/>
        <v>101.982</v>
      </c>
      <c r="V17">
        <f t="shared" si="8"/>
        <v>101.848</v>
      </c>
      <c r="W17">
        <f t="shared" si="8"/>
        <v>101.71299999999999</v>
      </c>
      <c r="X17">
        <f t="shared" si="8"/>
        <v>101.572</v>
      </c>
      <c r="Y17">
        <f t="shared" si="8"/>
        <v>101.431</v>
      </c>
      <c r="Z17">
        <f t="shared" si="8"/>
        <v>101.298</v>
      </c>
      <c r="AA17">
        <f t="shared" si="8"/>
        <v>101.17100000000001</v>
      </c>
    </row>
    <row r="18" spans="2:27">
      <c r="B18">
        <f t="shared" ref="B18:M18" si="9">ROUND(AVERAGE(B7:C8),3)</f>
        <v>104.09699999999999</v>
      </c>
      <c r="C18">
        <f t="shared" si="9"/>
        <v>103.751</v>
      </c>
      <c r="D18">
        <f t="shared" si="9"/>
        <v>103.554</v>
      </c>
      <c r="E18">
        <f t="shared" si="9"/>
        <v>102.996</v>
      </c>
      <c r="F18">
        <f t="shared" si="9"/>
        <v>102.489</v>
      </c>
      <c r="G18">
        <f t="shared" si="9"/>
        <v>102.193</v>
      </c>
      <c r="H18">
        <f t="shared" si="9"/>
        <v>102.068</v>
      </c>
      <c r="I18">
        <f t="shared" si="9"/>
        <v>102.056</v>
      </c>
      <c r="J18">
        <f t="shared" si="9"/>
        <v>102.06100000000001</v>
      </c>
      <c r="K18">
        <f t="shared" si="9"/>
        <v>102.15</v>
      </c>
      <c r="L18">
        <f t="shared" si="9"/>
        <v>102.26600000000001</v>
      </c>
      <c r="M18">
        <f t="shared" si="9"/>
        <v>102.286</v>
      </c>
      <c r="P18">
        <f t="shared" ref="P18:AA18" si="10">ROUND(AVERAGE(P7:Q8),3)</f>
        <v>102.557</v>
      </c>
      <c r="Q18">
        <f t="shared" si="10"/>
        <v>102.539</v>
      </c>
      <c r="R18">
        <f t="shared" si="10"/>
        <v>102.39700000000001</v>
      </c>
      <c r="S18">
        <f t="shared" si="10"/>
        <v>102.252</v>
      </c>
      <c r="T18">
        <f t="shared" si="10"/>
        <v>102.108</v>
      </c>
      <c r="U18">
        <f t="shared" si="10"/>
        <v>101.964</v>
      </c>
      <c r="V18">
        <f t="shared" si="10"/>
        <v>101.822</v>
      </c>
      <c r="W18">
        <f t="shared" si="10"/>
        <v>101.678</v>
      </c>
      <c r="X18">
        <f t="shared" si="10"/>
        <v>101.527</v>
      </c>
      <c r="Y18">
        <f t="shared" si="10"/>
        <v>101.376</v>
      </c>
      <c r="Z18">
        <f t="shared" si="10"/>
        <v>101.236</v>
      </c>
      <c r="AA18">
        <f t="shared" si="10"/>
        <v>101.10299999999999</v>
      </c>
    </row>
    <row r="19" spans="2:27">
      <c r="B19">
        <f t="shared" ref="B19:M19" si="11">ROUND(AVERAGE(B8:C9),3)</f>
        <v>104.42700000000001</v>
      </c>
      <c r="C19">
        <f t="shared" si="11"/>
        <v>103.96599999999999</v>
      </c>
      <c r="D19">
        <f t="shared" si="11"/>
        <v>103.541</v>
      </c>
      <c r="E19">
        <f t="shared" si="11"/>
        <v>102.86799999999999</v>
      </c>
      <c r="F19">
        <f t="shared" si="11"/>
        <v>102.331</v>
      </c>
      <c r="G19">
        <f t="shared" si="11"/>
        <v>102.124</v>
      </c>
      <c r="H19">
        <f t="shared" si="11"/>
        <v>101.91800000000001</v>
      </c>
      <c r="I19">
        <f t="shared" si="11"/>
        <v>101.827</v>
      </c>
      <c r="J19">
        <f t="shared" si="11"/>
        <v>101.82</v>
      </c>
      <c r="K19">
        <f t="shared" si="11"/>
        <v>101.854</v>
      </c>
      <c r="L19">
        <f t="shared" si="11"/>
        <v>101.925</v>
      </c>
      <c r="M19">
        <f t="shared" si="11"/>
        <v>101.94499999999999</v>
      </c>
      <c r="P19">
        <f>ROUND(AVERAGE(P8:Q9),3)</f>
        <v>102.63800000000001</v>
      </c>
      <c r="Q19">
        <f t="shared" ref="Q19:AA19" si="12">ROUND(AVERAGE(Q8:R9),3)</f>
        <v>102.55500000000001</v>
      </c>
      <c r="R19">
        <f t="shared" si="12"/>
        <v>102.404</v>
      </c>
      <c r="S19">
        <f t="shared" si="12"/>
        <v>102.251</v>
      </c>
      <c r="T19">
        <f t="shared" si="12"/>
        <v>102.098</v>
      </c>
      <c r="U19">
        <f t="shared" si="12"/>
        <v>101.946</v>
      </c>
      <c r="V19">
        <f t="shared" si="12"/>
        <v>101.794</v>
      </c>
      <c r="W19">
        <f t="shared" si="12"/>
        <v>101.64100000000001</v>
      </c>
      <c r="X19">
        <f t="shared" si="12"/>
        <v>101.485</v>
      </c>
      <c r="Y19">
        <f t="shared" si="12"/>
        <v>101.328</v>
      </c>
      <c r="Z19">
        <f t="shared" si="12"/>
        <v>101.178</v>
      </c>
      <c r="AA19">
        <f t="shared" si="12"/>
        <v>101.03100000000001</v>
      </c>
    </row>
    <row r="22" spans="2:27">
      <c r="B22">
        <f t="shared" ref="B22:B27" si="13">+B14-P14</f>
        <v>2.340999999999994</v>
      </c>
      <c r="C22">
        <f t="shared" ref="C22:M22" si="14">+C14-Q14</f>
        <v>2.4369999999999976</v>
      </c>
      <c r="D22">
        <f t="shared" si="14"/>
        <v>2.4339999999999975</v>
      </c>
      <c r="E22">
        <f t="shared" si="14"/>
        <v>2.2480000000000047</v>
      </c>
      <c r="F22">
        <f t="shared" si="14"/>
        <v>2.0930000000000035</v>
      </c>
      <c r="G22">
        <f t="shared" si="14"/>
        <v>2.0960000000000036</v>
      </c>
      <c r="H22">
        <f t="shared" si="14"/>
        <v>2.0109999999999957</v>
      </c>
      <c r="I22">
        <f t="shared" si="14"/>
        <v>1.7459999999999951</v>
      </c>
      <c r="J22">
        <f t="shared" si="14"/>
        <v>1.5880000000000081</v>
      </c>
      <c r="K22">
        <f t="shared" si="14"/>
        <v>1.5079999999999956</v>
      </c>
      <c r="L22">
        <f t="shared" si="14"/>
        <v>1.5259999999999962</v>
      </c>
      <c r="M22">
        <f t="shared" si="14"/>
        <v>1.722999999999999</v>
      </c>
    </row>
    <row r="23" spans="2:27">
      <c r="B23">
        <f t="shared" si="13"/>
        <v>1.8090000000000117</v>
      </c>
      <c r="C23">
        <f t="shared" ref="C23" si="15">+C15-Q15</f>
        <v>1.9189999999999969</v>
      </c>
      <c r="D23">
        <f t="shared" ref="D23" si="16">+D15-R15</f>
        <v>2.0330000000000013</v>
      </c>
      <c r="E23">
        <f t="shared" ref="E23" si="17">+E15-S15</f>
        <v>1.9399999999999977</v>
      </c>
      <c r="F23">
        <f t="shared" ref="F23" si="18">+F15-T15</f>
        <v>1.902000000000001</v>
      </c>
      <c r="G23">
        <f t="shared" ref="G23" si="19">+G15-U15</f>
        <v>1.7479999999999905</v>
      </c>
      <c r="H23">
        <f t="shared" ref="H23" si="20">+H15-V15</f>
        <v>1.5390000000000015</v>
      </c>
      <c r="I23">
        <f t="shared" ref="I23" si="21">+I15-W15</f>
        <v>1.4249999999999972</v>
      </c>
      <c r="J23">
        <f t="shared" ref="J23" si="22">+J15-X15</f>
        <v>1.3379999999999939</v>
      </c>
      <c r="K23">
        <f t="shared" ref="K23" si="23">+K15-Y15</f>
        <v>1.2939999999999969</v>
      </c>
      <c r="L23">
        <f t="shared" ref="L23" si="24">+L15-Z15</f>
        <v>1.4140000000000015</v>
      </c>
      <c r="M23">
        <f t="shared" ref="M23" si="25">+M15-AA15</f>
        <v>1.6809999999999974</v>
      </c>
    </row>
    <row r="24" spans="2:27">
      <c r="B24">
        <f t="shared" si="13"/>
        <v>1.6039999999999992</v>
      </c>
      <c r="C24">
        <f t="shared" ref="C24" si="26">+C16-Q16</f>
        <v>1.5900000000000034</v>
      </c>
      <c r="D24">
        <f t="shared" ref="D24" si="27">+D16-R16</f>
        <v>1.6240000000000094</v>
      </c>
      <c r="E24">
        <f t="shared" ref="E24" si="28">+E16-S16</f>
        <v>1.5919999999999987</v>
      </c>
      <c r="F24">
        <f t="shared" ref="F24" si="29">+F16-T16</f>
        <v>1.703000000000003</v>
      </c>
      <c r="G24">
        <f t="shared" ref="G24" si="30">+G16-U16</f>
        <v>1.3849999999999909</v>
      </c>
      <c r="H24">
        <f t="shared" ref="H24" si="31">+H16-V16</f>
        <v>0.96699999999999875</v>
      </c>
      <c r="I24">
        <f t="shared" ref="I24" si="32">+I16-W16</f>
        <v>0.98899999999999011</v>
      </c>
      <c r="J24">
        <f t="shared" ref="J24" si="33">+J16-X16</f>
        <v>1.0999999999999943</v>
      </c>
      <c r="K24">
        <f t="shared" ref="K24" si="34">+K16-Y16</f>
        <v>1.2980000000000018</v>
      </c>
      <c r="L24">
        <f t="shared" ref="L24" si="35">+L16-Z16</f>
        <v>1.4919999999999902</v>
      </c>
      <c r="M24">
        <f t="shared" ref="M24" si="36">+M16-AA16</f>
        <v>1.632000000000005</v>
      </c>
    </row>
    <row r="25" spans="2:27">
      <c r="B25">
        <f t="shared" si="13"/>
        <v>1.4089999999999918</v>
      </c>
      <c r="C25">
        <f t="shared" ref="C25" si="37">+C17-Q17</f>
        <v>1.1880000000000024</v>
      </c>
      <c r="D25">
        <f t="shared" ref="D25" si="38">+D17-R17</f>
        <v>1.2920000000000016</v>
      </c>
      <c r="E25">
        <f t="shared" ref="E25" si="39">+E17-S17</f>
        <v>1.1479999999999961</v>
      </c>
      <c r="F25">
        <f t="shared" ref="F25" si="40">+F17-T17</f>
        <v>1.027000000000001</v>
      </c>
      <c r="G25">
        <f t="shared" ref="G25" si="41">+G17-U17</f>
        <v>0.74800000000000466</v>
      </c>
      <c r="H25">
        <f t="shared" ref="H25" si="42">+H17-V17</f>
        <v>0.52500000000000568</v>
      </c>
      <c r="I25">
        <f t="shared" ref="I25" si="43">+I17-W17</f>
        <v>0.63400000000000034</v>
      </c>
      <c r="J25">
        <f t="shared" ref="J25" si="44">+J17-X17</f>
        <v>0.84600000000000364</v>
      </c>
      <c r="K25">
        <f t="shared" ref="K25" si="45">+K17-Y17</f>
        <v>1.1530000000000058</v>
      </c>
      <c r="L25">
        <f t="shared" ref="L25" si="46">+L17-Z17</f>
        <v>1.3529999999999944</v>
      </c>
      <c r="M25">
        <f t="shared" ref="M25" si="47">+M17-AA17</f>
        <v>1.3909999999999911</v>
      </c>
    </row>
    <row r="26" spans="2:27">
      <c r="B26">
        <f t="shared" si="13"/>
        <v>1.539999999999992</v>
      </c>
      <c r="C26">
        <f t="shared" ref="C26" si="48">+C18-Q18</f>
        <v>1.2120000000000033</v>
      </c>
      <c r="D26">
        <f t="shared" ref="D26" si="49">+D18-R18</f>
        <v>1.1569999999999965</v>
      </c>
      <c r="E26">
        <f t="shared" ref="E26" si="50">+E18-S18</f>
        <v>0.74399999999999977</v>
      </c>
      <c r="F26">
        <f t="shared" ref="F26" si="51">+F18-T18</f>
        <v>0.38100000000000023</v>
      </c>
      <c r="G26">
        <f t="shared" ref="G26" si="52">+G18-U18</f>
        <v>0.2289999999999992</v>
      </c>
      <c r="H26">
        <f t="shared" ref="H26" si="53">+H18-V18</f>
        <v>0.24599999999999511</v>
      </c>
      <c r="I26">
        <f t="shared" ref="I26" si="54">+I18-W18</f>
        <v>0.37800000000000011</v>
      </c>
      <c r="J26">
        <f t="shared" ref="J26" si="55">+J18-X18</f>
        <v>0.53400000000000603</v>
      </c>
      <c r="K26">
        <f t="shared" ref="K26" si="56">+K18-Y18</f>
        <v>0.77400000000000091</v>
      </c>
      <c r="L26">
        <f t="shared" ref="L26" si="57">+L18-Z18</f>
        <v>1.0300000000000011</v>
      </c>
      <c r="M26">
        <f t="shared" ref="M26" si="58">+M18-AA18</f>
        <v>1.1830000000000069</v>
      </c>
    </row>
    <row r="27" spans="2:27">
      <c r="B27">
        <f t="shared" si="13"/>
        <v>1.7890000000000015</v>
      </c>
      <c r="C27">
        <f t="shared" ref="C27" si="59">+C19-Q19</f>
        <v>1.4109999999999872</v>
      </c>
      <c r="D27">
        <f t="shared" ref="D27" si="60">+D19-R19</f>
        <v>1.1370000000000005</v>
      </c>
      <c r="E27">
        <f t="shared" ref="E27" si="61">+E19-S19</f>
        <v>0.61699999999999022</v>
      </c>
      <c r="F27">
        <f t="shared" ref="F27" si="62">+F19-T19</f>
        <v>0.23300000000000409</v>
      </c>
      <c r="G27">
        <f t="shared" ref="G27" si="63">+G19-U19</f>
        <v>0.17799999999999727</v>
      </c>
      <c r="H27">
        <f t="shared" ref="H27" si="64">+H19-V19</f>
        <v>0.12400000000000944</v>
      </c>
      <c r="I27">
        <f t="shared" ref="I27" si="65">+I19-W19</f>
        <v>0.18599999999999284</v>
      </c>
      <c r="J27">
        <f t="shared" ref="J27" si="66">+J19-X19</f>
        <v>0.33499999999999375</v>
      </c>
      <c r="K27">
        <f t="shared" ref="K27" si="67">+K19-Y19</f>
        <v>0.52599999999999625</v>
      </c>
      <c r="L27">
        <f t="shared" ref="L27" si="68">+L19-Z19</f>
        <v>0.74699999999999989</v>
      </c>
      <c r="M27">
        <f t="shared" ref="M27" si="69">+M19-AA19</f>
        <v>0.91399999999998727</v>
      </c>
    </row>
    <row r="29" spans="2:27">
      <c r="B29" s="2">
        <f>+B22*10</f>
        <v>23.40999999999994</v>
      </c>
      <c r="C29" s="2">
        <f t="shared" ref="C29:M29" si="70">+C22*10</f>
        <v>24.369999999999976</v>
      </c>
      <c r="D29" s="2">
        <f t="shared" si="70"/>
        <v>24.339999999999975</v>
      </c>
      <c r="E29" s="2">
        <f t="shared" si="70"/>
        <v>22.480000000000047</v>
      </c>
      <c r="F29" s="2">
        <f t="shared" si="70"/>
        <v>20.930000000000035</v>
      </c>
      <c r="G29" s="2">
        <f t="shared" si="70"/>
        <v>20.960000000000036</v>
      </c>
      <c r="H29" s="2">
        <f t="shared" si="70"/>
        <v>20.109999999999957</v>
      </c>
      <c r="I29" s="2">
        <f t="shared" si="70"/>
        <v>17.459999999999951</v>
      </c>
      <c r="J29" s="2">
        <f t="shared" si="70"/>
        <v>15.880000000000081</v>
      </c>
      <c r="K29" s="2">
        <f t="shared" si="70"/>
        <v>15.079999999999956</v>
      </c>
      <c r="L29" s="2">
        <f t="shared" si="70"/>
        <v>15.259999999999962</v>
      </c>
      <c r="M29" s="2">
        <f t="shared" si="70"/>
        <v>17.22999999999999</v>
      </c>
      <c r="O29" t="s">
        <v>2</v>
      </c>
      <c r="P29" t="s">
        <v>3</v>
      </c>
    </row>
    <row r="30" spans="2:27">
      <c r="B30" s="2">
        <f t="shared" ref="B30:M34" si="71">+B23*10</f>
        <v>18.090000000000117</v>
      </c>
      <c r="C30" s="2">
        <f t="shared" si="71"/>
        <v>19.189999999999969</v>
      </c>
      <c r="D30" s="2">
        <f t="shared" si="71"/>
        <v>20.330000000000013</v>
      </c>
      <c r="E30" s="2">
        <f t="shared" si="71"/>
        <v>19.399999999999977</v>
      </c>
      <c r="F30" s="2">
        <f t="shared" si="71"/>
        <v>19.02000000000001</v>
      </c>
      <c r="G30" s="2">
        <f t="shared" si="71"/>
        <v>17.479999999999905</v>
      </c>
      <c r="H30" s="2">
        <f t="shared" si="71"/>
        <v>15.390000000000015</v>
      </c>
      <c r="I30" s="2">
        <f t="shared" si="71"/>
        <v>14.249999999999972</v>
      </c>
      <c r="J30" s="2">
        <f t="shared" si="71"/>
        <v>13.379999999999939</v>
      </c>
      <c r="K30" s="2">
        <f t="shared" si="71"/>
        <v>12.939999999999969</v>
      </c>
      <c r="L30" s="2">
        <f t="shared" si="71"/>
        <v>14.140000000000015</v>
      </c>
      <c r="M30" s="2">
        <f t="shared" si="71"/>
        <v>16.809999999999974</v>
      </c>
    </row>
    <row r="31" spans="2:27">
      <c r="B31" s="2">
        <f t="shared" si="71"/>
        <v>16.039999999999992</v>
      </c>
      <c r="C31" s="2">
        <f t="shared" si="71"/>
        <v>15.900000000000034</v>
      </c>
      <c r="D31" s="2">
        <f t="shared" si="71"/>
        <v>16.240000000000094</v>
      </c>
      <c r="E31" s="2">
        <f t="shared" si="71"/>
        <v>15.919999999999987</v>
      </c>
      <c r="F31" s="2">
        <f t="shared" si="71"/>
        <v>17.03000000000003</v>
      </c>
      <c r="G31" s="2">
        <f t="shared" si="71"/>
        <v>13.849999999999909</v>
      </c>
      <c r="H31" s="2">
        <f t="shared" si="71"/>
        <v>9.6699999999999875</v>
      </c>
      <c r="I31" s="2">
        <f t="shared" si="71"/>
        <v>9.8899999999999011</v>
      </c>
      <c r="J31" s="2">
        <f t="shared" si="71"/>
        <v>10.999999999999943</v>
      </c>
      <c r="K31" s="2">
        <f t="shared" si="71"/>
        <v>12.980000000000018</v>
      </c>
      <c r="L31" s="2">
        <f t="shared" si="71"/>
        <v>14.919999999999902</v>
      </c>
      <c r="M31" s="2">
        <f t="shared" si="71"/>
        <v>16.32000000000005</v>
      </c>
    </row>
    <row r="32" spans="2:27">
      <c r="B32" s="2">
        <f t="shared" si="71"/>
        <v>14.089999999999918</v>
      </c>
      <c r="C32" s="2">
        <f t="shared" si="71"/>
        <v>11.880000000000024</v>
      </c>
      <c r="D32" s="2">
        <f t="shared" si="71"/>
        <v>12.920000000000016</v>
      </c>
      <c r="E32" s="2">
        <f t="shared" si="71"/>
        <v>11.479999999999961</v>
      </c>
      <c r="F32" s="2">
        <f t="shared" si="71"/>
        <v>10.27000000000001</v>
      </c>
      <c r="G32" s="2">
        <f t="shared" si="71"/>
        <v>7.4800000000000466</v>
      </c>
      <c r="H32" s="2">
        <f t="shared" si="71"/>
        <v>5.2500000000000568</v>
      </c>
      <c r="I32" s="2">
        <f t="shared" si="71"/>
        <v>6.3400000000000034</v>
      </c>
      <c r="J32" s="2">
        <f t="shared" si="71"/>
        <v>8.4600000000000364</v>
      </c>
      <c r="K32" s="2">
        <f t="shared" si="71"/>
        <v>11.530000000000058</v>
      </c>
      <c r="L32" s="2">
        <f t="shared" si="71"/>
        <v>13.529999999999944</v>
      </c>
      <c r="M32" s="2">
        <f t="shared" si="71"/>
        <v>13.909999999999911</v>
      </c>
    </row>
    <row r="33" spans="2:15">
      <c r="B33" s="2">
        <f t="shared" si="71"/>
        <v>15.39999999999992</v>
      </c>
      <c r="C33" s="2">
        <f t="shared" si="71"/>
        <v>12.120000000000033</v>
      </c>
      <c r="D33" s="2">
        <f t="shared" si="71"/>
        <v>11.569999999999965</v>
      </c>
      <c r="E33" s="2">
        <f t="shared" si="71"/>
        <v>7.4399999999999977</v>
      </c>
      <c r="F33" s="2">
        <f t="shared" si="71"/>
        <v>3.8100000000000023</v>
      </c>
      <c r="G33" s="2">
        <f t="shared" si="71"/>
        <v>2.289999999999992</v>
      </c>
      <c r="H33" s="2">
        <f t="shared" si="71"/>
        <v>2.4599999999999511</v>
      </c>
      <c r="I33" s="2">
        <f t="shared" si="71"/>
        <v>3.7800000000000011</v>
      </c>
      <c r="J33" s="2">
        <f t="shared" si="71"/>
        <v>5.3400000000000603</v>
      </c>
      <c r="K33" s="2">
        <f t="shared" si="71"/>
        <v>7.7400000000000091</v>
      </c>
      <c r="L33" s="2">
        <f t="shared" si="71"/>
        <v>10.300000000000011</v>
      </c>
      <c r="M33" s="2">
        <f t="shared" si="71"/>
        <v>11.830000000000069</v>
      </c>
    </row>
    <row r="34" spans="2:15">
      <c r="B34" s="2">
        <f t="shared" si="71"/>
        <v>17.890000000000015</v>
      </c>
      <c r="C34" s="2">
        <f t="shared" si="71"/>
        <v>14.109999999999872</v>
      </c>
      <c r="D34" s="2">
        <f t="shared" si="71"/>
        <v>11.370000000000005</v>
      </c>
      <c r="E34" s="2">
        <f t="shared" si="71"/>
        <v>6.1699999999999022</v>
      </c>
      <c r="F34" s="2">
        <f t="shared" si="71"/>
        <v>2.3300000000000409</v>
      </c>
      <c r="G34" s="2">
        <f t="shared" si="71"/>
        <v>1.7799999999999727</v>
      </c>
      <c r="H34" s="2">
        <f t="shared" si="71"/>
        <v>1.2400000000000944</v>
      </c>
      <c r="I34" s="2">
        <f t="shared" si="71"/>
        <v>1.8599999999999284</v>
      </c>
      <c r="J34" s="2">
        <f t="shared" si="71"/>
        <v>3.3499999999999375</v>
      </c>
      <c r="K34" s="2">
        <f t="shared" si="71"/>
        <v>5.2599999999999625</v>
      </c>
      <c r="L34" s="2">
        <f t="shared" si="71"/>
        <v>7.4699999999999989</v>
      </c>
      <c r="M34" s="2">
        <f t="shared" si="71"/>
        <v>9.1399999999998727</v>
      </c>
      <c r="O34" s="5">
        <f>+SUM(B29:M34)</f>
        <v>910.87999999999852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3211FB"/>
  </sheetPr>
  <dimension ref="A1:CT78"/>
  <sheetViews>
    <sheetView view="pageBreakPreview" zoomScale="40" zoomScaleNormal="82" zoomScaleSheetLayoutView="40" workbookViewId="0">
      <pane xSplit="1" ySplit="1" topLeftCell="AX22" activePane="bottomRight" state="frozen"/>
      <selection pane="topRight" activeCell="B1" sqref="B1"/>
      <selection pane="bottomLeft" activeCell="A2" sqref="A2"/>
      <selection pane="bottomRight" activeCell="BI44" sqref="BI44"/>
    </sheetView>
  </sheetViews>
  <sheetFormatPr baseColWidth="10" defaultColWidth="9.83203125" defaultRowHeight="49.5" customHeight="1"/>
  <cols>
    <col min="1" max="1" width="12.6640625" style="139" bestFit="1" customWidth="1"/>
    <col min="2" max="31" width="11.5" style="8" bestFit="1" customWidth="1"/>
    <col min="32" max="32" width="11.83203125" style="8" bestFit="1" customWidth="1"/>
    <col min="33" max="96" width="11.5" style="8" bestFit="1" customWidth="1"/>
    <col min="97" max="98" width="11.5" style="8" customWidth="1"/>
    <col min="99" max="16384" width="9.83203125" style="8"/>
  </cols>
  <sheetData>
    <row r="1" spans="1:98" s="103" customFormat="1" ht="49.5" customHeight="1">
      <c r="A1" s="100"/>
      <c r="B1" s="101">
        <v>0</v>
      </c>
      <c r="C1" s="101">
        <v>5</v>
      </c>
      <c r="D1" s="101">
        <v>10</v>
      </c>
      <c r="E1" s="101">
        <v>15</v>
      </c>
      <c r="F1" s="101">
        <v>20</v>
      </c>
      <c r="G1" s="101">
        <v>25</v>
      </c>
      <c r="H1" s="101">
        <v>30</v>
      </c>
      <c r="I1" s="101">
        <v>35</v>
      </c>
      <c r="J1" s="101">
        <v>40</v>
      </c>
      <c r="K1" s="101">
        <v>45</v>
      </c>
      <c r="L1" s="101">
        <v>50</v>
      </c>
      <c r="M1" s="101">
        <v>55</v>
      </c>
      <c r="N1" s="101">
        <v>60</v>
      </c>
      <c r="O1" s="101">
        <v>65</v>
      </c>
      <c r="P1" s="101">
        <v>70</v>
      </c>
      <c r="Q1" s="101">
        <v>75</v>
      </c>
      <c r="R1" s="101">
        <v>80</v>
      </c>
      <c r="S1" s="101">
        <v>85</v>
      </c>
      <c r="T1" s="101">
        <v>90</v>
      </c>
      <c r="U1" s="101">
        <v>95</v>
      </c>
      <c r="V1" s="101">
        <v>100</v>
      </c>
      <c r="W1" s="101">
        <v>105</v>
      </c>
      <c r="X1" s="101">
        <v>110</v>
      </c>
      <c r="Y1" s="101">
        <v>115</v>
      </c>
      <c r="Z1" s="101">
        <v>120</v>
      </c>
      <c r="AA1" s="101">
        <v>125</v>
      </c>
      <c r="AB1" s="101">
        <v>130</v>
      </c>
      <c r="AC1" s="101">
        <v>135</v>
      </c>
      <c r="AD1" s="101">
        <v>140</v>
      </c>
      <c r="AE1" s="101">
        <v>145</v>
      </c>
      <c r="AF1" s="101">
        <v>150</v>
      </c>
      <c r="AG1" s="101">
        <v>155</v>
      </c>
      <c r="AH1" s="101">
        <v>160</v>
      </c>
      <c r="AI1" s="101">
        <v>165</v>
      </c>
      <c r="AJ1" s="101">
        <v>170</v>
      </c>
      <c r="AK1" s="101">
        <v>175</v>
      </c>
      <c r="AL1" s="101">
        <v>180</v>
      </c>
      <c r="AM1" s="101">
        <v>185</v>
      </c>
      <c r="AN1" s="101">
        <v>190</v>
      </c>
      <c r="AO1" s="101">
        <v>195</v>
      </c>
      <c r="AP1" s="101">
        <v>200</v>
      </c>
      <c r="AQ1" s="101">
        <v>205</v>
      </c>
      <c r="AR1" s="101">
        <v>210</v>
      </c>
      <c r="AS1" s="101">
        <v>215</v>
      </c>
      <c r="AT1" s="101">
        <v>220</v>
      </c>
      <c r="AU1" s="101">
        <v>225</v>
      </c>
      <c r="AV1" s="101">
        <v>230</v>
      </c>
      <c r="AW1" s="101">
        <v>235</v>
      </c>
      <c r="AX1" s="101">
        <v>240</v>
      </c>
      <c r="AY1" s="101">
        <v>245</v>
      </c>
      <c r="AZ1" s="101">
        <v>250</v>
      </c>
      <c r="BA1" s="101">
        <v>255</v>
      </c>
      <c r="BB1" s="101">
        <v>260</v>
      </c>
      <c r="BC1" s="101">
        <v>265</v>
      </c>
      <c r="BD1" s="101">
        <v>270</v>
      </c>
      <c r="BE1" s="101">
        <v>275</v>
      </c>
      <c r="BF1" s="101">
        <v>280</v>
      </c>
      <c r="BG1" s="101">
        <v>285</v>
      </c>
      <c r="BH1" s="101">
        <v>290</v>
      </c>
      <c r="BI1" s="101">
        <v>295</v>
      </c>
      <c r="BJ1" s="101">
        <v>300</v>
      </c>
      <c r="BK1" s="101">
        <v>305</v>
      </c>
      <c r="BL1" s="101">
        <v>310</v>
      </c>
      <c r="BM1" s="101">
        <v>315</v>
      </c>
      <c r="BN1" s="101">
        <v>320</v>
      </c>
      <c r="BO1" s="101">
        <v>325</v>
      </c>
      <c r="BP1" s="101">
        <v>330</v>
      </c>
      <c r="BQ1" s="101">
        <v>335</v>
      </c>
      <c r="BR1" s="101">
        <v>340</v>
      </c>
      <c r="BS1" s="101">
        <v>345</v>
      </c>
      <c r="BT1" s="101">
        <v>350</v>
      </c>
      <c r="BU1" s="101">
        <v>355</v>
      </c>
      <c r="BV1" s="101">
        <v>360</v>
      </c>
      <c r="BW1" s="101">
        <v>365</v>
      </c>
      <c r="BX1" s="101">
        <v>370</v>
      </c>
      <c r="BY1" s="101">
        <v>375</v>
      </c>
      <c r="BZ1" s="101">
        <v>380</v>
      </c>
      <c r="CA1" s="101">
        <v>385</v>
      </c>
      <c r="CB1" s="101">
        <v>390</v>
      </c>
      <c r="CC1" s="101">
        <v>395</v>
      </c>
      <c r="CD1" s="101">
        <v>400</v>
      </c>
      <c r="CE1" s="101">
        <v>405</v>
      </c>
      <c r="CF1" s="101">
        <v>410</v>
      </c>
      <c r="CG1" s="101">
        <v>415</v>
      </c>
      <c r="CH1" s="101">
        <v>420</v>
      </c>
      <c r="CI1" s="101">
        <v>425</v>
      </c>
      <c r="CJ1" s="101">
        <v>430</v>
      </c>
      <c r="CK1" s="101">
        <v>435</v>
      </c>
      <c r="CL1" s="101">
        <v>440</v>
      </c>
      <c r="CM1" s="101">
        <v>445</v>
      </c>
      <c r="CN1" s="101">
        <v>450</v>
      </c>
      <c r="CO1" s="101">
        <v>455</v>
      </c>
      <c r="CP1" s="101">
        <v>460</v>
      </c>
      <c r="CQ1" s="101">
        <v>465</v>
      </c>
      <c r="CR1" s="101">
        <v>470</v>
      </c>
      <c r="CS1" s="101">
        <v>475</v>
      </c>
      <c r="CT1" s="101">
        <v>480</v>
      </c>
    </row>
    <row r="2" spans="1:98" ht="49.5" customHeight="1">
      <c r="A2" s="104">
        <v>375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</row>
    <row r="3" spans="1:98" ht="49.5" customHeight="1">
      <c r="A3" s="104">
        <v>370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98" ht="49.5" customHeight="1">
      <c r="A4" s="104">
        <v>365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>
        <v>67.308000000000007</v>
      </c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98" ht="49.5" customHeight="1">
      <c r="A5" s="104">
        <v>360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>
        <v>67.926000000000002</v>
      </c>
      <c r="U5">
        <v>67.203999999999994</v>
      </c>
      <c r="V5">
        <v>67.225999999999999</v>
      </c>
      <c r="W5">
        <v>67.472999999999999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98" ht="49.5" customHeight="1">
      <c r="A6" s="104">
        <v>355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>
        <v>67.811000000000007</v>
      </c>
      <c r="T6">
        <v>67.379000000000005</v>
      </c>
      <c r="U6">
        <v>67.239000000000004</v>
      </c>
      <c r="V6">
        <v>67.468999999999994</v>
      </c>
      <c r="W6">
        <v>67.328999999999994</v>
      </c>
      <c r="X6">
        <v>67.164000000000001</v>
      </c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98" ht="49.5" customHeight="1">
      <c r="A7" s="104">
        <v>350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>
        <v>68.483000000000004</v>
      </c>
      <c r="R7">
        <v>67.843000000000004</v>
      </c>
      <c r="S7">
        <v>67.498999999999995</v>
      </c>
      <c r="T7">
        <v>67.388999999999996</v>
      </c>
      <c r="U7">
        <v>67.343000000000004</v>
      </c>
      <c r="V7">
        <v>67.233999999999995</v>
      </c>
      <c r="W7">
        <v>67.191000000000003</v>
      </c>
      <c r="X7">
        <v>67.102000000000004</v>
      </c>
      <c r="Y7">
        <v>67.37</v>
      </c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98" ht="49.5" customHeight="1">
      <c r="A8" s="104">
        <v>345</v>
      </c>
      <c r="B8"/>
      <c r="C8"/>
      <c r="D8"/>
      <c r="E8"/>
      <c r="F8"/>
      <c r="G8"/>
      <c r="H8"/>
      <c r="I8"/>
      <c r="J8"/>
      <c r="K8"/>
      <c r="L8" s="7"/>
      <c r="M8" s="7"/>
      <c r="N8" s="7"/>
      <c r="O8" s="7"/>
      <c r="P8" s="7">
        <v>68.230999999999995</v>
      </c>
      <c r="Q8" s="7">
        <v>68.037000000000006</v>
      </c>
      <c r="R8" s="7">
        <v>67.509</v>
      </c>
      <c r="S8" s="7">
        <v>67.003</v>
      </c>
      <c r="T8" s="7">
        <v>67.188999999999993</v>
      </c>
      <c r="U8" s="7">
        <v>67.260000000000005</v>
      </c>
      <c r="V8" s="7">
        <v>67.245000000000005</v>
      </c>
      <c r="W8" s="7">
        <v>67.292000000000002</v>
      </c>
      <c r="X8" s="7">
        <v>67.209000000000003</v>
      </c>
      <c r="Y8" s="7">
        <v>67.293000000000006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</row>
    <row r="9" spans="1:98" ht="49.5" customHeight="1">
      <c r="A9" s="104">
        <v>340</v>
      </c>
      <c r="B9"/>
      <c r="C9"/>
      <c r="D9"/>
      <c r="E9"/>
      <c r="F9"/>
      <c r="G9"/>
      <c r="H9"/>
      <c r="I9"/>
      <c r="J9"/>
      <c r="K9"/>
      <c r="L9" s="7"/>
      <c r="M9" s="7"/>
      <c r="N9" s="7">
        <v>68.412000000000006</v>
      </c>
      <c r="O9" s="7">
        <v>68.162999999999997</v>
      </c>
      <c r="P9" s="7">
        <v>67.921999999999997</v>
      </c>
      <c r="Q9" s="7">
        <v>67.87</v>
      </c>
      <c r="R9" s="7">
        <v>67.290000000000006</v>
      </c>
      <c r="S9" s="7">
        <v>67.338999999999999</v>
      </c>
      <c r="T9" s="7">
        <v>67.509</v>
      </c>
      <c r="U9" s="7">
        <v>67.301000000000002</v>
      </c>
      <c r="V9" s="7">
        <v>67.331999999999994</v>
      </c>
      <c r="W9" s="7">
        <v>67.385999999999996</v>
      </c>
      <c r="X9" s="7">
        <v>67.338999999999999</v>
      </c>
      <c r="Y9" s="7">
        <v>67.567999999999998</v>
      </c>
      <c r="Z9" s="7">
        <v>67.350999999999999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</row>
    <row r="10" spans="1:98" ht="49.5" customHeight="1">
      <c r="A10" s="104">
        <v>335</v>
      </c>
      <c r="B10"/>
      <c r="C10"/>
      <c r="D10"/>
      <c r="E10"/>
      <c r="F10"/>
      <c r="G10"/>
      <c r="H10"/>
      <c r="I10"/>
      <c r="J10"/>
      <c r="K10"/>
      <c r="L10" s="7"/>
      <c r="M10" s="7">
        <v>68.527000000000001</v>
      </c>
      <c r="N10" s="7">
        <v>68.234999999999999</v>
      </c>
      <c r="O10" s="7">
        <v>67.837999999999994</v>
      </c>
      <c r="P10" s="7">
        <v>67.837000000000003</v>
      </c>
      <c r="Q10" s="7">
        <v>67.846999999999994</v>
      </c>
      <c r="R10" s="7">
        <v>67.686999999999998</v>
      </c>
      <c r="S10" s="7">
        <v>67.584999999999994</v>
      </c>
      <c r="T10" s="7">
        <v>67.465999999999994</v>
      </c>
      <c r="U10" s="7">
        <v>67.37</v>
      </c>
      <c r="V10" s="7">
        <v>67.403000000000006</v>
      </c>
      <c r="W10" s="7">
        <v>67.412000000000006</v>
      </c>
      <c r="X10" s="7">
        <v>67.47</v>
      </c>
      <c r="Y10" s="7">
        <v>67.447999999999993</v>
      </c>
      <c r="Z10" s="7">
        <v>67.215999999999994</v>
      </c>
      <c r="AA10" s="7">
        <v>67.106999999999999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</row>
    <row r="11" spans="1:98" ht="49.5" customHeight="1">
      <c r="A11" s="104">
        <v>330</v>
      </c>
      <c r="B11"/>
      <c r="C11"/>
      <c r="D11"/>
      <c r="E11"/>
      <c r="F11"/>
      <c r="G11"/>
      <c r="H11"/>
      <c r="I11"/>
      <c r="J11"/>
      <c r="K11">
        <v>68.191999999999993</v>
      </c>
      <c r="L11" s="7">
        <v>68.356999999999999</v>
      </c>
      <c r="M11" s="7">
        <v>68.346999999999994</v>
      </c>
      <c r="N11" s="7">
        <v>68.186999999999998</v>
      </c>
      <c r="O11" s="7">
        <v>67.834999999999994</v>
      </c>
      <c r="P11" s="7">
        <v>67.784999999999997</v>
      </c>
      <c r="Q11" s="7">
        <v>67.742000000000004</v>
      </c>
      <c r="R11" s="7">
        <v>67.641999999999996</v>
      </c>
      <c r="S11" s="7">
        <v>67.587999999999994</v>
      </c>
      <c r="T11" s="7">
        <v>67.468000000000004</v>
      </c>
      <c r="U11" s="7">
        <v>67.408000000000001</v>
      </c>
      <c r="V11" s="7">
        <v>67.424999999999997</v>
      </c>
      <c r="W11" s="7">
        <v>67.429000000000002</v>
      </c>
      <c r="X11" s="7">
        <v>67.501000000000005</v>
      </c>
      <c r="Y11" s="7">
        <v>67.153000000000006</v>
      </c>
      <c r="Z11" s="7">
        <v>67.054000000000002</v>
      </c>
      <c r="AA11" s="7">
        <v>67.049000000000007</v>
      </c>
      <c r="AB11" s="7">
        <v>67.180999999999997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</row>
    <row r="12" spans="1:98" ht="49.5" customHeight="1">
      <c r="A12" s="104">
        <v>325</v>
      </c>
      <c r="B12"/>
      <c r="C12"/>
      <c r="D12"/>
      <c r="E12"/>
      <c r="F12"/>
      <c r="G12"/>
      <c r="H12"/>
      <c r="I12">
        <v>67.753</v>
      </c>
      <c r="J12">
        <v>67.682000000000002</v>
      </c>
      <c r="K12">
        <v>67.888999999999996</v>
      </c>
      <c r="L12" s="7">
        <v>67.622</v>
      </c>
      <c r="M12" s="7">
        <v>68.251999999999995</v>
      </c>
      <c r="N12" s="7">
        <v>68.058000000000007</v>
      </c>
      <c r="O12" s="7">
        <v>67.918999999999997</v>
      </c>
      <c r="P12" s="7">
        <v>67.852999999999994</v>
      </c>
      <c r="Q12" s="7">
        <v>67.768000000000001</v>
      </c>
      <c r="R12" s="7">
        <v>67.638000000000005</v>
      </c>
      <c r="S12" s="7">
        <v>67.552000000000007</v>
      </c>
      <c r="T12" s="7">
        <v>67.506</v>
      </c>
      <c r="U12" s="7">
        <v>67.454999999999998</v>
      </c>
      <c r="V12" s="7">
        <v>67.418000000000006</v>
      </c>
      <c r="W12" s="7">
        <v>67.418000000000006</v>
      </c>
      <c r="X12" s="7">
        <v>67.302000000000007</v>
      </c>
      <c r="Y12" s="7">
        <v>67.147999999999996</v>
      </c>
      <c r="Z12" s="7">
        <v>67.180000000000007</v>
      </c>
      <c r="AA12" s="7">
        <v>67.248000000000005</v>
      </c>
      <c r="AB12" s="7">
        <v>67.165000000000006</v>
      </c>
      <c r="AC12" s="7">
        <v>67.156000000000006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</row>
    <row r="13" spans="1:98" ht="49.5" customHeight="1">
      <c r="A13" s="104">
        <v>320</v>
      </c>
      <c r="B13"/>
      <c r="C13"/>
      <c r="D13"/>
      <c r="E13"/>
      <c r="F13"/>
      <c r="G13"/>
      <c r="H13">
        <v>67.948999999999998</v>
      </c>
      <c r="I13">
        <v>67.866</v>
      </c>
      <c r="J13">
        <v>68.399000000000001</v>
      </c>
      <c r="K13">
        <v>68.528000000000006</v>
      </c>
      <c r="L13" s="7">
        <v>68.293999999999997</v>
      </c>
      <c r="M13" s="7">
        <v>68.111999999999995</v>
      </c>
      <c r="N13" s="7">
        <v>68.188999999999993</v>
      </c>
      <c r="O13" s="7">
        <v>67.897999999999996</v>
      </c>
      <c r="P13" s="7">
        <v>67.837000000000003</v>
      </c>
      <c r="Q13" s="7">
        <v>67.641000000000005</v>
      </c>
      <c r="R13" s="7">
        <v>67.683000000000007</v>
      </c>
      <c r="S13" s="7">
        <v>67.623000000000005</v>
      </c>
      <c r="T13" s="7">
        <v>67.524000000000001</v>
      </c>
      <c r="U13" s="7">
        <v>67.510000000000005</v>
      </c>
      <c r="V13" s="7">
        <v>67.484999999999999</v>
      </c>
      <c r="W13" s="7">
        <v>67.424999999999997</v>
      </c>
      <c r="X13" s="7">
        <v>67.210999999999999</v>
      </c>
      <c r="Y13" s="7">
        <v>67.328999999999994</v>
      </c>
      <c r="Z13" s="7">
        <v>67.382999999999996</v>
      </c>
      <c r="AA13" s="7">
        <v>67.373000000000005</v>
      </c>
      <c r="AB13" s="7">
        <v>67.281000000000006</v>
      </c>
      <c r="AC13" s="7">
        <v>67.218000000000004</v>
      </c>
      <c r="AD13" s="7">
        <v>67.313999999999993</v>
      </c>
      <c r="AE13" s="7">
        <v>67.528999999999996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</row>
    <row r="14" spans="1:98" ht="49.5" customHeight="1">
      <c r="A14" s="104">
        <v>315</v>
      </c>
      <c r="B14"/>
      <c r="C14"/>
      <c r="D14"/>
      <c r="E14"/>
      <c r="F14">
        <v>68.201999999999998</v>
      </c>
      <c r="G14">
        <v>67.995000000000005</v>
      </c>
      <c r="H14">
        <v>68.004000000000005</v>
      </c>
      <c r="I14">
        <v>68.695999999999998</v>
      </c>
      <c r="J14">
        <v>68.512</v>
      </c>
      <c r="K14">
        <v>68.52</v>
      </c>
      <c r="L14" s="7">
        <v>68.451999999999998</v>
      </c>
      <c r="M14" s="7">
        <v>68.137</v>
      </c>
      <c r="N14" s="7">
        <v>67.893000000000001</v>
      </c>
      <c r="O14" s="7">
        <v>67.975999999999999</v>
      </c>
      <c r="P14" s="7">
        <v>67.831000000000003</v>
      </c>
      <c r="Q14" s="7">
        <v>67.683999999999997</v>
      </c>
      <c r="R14" s="7">
        <v>67.403000000000006</v>
      </c>
      <c r="S14" s="7">
        <v>67.718000000000004</v>
      </c>
      <c r="T14" s="7">
        <v>67.492000000000004</v>
      </c>
      <c r="U14" s="7">
        <v>67.622</v>
      </c>
      <c r="V14" s="7">
        <v>67.575999999999993</v>
      </c>
      <c r="W14" s="7">
        <v>67.477000000000004</v>
      </c>
      <c r="X14" s="7">
        <v>67.575000000000003</v>
      </c>
      <c r="Y14" s="7">
        <v>67.466999999999999</v>
      </c>
      <c r="Z14" s="7">
        <v>67.37</v>
      </c>
      <c r="AA14" s="7">
        <v>67.334999999999994</v>
      </c>
      <c r="AB14" s="7">
        <v>67.34</v>
      </c>
      <c r="AC14" s="7">
        <v>67.358000000000004</v>
      </c>
      <c r="AD14" s="7">
        <v>67.403999999999996</v>
      </c>
      <c r="AE14" s="7">
        <v>67.629000000000005</v>
      </c>
      <c r="AF14" s="7">
        <v>67.721000000000004</v>
      </c>
      <c r="AG14" s="7">
        <v>67.769000000000005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</row>
    <row r="15" spans="1:98" ht="49.5" customHeight="1">
      <c r="A15" s="104">
        <v>310</v>
      </c>
      <c r="B15"/>
      <c r="C15"/>
      <c r="D15"/>
      <c r="E15">
        <v>68.272999999999996</v>
      </c>
      <c r="F15">
        <v>68.105999999999995</v>
      </c>
      <c r="G15">
        <v>68.225999999999999</v>
      </c>
      <c r="H15">
        <v>68.608999999999995</v>
      </c>
      <c r="I15">
        <v>68.584000000000003</v>
      </c>
      <c r="J15">
        <v>68.412000000000006</v>
      </c>
      <c r="K15">
        <v>68.44</v>
      </c>
      <c r="L15" s="7">
        <v>68.352999999999994</v>
      </c>
      <c r="M15" s="7">
        <v>68.198999999999998</v>
      </c>
      <c r="N15" s="7">
        <v>67.917000000000002</v>
      </c>
      <c r="O15" s="7">
        <v>67.918999999999997</v>
      </c>
      <c r="P15" s="7">
        <v>68.078000000000003</v>
      </c>
      <c r="Q15" s="7">
        <v>67.606999999999999</v>
      </c>
      <c r="R15" s="7">
        <v>67.447000000000003</v>
      </c>
      <c r="S15" s="7">
        <v>67.335999999999999</v>
      </c>
      <c r="T15" s="7">
        <v>67.375</v>
      </c>
      <c r="U15" s="7">
        <v>67.784999999999997</v>
      </c>
      <c r="V15" s="7">
        <v>67.796999999999997</v>
      </c>
      <c r="W15" s="7">
        <v>67.741</v>
      </c>
      <c r="X15" s="7">
        <v>67.569000000000003</v>
      </c>
      <c r="Y15" s="7">
        <v>67.433000000000007</v>
      </c>
      <c r="Z15" s="7">
        <v>67.396000000000001</v>
      </c>
      <c r="AA15" s="7">
        <v>67.474000000000004</v>
      </c>
      <c r="AB15" s="7">
        <v>67.58</v>
      </c>
      <c r="AC15" s="7">
        <v>67.692999999999998</v>
      </c>
      <c r="AD15" s="7">
        <v>67.722999999999999</v>
      </c>
      <c r="AE15" s="7">
        <v>67.763999999999996</v>
      </c>
      <c r="AF15" s="7">
        <v>67.742999999999995</v>
      </c>
      <c r="AG15" s="7">
        <v>67.697999999999993</v>
      </c>
      <c r="AH15" s="7">
        <v>67.695999999999998</v>
      </c>
      <c r="AI15" s="7">
        <v>67.694000000000003</v>
      </c>
      <c r="AJ15" s="7">
        <v>67.747</v>
      </c>
      <c r="AK15" s="7">
        <v>67.759</v>
      </c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</row>
    <row r="16" spans="1:98" ht="49.5" customHeight="1">
      <c r="A16" s="104">
        <v>305</v>
      </c>
      <c r="B16"/>
      <c r="C16">
        <v>68.998000000000005</v>
      </c>
      <c r="D16">
        <v>68.593000000000004</v>
      </c>
      <c r="E16">
        <v>68.486000000000004</v>
      </c>
      <c r="F16">
        <v>68.19</v>
      </c>
      <c r="G16">
        <v>68.367999999999995</v>
      </c>
      <c r="H16">
        <v>68.527000000000001</v>
      </c>
      <c r="I16">
        <v>68.447999999999993</v>
      </c>
      <c r="J16">
        <v>68.400000000000006</v>
      </c>
      <c r="K16">
        <v>68.388000000000005</v>
      </c>
      <c r="L16" s="7">
        <v>68.415999999999997</v>
      </c>
      <c r="M16" s="7">
        <v>68.12</v>
      </c>
      <c r="N16" s="7">
        <v>68.001000000000005</v>
      </c>
      <c r="O16" s="7">
        <v>68.03</v>
      </c>
      <c r="P16" s="7">
        <v>68.629000000000005</v>
      </c>
      <c r="Q16" s="7">
        <v>68.034999999999997</v>
      </c>
      <c r="R16" s="7">
        <v>67.613</v>
      </c>
      <c r="S16" s="7">
        <v>67.415000000000006</v>
      </c>
      <c r="T16" s="7">
        <v>67.369</v>
      </c>
      <c r="U16" s="7">
        <v>67.753</v>
      </c>
      <c r="V16" s="7">
        <v>67.712000000000003</v>
      </c>
      <c r="W16" s="7">
        <v>67.656000000000006</v>
      </c>
      <c r="X16" s="7">
        <v>67.587000000000003</v>
      </c>
      <c r="Y16" s="7">
        <v>67.504999999999995</v>
      </c>
      <c r="Z16" s="7">
        <v>67.617000000000004</v>
      </c>
      <c r="AA16" s="7">
        <v>67.674000000000007</v>
      </c>
      <c r="AB16" s="7">
        <v>67.751999999999995</v>
      </c>
      <c r="AC16" s="7">
        <v>67.878</v>
      </c>
      <c r="AD16" s="7">
        <v>67.917000000000002</v>
      </c>
      <c r="AE16" s="7">
        <v>67.778000000000006</v>
      </c>
      <c r="AF16" s="7">
        <v>67.718999999999994</v>
      </c>
      <c r="AG16" s="7">
        <v>67.695999999999998</v>
      </c>
      <c r="AH16" s="7">
        <v>67.727999999999994</v>
      </c>
      <c r="AI16" s="7">
        <v>67.703000000000003</v>
      </c>
      <c r="AJ16" s="7">
        <v>67.712999999999994</v>
      </c>
      <c r="AK16" s="7">
        <v>67.7</v>
      </c>
      <c r="AL16" s="7">
        <v>67.686000000000007</v>
      </c>
      <c r="AM16" s="7">
        <v>67.691000000000003</v>
      </c>
      <c r="AN16" s="7">
        <v>67.679000000000002</v>
      </c>
      <c r="AO16" s="7">
        <v>67.962999999999994</v>
      </c>
      <c r="AP16" s="7">
        <v>67.031000000000006</v>
      </c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</row>
    <row r="17" spans="1:98" ht="49.5" customHeight="1">
      <c r="A17" s="104">
        <v>300</v>
      </c>
      <c r="B17">
        <v>69.991</v>
      </c>
      <c r="C17">
        <v>69.09</v>
      </c>
      <c r="D17">
        <v>68.941999999999993</v>
      </c>
      <c r="E17">
        <v>68.784999999999997</v>
      </c>
      <c r="F17">
        <v>68.709999999999994</v>
      </c>
      <c r="G17">
        <v>68.697999999999993</v>
      </c>
      <c r="H17">
        <v>68.572000000000003</v>
      </c>
      <c r="I17">
        <v>68.495000000000005</v>
      </c>
      <c r="J17">
        <v>68.418999999999997</v>
      </c>
      <c r="K17">
        <v>68.429000000000002</v>
      </c>
      <c r="L17" s="7">
        <v>68.463999999999999</v>
      </c>
      <c r="M17" s="7">
        <v>68.423000000000002</v>
      </c>
      <c r="N17" s="7">
        <v>68.305999999999997</v>
      </c>
      <c r="O17" s="7">
        <v>69.045000000000002</v>
      </c>
      <c r="P17" s="7">
        <v>68.665000000000006</v>
      </c>
      <c r="Q17" s="7">
        <v>68.477999999999994</v>
      </c>
      <c r="R17" s="7">
        <v>68.322999999999993</v>
      </c>
      <c r="S17" s="7">
        <v>67.7</v>
      </c>
      <c r="T17" s="7">
        <v>67.478999999999999</v>
      </c>
      <c r="U17" s="7">
        <v>67.652000000000001</v>
      </c>
      <c r="V17" s="7">
        <v>67.715999999999994</v>
      </c>
      <c r="W17" s="7">
        <v>67.644000000000005</v>
      </c>
      <c r="X17" s="7">
        <v>67.662999999999997</v>
      </c>
      <c r="Y17" s="7">
        <v>67.751999999999995</v>
      </c>
      <c r="Z17" s="7">
        <v>67.772999999999996</v>
      </c>
      <c r="AA17" s="7">
        <v>67.766000000000005</v>
      </c>
      <c r="AB17" s="7">
        <v>67.817999999999998</v>
      </c>
      <c r="AC17" s="7">
        <v>67.873000000000005</v>
      </c>
      <c r="AD17" s="7">
        <v>67.864000000000004</v>
      </c>
      <c r="AE17" s="7">
        <v>67.768000000000001</v>
      </c>
      <c r="AF17" s="7">
        <v>67.727999999999994</v>
      </c>
      <c r="AG17" s="7">
        <v>67.734999999999999</v>
      </c>
      <c r="AH17" s="7">
        <v>67.727999999999994</v>
      </c>
      <c r="AI17" s="7">
        <v>67.712999999999994</v>
      </c>
      <c r="AJ17" s="7">
        <v>67.676000000000002</v>
      </c>
      <c r="AK17" s="7">
        <v>67.691000000000003</v>
      </c>
      <c r="AL17" s="7">
        <v>67.691999999999993</v>
      </c>
      <c r="AM17" s="7">
        <v>67.671000000000006</v>
      </c>
      <c r="AN17" s="7">
        <v>67.822999999999993</v>
      </c>
      <c r="AO17" s="7">
        <v>67.325999999999993</v>
      </c>
      <c r="AP17" s="246">
        <v>66.795999999999992</v>
      </c>
      <c r="AQ17" s="250">
        <v>66.575999999999993</v>
      </c>
      <c r="AR17" s="250">
        <v>66.575999999999993</v>
      </c>
      <c r="AS17" s="7"/>
      <c r="AT17" s="7"/>
      <c r="AU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</row>
    <row r="18" spans="1:98" ht="49.5" customHeight="1">
      <c r="A18" s="104">
        <v>295</v>
      </c>
      <c r="B18"/>
      <c r="C18">
        <v>70.087000000000003</v>
      </c>
      <c r="D18">
        <v>69.447000000000003</v>
      </c>
      <c r="E18">
        <v>68.796000000000006</v>
      </c>
      <c r="F18">
        <v>68.762</v>
      </c>
      <c r="G18">
        <v>68.619</v>
      </c>
      <c r="H18">
        <v>68.545000000000002</v>
      </c>
      <c r="I18">
        <v>68.543999999999997</v>
      </c>
      <c r="J18">
        <v>68.521000000000001</v>
      </c>
      <c r="K18">
        <v>68.606999999999999</v>
      </c>
      <c r="L18" s="7">
        <v>68.506</v>
      </c>
      <c r="M18" s="7">
        <v>68.546999999999997</v>
      </c>
      <c r="N18" s="7">
        <v>68.489999999999995</v>
      </c>
      <c r="O18" s="7">
        <v>68.475999999999999</v>
      </c>
      <c r="P18" s="7">
        <v>68.325999999999993</v>
      </c>
      <c r="Q18" s="7">
        <v>68.201999999999998</v>
      </c>
      <c r="R18" s="7">
        <v>68.376999999999995</v>
      </c>
      <c r="S18" s="7">
        <v>68.614999999999995</v>
      </c>
      <c r="T18" s="7">
        <v>67.662000000000006</v>
      </c>
      <c r="U18" s="7">
        <v>67.744</v>
      </c>
      <c r="V18" s="7">
        <v>67.736000000000004</v>
      </c>
      <c r="W18" s="7">
        <v>67.814999999999998</v>
      </c>
      <c r="X18" s="7">
        <v>67.897999999999996</v>
      </c>
      <c r="Y18" s="7">
        <v>67.903000000000006</v>
      </c>
      <c r="Z18" s="7">
        <v>67.882000000000005</v>
      </c>
      <c r="AA18" s="7">
        <v>67.837999999999994</v>
      </c>
      <c r="AB18" s="7">
        <v>67.861000000000004</v>
      </c>
      <c r="AC18" s="7">
        <v>67.89</v>
      </c>
      <c r="AD18" s="7">
        <v>68.099000000000004</v>
      </c>
      <c r="AE18" s="7">
        <v>67.772999999999996</v>
      </c>
      <c r="AF18" s="7">
        <v>67.725999999999999</v>
      </c>
      <c r="AG18" s="7">
        <v>67.728999999999999</v>
      </c>
      <c r="AH18" s="7">
        <v>67.709999999999994</v>
      </c>
      <c r="AI18" s="7">
        <v>67.697000000000003</v>
      </c>
      <c r="AJ18" s="7">
        <v>67.677000000000007</v>
      </c>
      <c r="AK18" s="7">
        <v>67.676000000000002</v>
      </c>
      <c r="AL18" s="7">
        <v>67.665999999999997</v>
      </c>
      <c r="AM18" s="7">
        <v>67.665000000000006</v>
      </c>
      <c r="AN18" s="7">
        <v>67.540000000000006</v>
      </c>
      <c r="AO18" s="7">
        <v>66.563999999999993</v>
      </c>
      <c r="AP18" s="246">
        <v>66.795999999999992</v>
      </c>
      <c r="AQ18" s="250">
        <v>66.575999999999993</v>
      </c>
      <c r="AR18" s="250">
        <v>66.575999999999993</v>
      </c>
      <c r="AS18" s="250">
        <v>66.575999999999993</v>
      </c>
      <c r="AT18" s="247">
        <v>66.495999999999995</v>
      </c>
      <c r="AU18" s="247">
        <v>66.495999999999995</v>
      </c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</row>
    <row r="19" spans="1:98" ht="49.5" customHeight="1">
      <c r="A19" s="104">
        <v>290</v>
      </c>
      <c r="B19"/>
      <c r="C19"/>
      <c r="D19">
        <v>69.936999999999998</v>
      </c>
      <c r="E19">
        <v>69.274000000000001</v>
      </c>
      <c r="F19">
        <v>68.697000000000003</v>
      </c>
      <c r="G19">
        <v>68.606999999999999</v>
      </c>
      <c r="H19">
        <v>68.575000000000003</v>
      </c>
      <c r="I19">
        <v>68.616</v>
      </c>
      <c r="J19">
        <v>68.685000000000002</v>
      </c>
      <c r="K19">
        <v>68.72</v>
      </c>
      <c r="L19" s="7">
        <v>68.646000000000001</v>
      </c>
      <c r="M19" s="7">
        <v>68.564999999999998</v>
      </c>
      <c r="N19" s="7">
        <v>68.406000000000006</v>
      </c>
      <c r="O19" s="7">
        <v>68.284999999999997</v>
      </c>
      <c r="P19" s="7">
        <v>68.227999999999994</v>
      </c>
      <c r="Q19" s="7">
        <v>68.146000000000001</v>
      </c>
      <c r="R19" s="7">
        <v>68.804000000000002</v>
      </c>
      <c r="S19" s="7">
        <v>68.459999999999994</v>
      </c>
      <c r="T19" s="7">
        <v>67.777000000000001</v>
      </c>
      <c r="U19" s="7">
        <v>67.716999999999999</v>
      </c>
      <c r="V19" s="7">
        <v>67.914000000000001</v>
      </c>
      <c r="W19" s="7">
        <v>68.001999999999995</v>
      </c>
      <c r="X19" s="7">
        <v>68.042000000000002</v>
      </c>
      <c r="Y19" s="7">
        <v>68.001999999999995</v>
      </c>
      <c r="Z19" s="7">
        <v>67.953000000000003</v>
      </c>
      <c r="AA19" s="7">
        <v>67.921999999999997</v>
      </c>
      <c r="AB19" s="7">
        <v>67.816999999999993</v>
      </c>
      <c r="AC19" s="7">
        <v>67.808999999999997</v>
      </c>
      <c r="AD19" s="7">
        <v>67.817999999999998</v>
      </c>
      <c r="AE19" s="7">
        <v>67.977000000000004</v>
      </c>
      <c r="AF19" s="7">
        <v>67.977999999999994</v>
      </c>
      <c r="AG19" s="7">
        <v>67.867000000000004</v>
      </c>
      <c r="AH19" s="7">
        <v>67.716999999999999</v>
      </c>
      <c r="AI19" s="7">
        <v>67.694999999999993</v>
      </c>
      <c r="AJ19" s="7">
        <v>67.668000000000006</v>
      </c>
      <c r="AK19" s="7">
        <v>67.665000000000006</v>
      </c>
      <c r="AL19" s="7">
        <v>67.656999999999996</v>
      </c>
      <c r="AM19" s="7">
        <v>67.882000000000005</v>
      </c>
      <c r="AN19" s="7">
        <v>66.850999999999999</v>
      </c>
      <c r="AO19" s="7">
        <v>66.414000000000001</v>
      </c>
      <c r="AP19" s="246">
        <v>66.825999999999993</v>
      </c>
      <c r="AQ19" s="250">
        <v>66.595999999999989</v>
      </c>
      <c r="AR19" s="250">
        <v>66.595999999999989</v>
      </c>
      <c r="AS19" s="250">
        <v>66.595999999999989</v>
      </c>
      <c r="AT19" s="247">
        <v>66.495999999999995</v>
      </c>
      <c r="AU19" s="247">
        <v>66.495999999999995</v>
      </c>
      <c r="AV19" s="247">
        <v>66.495999999999995</v>
      </c>
      <c r="AW19" s="251">
        <v>65.915999999999997</v>
      </c>
      <c r="AX19" s="251">
        <v>65.915999999999997</v>
      </c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</row>
    <row r="20" spans="1:98" ht="49.5" customHeight="1">
      <c r="A20" s="104">
        <v>285</v>
      </c>
      <c r="B20"/>
      <c r="C20"/>
      <c r="D20"/>
      <c r="E20">
        <v>69.849000000000004</v>
      </c>
      <c r="F20">
        <v>69.209999999999994</v>
      </c>
      <c r="G20">
        <v>68.793000000000006</v>
      </c>
      <c r="H20">
        <v>68.682000000000002</v>
      </c>
      <c r="I20">
        <v>68.731999999999999</v>
      </c>
      <c r="J20">
        <v>68.796000000000006</v>
      </c>
      <c r="K20">
        <v>68.769000000000005</v>
      </c>
      <c r="L20" s="7">
        <v>68.718000000000004</v>
      </c>
      <c r="M20" s="7">
        <v>68.531000000000006</v>
      </c>
      <c r="N20" s="7">
        <v>68.507000000000005</v>
      </c>
      <c r="O20" s="7">
        <v>68.313000000000002</v>
      </c>
      <c r="P20" s="7">
        <v>68.233000000000004</v>
      </c>
      <c r="Q20" s="7">
        <v>68.367999999999995</v>
      </c>
      <c r="R20" s="7">
        <v>68.905000000000001</v>
      </c>
      <c r="S20" s="7">
        <v>68.022000000000006</v>
      </c>
      <c r="T20" s="7">
        <v>67.733999999999995</v>
      </c>
      <c r="U20" s="7">
        <v>67.938000000000002</v>
      </c>
      <c r="V20" s="7">
        <v>68.075999999999993</v>
      </c>
      <c r="W20" s="7">
        <v>68.135999999999996</v>
      </c>
      <c r="X20" s="7">
        <v>68.06</v>
      </c>
      <c r="Y20" s="7">
        <v>68.024000000000001</v>
      </c>
      <c r="Z20" s="7">
        <v>67.968999999999994</v>
      </c>
      <c r="AA20" s="7">
        <v>67.941999999999993</v>
      </c>
      <c r="AB20" s="7">
        <v>67.918000000000006</v>
      </c>
      <c r="AC20" s="7">
        <v>67.748000000000005</v>
      </c>
      <c r="AD20" s="7">
        <v>67.820999999999998</v>
      </c>
      <c r="AE20" s="7">
        <v>67.844999999999999</v>
      </c>
      <c r="AF20" s="7">
        <v>67.751000000000005</v>
      </c>
      <c r="AG20" s="7">
        <v>67.938999999999993</v>
      </c>
      <c r="AH20" s="7">
        <v>67.944999999999993</v>
      </c>
      <c r="AI20" s="7">
        <v>67.814999999999998</v>
      </c>
      <c r="AJ20" s="7">
        <v>67.676000000000002</v>
      </c>
      <c r="AK20" s="7">
        <v>67.677999999999997</v>
      </c>
      <c r="AL20" s="7">
        <v>67.703000000000003</v>
      </c>
      <c r="AM20" s="7">
        <v>67.561999999999998</v>
      </c>
      <c r="AN20" s="7">
        <v>66.501999999999995</v>
      </c>
      <c r="AO20" s="246">
        <v>66.825999999999993</v>
      </c>
      <c r="AP20" s="250">
        <v>66.756</v>
      </c>
      <c r="AQ20" s="250">
        <v>66.756</v>
      </c>
      <c r="AR20" s="250">
        <v>66.756</v>
      </c>
      <c r="AS20" s="247">
        <v>66.575999999999993</v>
      </c>
      <c r="AT20" s="247">
        <v>66.575999999999993</v>
      </c>
      <c r="AU20" s="247">
        <v>66.575999999999993</v>
      </c>
      <c r="AV20" s="251">
        <v>66.185999999999993</v>
      </c>
      <c r="AW20" s="251">
        <v>65.915999999999997</v>
      </c>
      <c r="AX20" s="243">
        <v>65.725999999999999</v>
      </c>
      <c r="AY20" s="243">
        <v>65.725999999999999</v>
      </c>
      <c r="AZ20" s="243">
        <v>65.725999999999999</v>
      </c>
      <c r="BA20" s="246">
        <v>65.616</v>
      </c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</row>
    <row r="21" spans="1:98" ht="49.5" customHeight="1">
      <c r="A21" s="104">
        <v>280</v>
      </c>
      <c r="B21"/>
      <c r="C21"/>
      <c r="D21"/>
      <c r="E21"/>
      <c r="F21">
        <v>69.777000000000001</v>
      </c>
      <c r="G21">
        <v>69.272999999999996</v>
      </c>
      <c r="H21">
        <v>69.006</v>
      </c>
      <c r="I21">
        <v>68.835999999999999</v>
      </c>
      <c r="J21">
        <v>68.852999999999994</v>
      </c>
      <c r="K21">
        <v>68.725999999999999</v>
      </c>
      <c r="L21" s="7">
        <v>68.688999999999993</v>
      </c>
      <c r="M21" s="7">
        <v>68.552999999999997</v>
      </c>
      <c r="N21" s="7">
        <v>68.436999999999998</v>
      </c>
      <c r="O21" s="7">
        <v>68.334000000000003</v>
      </c>
      <c r="P21" s="7">
        <v>68.284999999999997</v>
      </c>
      <c r="Q21" s="7">
        <v>68.387</v>
      </c>
      <c r="R21" s="7">
        <v>68.465000000000003</v>
      </c>
      <c r="S21" s="7">
        <v>68.305999999999997</v>
      </c>
      <c r="T21" s="7">
        <v>68.162000000000006</v>
      </c>
      <c r="U21" s="7">
        <v>68.17</v>
      </c>
      <c r="V21" s="7">
        <v>68.248999999999995</v>
      </c>
      <c r="W21" s="7">
        <v>68.260000000000005</v>
      </c>
      <c r="X21" s="7">
        <v>68.114000000000004</v>
      </c>
      <c r="Y21" s="7">
        <v>68.028999999999996</v>
      </c>
      <c r="Z21" s="7">
        <v>68.021000000000001</v>
      </c>
      <c r="AA21" s="7">
        <v>67.951999999999998</v>
      </c>
      <c r="AB21" s="7">
        <v>67.813000000000002</v>
      </c>
      <c r="AC21" s="7">
        <v>67.793999999999997</v>
      </c>
      <c r="AD21" s="7">
        <v>67.787000000000006</v>
      </c>
      <c r="AE21" s="7">
        <v>67.744</v>
      </c>
      <c r="AF21" s="7">
        <v>67.766000000000005</v>
      </c>
      <c r="AG21" s="7">
        <v>67.733000000000004</v>
      </c>
      <c r="AH21" s="7">
        <v>67.728999999999999</v>
      </c>
      <c r="AI21" s="7">
        <v>67.835999999999999</v>
      </c>
      <c r="AJ21" s="7">
        <v>67.944000000000003</v>
      </c>
      <c r="AK21" s="7">
        <v>67.713999999999999</v>
      </c>
      <c r="AL21" s="7">
        <v>68.066000000000003</v>
      </c>
      <c r="AM21" s="7">
        <v>67.260000000000005</v>
      </c>
      <c r="AN21" s="246">
        <v>66.926000000000002</v>
      </c>
      <c r="AO21" s="246">
        <v>66.926000000000002</v>
      </c>
      <c r="AP21" s="250">
        <v>66.756</v>
      </c>
      <c r="AQ21" s="250">
        <v>66.756</v>
      </c>
      <c r="AR21" s="247">
        <v>66.635999999999996</v>
      </c>
      <c r="AS21" s="247">
        <v>66.635999999999996</v>
      </c>
      <c r="AT21" s="247">
        <v>66.635999999999996</v>
      </c>
      <c r="AU21" s="251">
        <v>66.185999999999993</v>
      </c>
      <c r="AV21" s="251">
        <v>66.185999999999993</v>
      </c>
      <c r="AW21" s="243">
        <v>65.845999999999989</v>
      </c>
      <c r="AX21" s="243">
        <v>65.845999999999989</v>
      </c>
      <c r="AY21" s="246">
        <v>65.745999999999995</v>
      </c>
      <c r="AZ21" s="246">
        <v>65.745999999999995</v>
      </c>
      <c r="BA21" s="246">
        <v>65.616</v>
      </c>
      <c r="BB21" s="246">
        <v>65.616</v>
      </c>
      <c r="BC21" s="244">
        <v>65.396000000000001</v>
      </c>
      <c r="BD21" s="248">
        <v>65.335999999999999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</row>
    <row r="22" spans="1:98" ht="49.5" customHeight="1">
      <c r="A22" s="104">
        <v>275</v>
      </c>
      <c r="B22"/>
      <c r="C22"/>
      <c r="D22"/>
      <c r="E22"/>
      <c r="F22"/>
      <c r="G22">
        <v>69.921000000000006</v>
      </c>
      <c r="H22">
        <v>69.230999999999995</v>
      </c>
      <c r="I22">
        <v>68.869</v>
      </c>
      <c r="J22">
        <v>68.742000000000004</v>
      </c>
      <c r="K22">
        <v>68.760000000000005</v>
      </c>
      <c r="L22" s="7">
        <v>68.582999999999998</v>
      </c>
      <c r="M22" s="7">
        <v>68.459999999999994</v>
      </c>
      <c r="N22" s="7">
        <v>68.353999999999999</v>
      </c>
      <c r="O22" s="7">
        <v>68.337000000000003</v>
      </c>
      <c r="P22" s="7">
        <v>68.313999999999993</v>
      </c>
      <c r="Q22" s="7">
        <v>68.266000000000005</v>
      </c>
      <c r="R22" s="7">
        <v>68.299000000000007</v>
      </c>
      <c r="S22" s="7">
        <v>68.099999999999994</v>
      </c>
      <c r="T22" s="7">
        <v>69.009</v>
      </c>
      <c r="U22" s="254">
        <v>68.459000000000003</v>
      </c>
      <c r="V22" s="7">
        <v>68.308999999999997</v>
      </c>
      <c r="W22" s="7">
        <v>68.210999999999999</v>
      </c>
      <c r="X22" s="7">
        <v>68.158000000000001</v>
      </c>
      <c r="Y22" s="7">
        <v>68.054000000000002</v>
      </c>
      <c r="Z22" s="7">
        <v>67.941999999999993</v>
      </c>
      <c r="AA22" s="7">
        <v>67.935000000000002</v>
      </c>
      <c r="AB22" s="7">
        <v>67.834000000000003</v>
      </c>
      <c r="AC22" s="7">
        <v>67.828000000000003</v>
      </c>
      <c r="AD22" s="7">
        <v>67.784000000000006</v>
      </c>
      <c r="AE22" s="7">
        <v>67.769000000000005</v>
      </c>
      <c r="AF22" s="7">
        <v>67.738</v>
      </c>
      <c r="AG22" s="7">
        <v>67.718999999999994</v>
      </c>
      <c r="AH22" s="7">
        <v>67.72</v>
      </c>
      <c r="AI22" s="7">
        <v>67.721999999999994</v>
      </c>
      <c r="AJ22" s="7">
        <v>67.734999999999999</v>
      </c>
      <c r="AK22" s="7">
        <v>67.849999999999994</v>
      </c>
      <c r="AL22" s="7">
        <v>67.311000000000007</v>
      </c>
      <c r="AM22" s="7">
        <v>66.626999999999995</v>
      </c>
      <c r="AN22" s="246">
        <v>66.926000000000002</v>
      </c>
      <c r="AO22" s="250">
        <v>66.786000000000001</v>
      </c>
      <c r="AP22" s="250">
        <v>66.786000000000001</v>
      </c>
      <c r="AQ22" s="247">
        <v>66.815999999999988</v>
      </c>
      <c r="AR22" s="247">
        <v>66.815999999999988</v>
      </c>
      <c r="AS22" s="247">
        <v>66.815999999999988</v>
      </c>
      <c r="AT22" s="251">
        <v>66.275999999999996</v>
      </c>
      <c r="AU22" s="251">
        <v>66.275999999999996</v>
      </c>
      <c r="AV22" s="243">
        <v>65.926000000000002</v>
      </c>
      <c r="AW22" s="243">
        <v>65.926000000000002</v>
      </c>
      <c r="AX22" s="246">
        <v>65.745999999999995</v>
      </c>
      <c r="AY22" s="246">
        <v>65.745999999999995</v>
      </c>
      <c r="AZ22" s="246">
        <v>65.745999999999995</v>
      </c>
      <c r="BA22" s="244">
        <v>65.506</v>
      </c>
      <c r="BB22" s="244">
        <v>65.506</v>
      </c>
      <c r="BC22" s="244">
        <v>65.506</v>
      </c>
      <c r="BD22" s="248">
        <v>65.335999999999999</v>
      </c>
      <c r="BE22" s="248">
        <v>65.335999999999999</v>
      </c>
      <c r="BF22" s="248">
        <v>65.335999999999999</v>
      </c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</row>
    <row r="23" spans="1:98" ht="49.5" customHeight="1">
      <c r="A23" s="104">
        <v>270</v>
      </c>
      <c r="B23"/>
      <c r="C23"/>
      <c r="D23"/>
      <c r="E23"/>
      <c r="F23"/>
      <c r="G23"/>
      <c r="H23">
        <v>69.846000000000004</v>
      </c>
      <c r="I23">
        <v>68.962999999999994</v>
      </c>
      <c r="J23">
        <v>68.835999999999999</v>
      </c>
      <c r="K23">
        <v>68.766999999999996</v>
      </c>
      <c r="L23" s="7">
        <v>68.674999999999997</v>
      </c>
      <c r="M23" s="7">
        <v>68.539000000000001</v>
      </c>
      <c r="N23" s="7">
        <v>68.382000000000005</v>
      </c>
      <c r="O23" s="7">
        <v>68.37</v>
      </c>
      <c r="P23" s="7">
        <v>68.421000000000006</v>
      </c>
      <c r="Q23" s="7">
        <v>68.406000000000006</v>
      </c>
      <c r="R23" s="7">
        <v>68.427999999999997</v>
      </c>
      <c r="S23" s="253">
        <v>68.156000000000006</v>
      </c>
      <c r="T23" s="253">
        <v>68.186000000000007</v>
      </c>
      <c r="U23" s="253">
        <v>68.186000000000007</v>
      </c>
      <c r="V23" s="7">
        <v>68.099999999999994</v>
      </c>
      <c r="W23" s="7">
        <v>68.222999999999999</v>
      </c>
      <c r="X23" s="7">
        <v>68.234999999999999</v>
      </c>
      <c r="Y23" s="7">
        <v>68.117000000000004</v>
      </c>
      <c r="Z23" s="7">
        <v>68.063000000000002</v>
      </c>
      <c r="AA23" s="7">
        <v>67.884</v>
      </c>
      <c r="AB23" s="7">
        <v>67.828000000000003</v>
      </c>
      <c r="AC23" s="7">
        <v>67.78</v>
      </c>
      <c r="AD23" s="7">
        <v>67.763000000000005</v>
      </c>
      <c r="AE23" s="7">
        <v>67.757000000000005</v>
      </c>
      <c r="AF23" s="7">
        <v>67.757999999999996</v>
      </c>
      <c r="AG23" s="7">
        <v>67.731999999999999</v>
      </c>
      <c r="AH23" s="7">
        <v>67.716999999999999</v>
      </c>
      <c r="AI23" s="7">
        <v>67.733000000000004</v>
      </c>
      <c r="AJ23" s="7">
        <v>67.763000000000005</v>
      </c>
      <c r="AK23" s="7">
        <v>67.284999999999997</v>
      </c>
      <c r="AL23" s="246">
        <v>66.705999999999989</v>
      </c>
      <c r="AM23" s="246">
        <v>66.705999999999989</v>
      </c>
      <c r="AN23" s="250">
        <v>66.786000000000001</v>
      </c>
      <c r="AO23" s="250">
        <v>66.786000000000001</v>
      </c>
      <c r="AP23" s="247">
        <v>66.795999999999992</v>
      </c>
      <c r="AQ23" s="247">
        <v>66.795999999999992</v>
      </c>
      <c r="AR23" s="247">
        <v>66.795999999999992</v>
      </c>
      <c r="AS23" s="251">
        <v>66.536000000000001</v>
      </c>
      <c r="AT23" s="251">
        <v>66.536000000000001</v>
      </c>
      <c r="AU23" s="243">
        <v>66.045999999999992</v>
      </c>
      <c r="AV23" s="243">
        <v>66.045999999999992</v>
      </c>
      <c r="AW23" s="243">
        <v>66.045999999999992</v>
      </c>
      <c r="AX23" s="246">
        <v>65.695999999999998</v>
      </c>
      <c r="AY23" s="246">
        <v>65.695999999999998</v>
      </c>
      <c r="AZ23" s="246">
        <v>65.695999999999998</v>
      </c>
      <c r="BA23" s="244">
        <v>65.646000000000001</v>
      </c>
      <c r="BB23" s="244">
        <v>65.646000000000001</v>
      </c>
      <c r="BC23" s="244">
        <v>65.646000000000001</v>
      </c>
      <c r="BD23" s="248">
        <v>65.335999999999999</v>
      </c>
      <c r="BE23" s="248">
        <v>65.335999999999999</v>
      </c>
      <c r="BF23" s="248">
        <v>65.335999999999999</v>
      </c>
      <c r="BG23" s="250">
        <v>65.095999999999989</v>
      </c>
      <c r="BH23" s="250">
        <v>65.095999999999989</v>
      </c>
      <c r="BI23" s="250">
        <v>65.095999999999989</v>
      </c>
      <c r="BJ23" s="249">
        <v>65.036000000000001</v>
      </c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</row>
    <row r="24" spans="1:98" ht="49.5" customHeight="1">
      <c r="A24" s="104">
        <v>265</v>
      </c>
      <c r="B24"/>
      <c r="C24"/>
      <c r="D24"/>
      <c r="E24"/>
      <c r="F24"/>
      <c r="G24"/>
      <c r="H24"/>
      <c r="I24">
        <v>69.814999999999998</v>
      </c>
      <c r="J24">
        <v>69.337000000000003</v>
      </c>
      <c r="K24">
        <v>68.956999999999994</v>
      </c>
      <c r="L24" s="7">
        <v>68.856999999999999</v>
      </c>
      <c r="M24" s="7">
        <v>68.599999999999994</v>
      </c>
      <c r="N24" s="7">
        <v>68.164000000000001</v>
      </c>
      <c r="O24" s="7">
        <v>68.009</v>
      </c>
      <c r="P24" s="7">
        <v>68.347999999999999</v>
      </c>
      <c r="Q24" s="7">
        <v>68.471000000000004</v>
      </c>
      <c r="R24" s="253">
        <v>68.156000000000006</v>
      </c>
      <c r="S24" s="253">
        <v>68.156000000000006</v>
      </c>
      <c r="T24" s="253">
        <v>68.186000000000007</v>
      </c>
      <c r="U24" s="253">
        <v>68.186000000000007</v>
      </c>
      <c r="V24" s="241">
        <v>68.146000000000001</v>
      </c>
      <c r="W24" s="241">
        <v>68.146000000000001</v>
      </c>
      <c r="X24" s="7">
        <v>68.623000000000005</v>
      </c>
      <c r="Y24" s="7">
        <v>69.150999999999996</v>
      </c>
      <c r="Z24" s="7">
        <v>68.238</v>
      </c>
      <c r="AA24" s="7">
        <v>67.971000000000004</v>
      </c>
      <c r="AB24" s="7">
        <v>67.850999999999999</v>
      </c>
      <c r="AC24" s="7">
        <v>67.762</v>
      </c>
      <c r="AD24" s="7">
        <v>67.762</v>
      </c>
      <c r="AE24" s="7">
        <v>67.739999999999995</v>
      </c>
      <c r="AF24" s="7">
        <v>67.736000000000004</v>
      </c>
      <c r="AG24" s="7">
        <v>67.736999999999995</v>
      </c>
      <c r="AH24" s="7">
        <v>67.730999999999995</v>
      </c>
      <c r="AI24" s="7">
        <v>67.745000000000005</v>
      </c>
      <c r="AJ24" s="7">
        <v>68.213999999999999</v>
      </c>
      <c r="AK24" s="7">
        <v>66.64</v>
      </c>
      <c r="AL24" s="246">
        <v>66.705999999999989</v>
      </c>
      <c r="AM24" s="250">
        <v>66.685999999999993</v>
      </c>
      <c r="AN24" s="250">
        <v>66.685999999999993</v>
      </c>
      <c r="AO24" s="250">
        <v>66.685999999999993</v>
      </c>
      <c r="AP24" s="247">
        <v>66.625999999999991</v>
      </c>
      <c r="AQ24" s="247">
        <v>66.625999999999991</v>
      </c>
      <c r="AR24" s="247">
        <v>66.625999999999991</v>
      </c>
      <c r="AS24" s="251">
        <v>66.565999999999988</v>
      </c>
      <c r="AT24" s="251">
        <v>66.565999999999988</v>
      </c>
      <c r="AU24" s="243">
        <v>66.205999999999989</v>
      </c>
      <c r="AV24" s="243">
        <v>66.205999999999989</v>
      </c>
      <c r="AW24" s="246">
        <v>65.98599999999999</v>
      </c>
      <c r="AX24" s="246">
        <v>65.98599999999999</v>
      </c>
      <c r="AY24" s="246">
        <v>65.98599999999999</v>
      </c>
      <c r="AZ24" s="244">
        <v>65.616</v>
      </c>
      <c r="BA24" s="244">
        <v>65.616</v>
      </c>
      <c r="BB24" s="244">
        <v>65.616</v>
      </c>
      <c r="BC24" s="248">
        <v>65.495999999999995</v>
      </c>
      <c r="BD24" s="248">
        <v>65.495999999999995</v>
      </c>
      <c r="BE24" s="248">
        <v>65.495999999999995</v>
      </c>
      <c r="BF24" s="248">
        <v>65.495999999999995</v>
      </c>
      <c r="BG24" s="250">
        <v>65.095999999999989</v>
      </c>
      <c r="BH24" s="250">
        <v>65.095999999999989</v>
      </c>
      <c r="BI24" s="250">
        <v>65.095999999999989</v>
      </c>
      <c r="BJ24" s="249">
        <v>65.036000000000001</v>
      </c>
      <c r="BK24" s="249">
        <v>65.036000000000001</v>
      </c>
      <c r="BL24" s="249">
        <v>65.036000000000001</v>
      </c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</row>
    <row r="25" spans="1:98" ht="49.5" customHeight="1">
      <c r="A25" s="104">
        <v>260</v>
      </c>
      <c r="B25"/>
      <c r="C25"/>
      <c r="D25"/>
      <c r="E25"/>
      <c r="F25"/>
      <c r="G25"/>
      <c r="H25"/>
      <c r="I25"/>
      <c r="J25">
        <v>69.994</v>
      </c>
      <c r="K25">
        <v>69.456000000000003</v>
      </c>
      <c r="L25" s="7">
        <v>68.661000000000001</v>
      </c>
      <c r="M25" s="7">
        <v>68.090999999999994</v>
      </c>
      <c r="N25" s="7">
        <v>68.046000000000006</v>
      </c>
      <c r="O25" s="7">
        <v>68.683000000000007</v>
      </c>
      <c r="P25" s="7">
        <v>68.628</v>
      </c>
      <c r="Q25" s="253">
        <v>67.906000000000006</v>
      </c>
      <c r="R25" s="253">
        <v>67.906000000000006</v>
      </c>
      <c r="S25" s="254">
        <v>67.412000000000006</v>
      </c>
      <c r="T25" s="241">
        <v>68.176000000000002</v>
      </c>
      <c r="U25" s="241">
        <v>68.176000000000002</v>
      </c>
      <c r="V25" s="241">
        <v>68.146000000000001</v>
      </c>
      <c r="W25" s="241">
        <v>68.146000000000001</v>
      </c>
      <c r="X25" s="255">
        <v>68.186000000000007</v>
      </c>
      <c r="Y25" s="7">
        <v>68.864000000000004</v>
      </c>
      <c r="Z25" s="7">
        <v>69.98</v>
      </c>
      <c r="AA25" s="7">
        <v>68.861000000000004</v>
      </c>
      <c r="AB25" s="7">
        <v>67.992999999999995</v>
      </c>
      <c r="AC25" s="7">
        <v>67.801000000000002</v>
      </c>
      <c r="AD25" s="7">
        <v>67.742000000000004</v>
      </c>
      <c r="AE25" s="7">
        <v>67.728999999999999</v>
      </c>
      <c r="AF25" s="7">
        <v>67.741</v>
      </c>
      <c r="AG25" s="7">
        <v>67.741</v>
      </c>
      <c r="AH25" s="7">
        <v>67.738</v>
      </c>
      <c r="AI25" s="7">
        <v>68.141999999999996</v>
      </c>
      <c r="AJ25" s="7">
        <v>67.484999999999999</v>
      </c>
      <c r="AK25" s="7">
        <v>66.432000000000002</v>
      </c>
      <c r="AL25" s="7">
        <v>66.367000000000004</v>
      </c>
      <c r="AM25" s="7">
        <v>66.331000000000003</v>
      </c>
      <c r="AN25" s="250">
        <v>66.685999999999993</v>
      </c>
      <c r="AO25" s="247">
        <v>66.435999999999993</v>
      </c>
      <c r="AP25" s="247">
        <v>66.435999999999993</v>
      </c>
      <c r="AQ25" s="247">
        <v>66.435999999999993</v>
      </c>
      <c r="AR25" s="251">
        <v>66.625999999999991</v>
      </c>
      <c r="AS25" s="251">
        <v>66.625999999999991</v>
      </c>
      <c r="AT25" s="243">
        <v>66.325999999999993</v>
      </c>
      <c r="AU25" s="243">
        <v>66.325999999999993</v>
      </c>
      <c r="AV25" s="243">
        <v>66.325999999999993</v>
      </c>
      <c r="AW25" s="246">
        <v>66.075999999999993</v>
      </c>
      <c r="AX25" s="246">
        <v>66.075999999999993</v>
      </c>
      <c r="AY25" s="244">
        <v>65.616</v>
      </c>
      <c r="AZ25" s="244">
        <v>65.616</v>
      </c>
      <c r="BA25" s="244">
        <v>65.616</v>
      </c>
      <c r="BB25" s="248">
        <v>65.545999999999992</v>
      </c>
      <c r="BC25" s="248">
        <v>65.545999999999992</v>
      </c>
      <c r="BD25" s="248">
        <v>65.545999999999992</v>
      </c>
      <c r="BE25" s="248">
        <v>65.545999999999992</v>
      </c>
      <c r="BF25" s="250">
        <v>65.295999999999992</v>
      </c>
      <c r="BG25" s="250">
        <v>65.295999999999992</v>
      </c>
      <c r="BH25" s="250">
        <v>65.295999999999992</v>
      </c>
      <c r="BI25" s="250">
        <v>65.295999999999992</v>
      </c>
      <c r="BJ25" s="249">
        <v>65.036000000000001</v>
      </c>
      <c r="BK25" s="249">
        <v>65.036000000000001</v>
      </c>
      <c r="BL25" s="249">
        <v>65.036000000000001</v>
      </c>
      <c r="BM25" s="249">
        <v>65.036000000000001</v>
      </c>
      <c r="BN25" s="245">
        <v>64.845999999999989</v>
      </c>
      <c r="BO25" s="245">
        <v>64.845999999999989</v>
      </c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</row>
    <row r="26" spans="1:98" ht="49.5" customHeight="1">
      <c r="A26" s="104">
        <v>255</v>
      </c>
      <c r="B26"/>
      <c r="C26"/>
      <c r="D26"/>
      <c r="E26"/>
      <c r="F26"/>
      <c r="G26"/>
      <c r="H26"/>
      <c r="I26"/>
      <c r="J26"/>
      <c r="K26">
        <v>70.134</v>
      </c>
      <c r="L26" s="7">
        <v>68.849999999999994</v>
      </c>
      <c r="M26" s="7">
        <v>68.251000000000005</v>
      </c>
      <c r="N26" s="7">
        <v>68.296999999999997</v>
      </c>
      <c r="O26" s="7">
        <v>68.855999999999995</v>
      </c>
      <c r="P26" s="7">
        <v>68.924000000000007</v>
      </c>
      <c r="Q26" s="254">
        <v>68.581000000000003</v>
      </c>
      <c r="R26" s="253">
        <v>67.906000000000006</v>
      </c>
      <c r="S26" s="241">
        <v>67.896000000000001</v>
      </c>
      <c r="T26" s="241">
        <v>68.066000000000003</v>
      </c>
      <c r="U26" s="241">
        <v>68.176000000000002</v>
      </c>
      <c r="V26" s="255">
        <v>67.885999999999996</v>
      </c>
      <c r="W26" s="255">
        <v>68.036000000000001</v>
      </c>
      <c r="X26" s="255">
        <v>68.186000000000007</v>
      </c>
      <c r="Y26" s="255">
        <v>68.186000000000007</v>
      </c>
      <c r="Z26" s="7">
        <v>67.683000000000007</v>
      </c>
      <c r="AA26" s="7">
        <v>68.323999999999998</v>
      </c>
      <c r="AB26" s="7">
        <v>68.840999999999994</v>
      </c>
      <c r="AC26" s="7">
        <v>67.941999999999993</v>
      </c>
      <c r="AD26" s="7">
        <v>67.738</v>
      </c>
      <c r="AE26" s="7">
        <v>67.718999999999994</v>
      </c>
      <c r="AF26" s="7">
        <v>67.724999999999994</v>
      </c>
      <c r="AG26" s="7">
        <v>67.742999999999995</v>
      </c>
      <c r="AH26" s="7">
        <v>67.959999999999994</v>
      </c>
      <c r="AI26" s="7">
        <v>68.453999999999994</v>
      </c>
      <c r="AJ26" s="7">
        <v>66.405000000000001</v>
      </c>
      <c r="AK26" s="7">
        <v>66.435000000000002</v>
      </c>
      <c r="AL26" s="7">
        <v>66.39</v>
      </c>
      <c r="AM26" s="7">
        <v>66.34</v>
      </c>
      <c r="AN26" s="7">
        <v>66.218000000000004</v>
      </c>
      <c r="AO26" s="247">
        <v>66.435999999999993</v>
      </c>
      <c r="AP26" s="247">
        <v>66.435999999999993</v>
      </c>
      <c r="AQ26" s="247">
        <v>66.435999999999993</v>
      </c>
      <c r="AR26" s="251">
        <v>66.396000000000001</v>
      </c>
      <c r="AS26" s="251">
        <v>66.396000000000001</v>
      </c>
      <c r="AT26" s="243">
        <v>66.396000000000001</v>
      </c>
      <c r="AU26" s="243">
        <v>66.396000000000001</v>
      </c>
      <c r="AV26" s="243">
        <v>66.396000000000001</v>
      </c>
      <c r="AW26" s="246">
        <v>66.075999999999993</v>
      </c>
      <c r="AX26" s="246">
        <v>66.075999999999993</v>
      </c>
      <c r="AY26" s="244">
        <v>65.905999999999992</v>
      </c>
      <c r="AZ26" s="244">
        <v>65.905999999999992</v>
      </c>
      <c r="BA26" s="244">
        <v>65.905999999999992</v>
      </c>
      <c r="BB26" s="248">
        <v>65.695999999999998</v>
      </c>
      <c r="BC26" s="248">
        <v>65.695999999999998</v>
      </c>
      <c r="BD26" s="248">
        <v>65.695999999999998</v>
      </c>
      <c r="BE26" s="248">
        <v>65.695999999999998</v>
      </c>
      <c r="BF26" s="250">
        <v>65.295999999999992</v>
      </c>
      <c r="BG26" s="250">
        <v>65.295999999999992</v>
      </c>
      <c r="BH26" s="250">
        <v>65.295999999999992</v>
      </c>
      <c r="BI26" s="250">
        <v>65.295999999999992</v>
      </c>
      <c r="BJ26" s="249">
        <v>65.305999999999997</v>
      </c>
      <c r="BK26" s="249">
        <v>65.305999999999997</v>
      </c>
      <c r="BL26" s="249">
        <v>65.305999999999997</v>
      </c>
      <c r="BM26" s="249">
        <v>65.305999999999997</v>
      </c>
      <c r="BN26" s="245">
        <v>64.845999999999989</v>
      </c>
      <c r="BO26" s="245">
        <v>64.845999999999989</v>
      </c>
      <c r="BP26" s="245">
        <v>64.845999999999989</v>
      </c>
      <c r="BQ26" s="240">
        <v>64.795999999999992</v>
      </c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</row>
    <row r="27" spans="1:98" ht="49.5" customHeight="1">
      <c r="A27" s="104">
        <v>250</v>
      </c>
      <c r="B27"/>
      <c r="C27"/>
      <c r="D27"/>
      <c r="E27"/>
      <c r="F27"/>
      <c r="G27"/>
      <c r="H27"/>
      <c r="I27"/>
      <c r="J27"/>
      <c r="K27"/>
      <c r="L27" s="7">
        <v>70.159000000000006</v>
      </c>
      <c r="M27" s="7">
        <v>68.686000000000007</v>
      </c>
      <c r="N27" s="7">
        <v>68.716999999999999</v>
      </c>
      <c r="O27" s="7">
        <v>69.054000000000002</v>
      </c>
      <c r="P27" s="7">
        <v>69.123000000000005</v>
      </c>
      <c r="Q27" s="7">
        <v>69.018000000000001</v>
      </c>
      <c r="R27" s="241">
        <v>67.975999999999999</v>
      </c>
      <c r="S27" s="241">
        <v>67.975999999999999</v>
      </c>
      <c r="T27" s="255">
        <v>67.866</v>
      </c>
      <c r="U27" s="255">
        <v>67.885999999999996</v>
      </c>
      <c r="V27" s="255">
        <v>67.885999999999996</v>
      </c>
      <c r="W27" s="255">
        <v>68.036000000000001</v>
      </c>
      <c r="X27" s="255">
        <v>68.186000000000007</v>
      </c>
      <c r="Y27" s="255">
        <v>68.186000000000007</v>
      </c>
      <c r="Z27" s="240">
        <v>67.585999999999999</v>
      </c>
      <c r="AA27" s="240">
        <v>67.585999999999999</v>
      </c>
      <c r="AB27" s="7">
        <v>67.16</v>
      </c>
      <c r="AC27" s="7">
        <v>67.819999999999993</v>
      </c>
      <c r="AD27" s="7">
        <v>68.05</v>
      </c>
      <c r="AE27" s="7">
        <v>67.753</v>
      </c>
      <c r="AF27" s="7">
        <v>67.745999999999995</v>
      </c>
      <c r="AG27" s="7">
        <v>68.013999999999996</v>
      </c>
      <c r="AH27" s="7">
        <v>68.344999999999999</v>
      </c>
      <c r="AI27" s="7">
        <v>67.697000000000003</v>
      </c>
      <c r="AJ27" s="7">
        <v>66.492000000000004</v>
      </c>
      <c r="AK27" s="7">
        <v>66.522000000000006</v>
      </c>
      <c r="AL27" s="7">
        <v>66.385000000000005</v>
      </c>
      <c r="AM27" s="7">
        <v>66.346999999999994</v>
      </c>
      <c r="AN27" s="7">
        <v>66.168999999999997</v>
      </c>
      <c r="AO27" s="7">
        <v>66.003</v>
      </c>
      <c r="AP27" s="7">
        <v>66.055000000000007</v>
      </c>
      <c r="AQ27" s="251">
        <v>66.445999999999998</v>
      </c>
      <c r="AR27" s="251">
        <v>66.445999999999998</v>
      </c>
      <c r="AS27" s="251">
        <v>66.445999999999998</v>
      </c>
      <c r="AT27" s="243">
        <v>66.396000000000001</v>
      </c>
      <c r="AU27" s="243">
        <v>66.396000000000001</v>
      </c>
      <c r="AV27" s="246">
        <v>66.23599999999999</v>
      </c>
      <c r="AW27" s="246">
        <v>66.23599999999999</v>
      </c>
      <c r="AX27" s="246">
        <v>66.23599999999999</v>
      </c>
      <c r="AY27" s="244">
        <v>66.176000000000002</v>
      </c>
      <c r="AZ27" s="244">
        <v>66.176000000000002</v>
      </c>
      <c r="BA27" s="244">
        <v>66.176000000000002</v>
      </c>
      <c r="BB27" s="248">
        <v>65.695999999999998</v>
      </c>
      <c r="BC27" s="248">
        <v>65.695999999999998</v>
      </c>
      <c r="BD27" s="248">
        <v>65.695999999999998</v>
      </c>
      <c r="BE27" s="250">
        <v>65.375999999999991</v>
      </c>
      <c r="BF27" s="250">
        <v>65.375999999999991</v>
      </c>
      <c r="BG27" s="250">
        <v>65.375999999999991</v>
      </c>
      <c r="BH27" s="250">
        <v>65.375999999999991</v>
      </c>
      <c r="BI27" s="249">
        <v>65.305999999999997</v>
      </c>
      <c r="BJ27" s="249">
        <v>65.305999999999997</v>
      </c>
      <c r="BK27" s="249">
        <v>65.305999999999997</v>
      </c>
      <c r="BL27" s="249">
        <v>65.305999999999997</v>
      </c>
      <c r="BM27" s="245">
        <v>65.036000000000001</v>
      </c>
      <c r="BN27" s="245">
        <v>65.036000000000001</v>
      </c>
      <c r="BO27" s="245">
        <v>65.036000000000001</v>
      </c>
      <c r="BP27" s="245">
        <v>65.036000000000001</v>
      </c>
      <c r="BQ27" s="240">
        <v>64.795999999999992</v>
      </c>
      <c r="BR27" s="240">
        <v>64.795999999999992</v>
      </c>
      <c r="BS27" s="240">
        <v>64.795999999999992</v>
      </c>
      <c r="BT27" s="240">
        <v>64.795999999999992</v>
      </c>
      <c r="BU27" s="242">
        <v>64.756</v>
      </c>
      <c r="BV27" s="242">
        <v>64.756</v>
      </c>
      <c r="BW27" s="242">
        <v>64.756</v>
      </c>
      <c r="BX27" s="242">
        <v>64.756</v>
      </c>
      <c r="BY27" s="241">
        <v>64.745999999999995</v>
      </c>
      <c r="BZ27" s="7">
        <v>64.436000000000007</v>
      </c>
      <c r="CA27" s="7">
        <v>64.352999999999994</v>
      </c>
      <c r="CB27" s="7">
        <v>64.27</v>
      </c>
      <c r="CC27" s="7">
        <v>64.186000000000007</v>
      </c>
      <c r="CD27" s="7">
        <v>64.102999999999994</v>
      </c>
      <c r="CE27" s="7">
        <v>64.02</v>
      </c>
      <c r="CF27" s="7">
        <v>63.996000000000002</v>
      </c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</row>
    <row r="28" spans="1:98" ht="49.5" customHeight="1">
      <c r="A28" s="104">
        <v>245</v>
      </c>
      <c r="B28"/>
      <c r="C28"/>
      <c r="D28"/>
      <c r="E28"/>
      <c r="F28"/>
      <c r="G28"/>
      <c r="H28"/>
      <c r="I28"/>
      <c r="J28"/>
      <c r="K28"/>
      <c r="L28" s="7"/>
      <c r="M28" s="7">
        <v>69.986000000000004</v>
      </c>
      <c r="N28" s="7">
        <v>69.221000000000004</v>
      </c>
      <c r="O28" s="7">
        <v>69.488</v>
      </c>
      <c r="P28" s="7">
        <v>69.313000000000002</v>
      </c>
      <c r="Q28" s="7">
        <v>69.192999999999998</v>
      </c>
      <c r="R28" s="7">
        <v>68.480999999999995</v>
      </c>
      <c r="S28" s="255">
        <v>68.055999999999997</v>
      </c>
      <c r="T28" s="255">
        <v>67.866</v>
      </c>
      <c r="U28" s="255">
        <v>67.866</v>
      </c>
      <c r="V28" s="255">
        <v>67.885999999999996</v>
      </c>
      <c r="W28" s="255">
        <v>68.036000000000001</v>
      </c>
      <c r="X28" s="240">
        <v>67.536000000000001</v>
      </c>
      <c r="Y28" s="240">
        <v>67.536000000000001</v>
      </c>
      <c r="Z28" s="240">
        <v>67.585999999999999</v>
      </c>
      <c r="AA28" s="240">
        <v>67.585999999999999</v>
      </c>
      <c r="AB28" s="240">
        <v>67.585999999999999</v>
      </c>
      <c r="AC28" s="7">
        <v>67.064999999999998</v>
      </c>
      <c r="AD28" s="7">
        <v>67.070999999999998</v>
      </c>
      <c r="AE28" s="7">
        <v>67.682000000000002</v>
      </c>
      <c r="AF28" s="7">
        <v>67.528999999999996</v>
      </c>
      <c r="AG28" s="7">
        <v>67.837000000000003</v>
      </c>
      <c r="AH28" s="7">
        <v>68.352000000000004</v>
      </c>
      <c r="AI28" s="7">
        <v>67.316999999999993</v>
      </c>
      <c r="AJ28" s="7">
        <v>66.778000000000006</v>
      </c>
      <c r="AK28" s="7">
        <v>66.588999999999999</v>
      </c>
      <c r="AL28" s="7">
        <v>66.385999999999996</v>
      </c>
      <c r="AM28" s="7">
        <v>66.515000000000001</v>
      </c>
      <c r="AN28" s="7">
        <v>66.094999999999999</v>
      </c>
      <c r="AO28" s="7">
        <v>65.978999999999999</v>
      </c>
      <c r="AP28" s="7">
        <v>66.072000000000003</v>
      </c>
      <c r="AQ28" s="251">
        <v>66.595999999999989</v>
      </c>
      <c r="AR28" s="251">
        <v>66.595999999999989</v>
      </c>
      <c r="AS28" s="243">
        <v>66.495999999999995</v>
      </c>
      <c r="AT28" s="243">
        <v>66.495999999999995</v>
      </c>
      <c r="AU28" s="243">
        <v>66.495999999999995</v>
      </c>
      <c r="AV28" s="246">
        <v>66.256</v>
      </c>
      <c r="AW28" s="246">
        <v>66.256</v>
      </c>
      <c r="AX28" s="244">
        <v>66.085999999999999</v>
      </c>
      <c r="AY28" s="244">
        <v>66.085999999999999</v>
      </c>
      <c r="AZ28" s="244">
        <v>66.085999999999999</v>
      </c>
      <c r="BA28" s="248">
        <v>65.786000000000001</v>
      </c>
      <c r="BB28" s="248">
        <v>65.786000000000001</v>
      </c>
      <c r="BC28" s="248">
        <v>65.786000000000001</v>
      </c>
      <c r="BD28" s="248">
        <v>65.786000000000001</v>
      </c>
      <c r="BE28" s="250">
        <v>65.585999999999999</v>
      </c>
      <c r="BF28" s="250">
        <v>65.585999999999999</v>
      </c>
      <c r="BG28" s="250">
        <v>65.585999999999999</v>
      </c>
      <c r="BH28" s="250">
        <v>65.585999999999999</v>
      </c>
      <c r="BI28" s="249">
        <v>65.435999999999993</v>
      </c>
      <c r="BJ28" s="249">
        <v>65.435999999999993</v>
      </c>
      <c r="BK28" s="249">
        <v>65.435999999999993</v>
      </c>
      <c r="BL28" s="249">
        <v>65.435999999999993</v>
      </c>
      <c r="BM28" s="245">
        <v>65.036000000000001</v>
      </c>
      <c r="BN28" s="245">
        <v>65.036000000000001</v>
      </c>
      <c r="BO28" s="245">
        <v>65.036000000000001</v>
      </c>
      <c r="BP28" s="245">
        <v>65.036000000000001</v>
      </c>
      <c r="BQ28" s="240">
        <v>65.116</v>
      </c>
      <c r="BR28" s="240">
        <v>65.116</v>
      </c>
      <c r="BS28" s="240">
        <v>65.116</v>
      </c>
      <c r="BT28" s="240">
        <v>65.116</v>
      </c>
      <c r="BU28" s="242">
        <v>64.756</v>
      </c>
      <c r="BV28" s="242">
        <v>64.756</v>
      </c>
      <c r="BW28" s="242">
        <v>64.756</v>
      </c>
      <c r="BX28" s="242">
        <v>64.756</v>
      </c>
      <c r="BY28" s="241">
        <v>64.745999999999995</v>
      </c>
      <c r="BZ28" s="241">
        <v>64.745999999999995</v>
      </c>
      <c r="CA28" s="241">
        <v>64.745999999999995</v>
      </c>
      <c r="CB28" s="7">
        <v>64.180999999999997</v>
      </c>
      <c r="CC28" s="7">
        <v>64.120999999999995</v>
      </c>
      <c r="CD28" s="7">
        <v>64.061999999999998</v>
      </c>
      <c r="CE28" s="7">
        <v>63.981000000000002</v>
      </c>
      <c r="CF28" s="7">
        <v>63.972000000000001</v>
      </c>
      <c r="CG28" s="7">
        <v>63.991</v>
      </c>
      <c r="CH28" s="7">
        <v>64.019000000000005</v>
      </c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</row>
    <row r="29" spans="1:98" ht="49.5" customHeight="1">
      <c r="A29" s="104">
        <v>240</v>
      </c>
      <c r="B29"/>
      <c r="C29"/>
      <c r="D29"/>
      <c r="E29"/>
      <c r="F29"/>
      <c r="G29"/>
      <c r="H29"/>
      <c r="I29"/>
      <c r="J29"/>
      <c r="K29"/>
      <c r="L29" s="7"/>
      <c r="M29" s="7"/>
      <c r="N29" s="7"/>
      <c r="O29" s="7">
        <v>69.531000000000006</v>
      </c>
      <c r="P29" s="7">
        <v>69.501000000000005</v>
      </c>
      <c r="Q29" s="7">
        <v>69.34</v>
      </c>
      <c r="R29" s="7">
        <v>69.132999999999996</v>
      </c>
      <c r="S29" s="252">
        <v>68.462000000000003</v>
      </c>
      <c r="T29" s="255">
        <v>68.055999999999997</v>
      </c>
      <c r="U29" s="240">
        <v>67.745999999999995</v>
      </c>
      <c r="V29" s="240">
        <v>67.676000000000002</v>
      </c>
      <c r="W29" s="240">
        <v>67.676000000000002</v>
      </c>
      <c r="X29" s="240">
        <v>67.676000000000002</v>
      </c>
      <c r="Y29" s="240">
        <v>67.536000000000001</v>
      </c>
      <c r="Z29" s="240">
        <v>67.585999999999999</v>
      </c>
      <c r="AA29" s="240">
        <v>67.585999999999999</v>
      </c>
      <c r="AB29" s="240">
        <v>67.585999999999999</v>
      </c>
      <c r="AC29" s="257">
        <v>68.025999999999996</v>
      </c>
      <c r="AD29" s="7">
        <v>66.966999999999999</v>
      </c>
      <c r="AE29" s="7">
        <v>66.867000000000004</v>
      </c>
      <c r="AF29" s="7">
        <v>66.884</v>
      </c>
      <c r="AG29" s="7">
        <v>67.039000000000001</v>
      </c>
      <c r="AH29" s="7">
        <v>67.188000000000002</v>
      </c>
      <c r="AI29" s="7">
        <v>66.87</v>
      </c>
      <c r="AJ29" s="7">
        <v>66.778000000000006</v>
      </c>
      <c r="AK29" s="7">
        <v>66.674999999999997</v>
      </c>
      <c r="AL29" s="7">
        <v>66.664000000000001</v>
      </c>
      <c r="AM29" s="7">
        <v>66.590999999999994</v>
      </c>
      <c r="AN29" s="7">
        <v>66.147999999999996</v>
      </c>
      <c r="AO29" s="7">
        <v>66.05</v>
      </c>
      <c r="AP29" s="7">
        <v>66.204999999999998</v>
      </c>
      <c r="AQ29" s="251">
        <v>66.595999999999989</v>
      </c>
      <c r="AR29" s="251">
        <v>66.595999999999989</v>
      </c>
      <c r="AS29" s="243">
        <v>66.495999999999995</v>
      </c>
      <c r="AT29" s="243">
        <v>66.495999999999995</v>
      </c>
      <c r="AU29" s="243">
        <v>66.495999999999995</v>
      </c>
      <c r="AV29" s="246">
        <v>66.396000000000001</v>
      </c>
      <c r="AW29" s="246">
        <v>66.396000000000001</v>
      </c>
      <c r="AX29" s="244">
        <v>66.085999999999999</v>
      </c>
      <c r="AY29" s="244">
        <v>66.085999999999999</v>
      </c>
      <c r="AZ29" s="244">
        <v>66.085999999999999</v>
      </c>
      <c r="BA29" s="248">
        <v>65.866</v>
      </c>
      <c r="BB29" s="248">
        <v>65.866</v>
      </c>
      <c r="BC29" s="248">
        <v>65.866</v>
      </c>
      <c r="BD29" s="248">
        <v>65.866</v>
      </c>
      <c r="BE29" s="250">
        <v>65.585999999999999</v>
      </c>
      <c r="BF29" s="250">
        <v>65.585999999999999</v>
      </c>
      <c r="BG29" s="250">
        <v>65.585999999999999</v>
      </c>
      <c r="BH29" s="249">
        <v>65.725999999999999</v>
      </c>
      <c r="BI29" s="249">
        <v>65.725999999999999</v>
      </c>
      <c r="BJ29" s="249">
        <v>65.725999999999999</v>
      </c>
      <c r="BK29" s="249">
        <v>65.725999999999999</v>
      </c>
      <c r="BL29" s="245">
        <v>65.165999999999997</v>
      </c>
      <c r="BM29" s="245">
        <v>65.165999999999997</v>
      </c>
      <c r="BN29" s="245">
        <v>65.165999999999997</v>
      </c>
      <c r="BO29" s="245">
        <v>65.165999999999997</v>
      </c>
      <c r="BP29" s="240">
        <v>65.116</v>
      </c>
      <c r="BQ29" s="240">
        <v>65.116</v>
      </c>
      <c r="BR29" s="240">
        <v>65.116</v>
      </c>
      <c r="BS29" s="240">
        <v>65.116</v>
      </c>
      <c r="BT29" s="242">
        <v>64.915999999999997</v>
      </c>
      <c r="BU29" s="242">
        <v>64.915999999999997</v>
      </c>
      <c r="BV29" s="242">
        <v>64.915999999999997</v>
      </c>
      <c r="BW29" s="242">
        <v>64.915999999999997</v>
      </c>
      <c r="BX29" s="241">
        <v>64.745999999999995</v>
      </c>
      <c r="BY29" s="241">
        <v>64.745999999999995</v>
      </c>
      <c r="BZ29" s="241">
        <v>64.745999999999995</v>
      </c>
      <c r="CA29" s="241">
        <v>64.745999999999995</v>
      </c>
      <c r="CB29" s="240">
        <v>64.685999999999993</v>
      </c>
      <c r="CC29" s="240">
        <v>64.685999999999993</v>
      </c>
      <c r="CD29" s="240">
        <v>64.685999999999993</v>
      </c>
      <c r="CE29" s="7">
        <v>63.966999999999999</v>
      </c>
      <c r="CF29" s="7">
        <v>63.975000000000001</v>
      </c>
      <c r="CG29" s="7">
        <v>64.012</v>
      </c>
      <c r="CH29" s="7">
        <v>64.040999999999997</v>
      </c>
      <c r="CI29" s="7">
        <v>64.048000000000002</v>
      </c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</row>
    <row r="30" spans="1:98" ht="49.5" customHeight="1">
      <c r="A30" s="104">
        <v>235</v>
      </c>
      <c r="B30"/>
      <c r="C30"/>
      <c r="D30"/>
      <c r="E30"/>
      <c r="F30"/>
      <c r="G30"/>
      <c r="H30"/>
      <c r="I30"/>
      <c r="J30"/>
      <c r="K30"/>
      <c r="L30" s="7"/>
      <c r="M30" s="7"/>
      <c r="N30" s="7"/>
      <c r="O30" s="7"/>
      <c r="P30" s="7">
        <v>69.881</v>
      </c>
      <c r="Q30" s="7">
        <v>69.48</v>
      </c>
      <c r="R30" s="7">
        <v>69.251999999999995</v>
      </c>
      <c r="S30" s="7">
        <v>68.760999999999996</v>
      </c>
      <c r="T30" s="256">
        <v>68.126999999999995</v>
      </c>
      <c r="U30" s="240">
        <v>67.745999999999995</v>
      </c>
      <c r="V30" s="240">
        <v>67.745999999999995</v>
      </c>
      <c r="W30" s="240">
        <v>67.676000000000002</v>
      </c>
      <c r="X30" s="240">
        <v>67.676000000000002</v>
      </c>
      <c r="Y30" s="240">
        <v>67.536000000000001</v>
      </c>
      <c r="Z30" s="257">
        <v>67.546000000000006</v>
      </c>
      <c r="AA30" s="257">
        <v>67.466000000000008</v>
      </c>
      <c r="AB30" s="257">
        <v>67.466000000000008</v>
      </c>
      <c r="AC30" s="257">
        <v>68.025999999999996</v>
      </c>
      <c r="AD30" s="257">
        <v>68.025999999999996</v>
      </c>
      <c r="AE30" s="7">
        <v>66.893000000000001</v>
      </c>
      <c r="AF30" s="7">
        <v>66.822000000000003</v>
      </c>
      <c r="AG30" s="7">
        <v>66.781999999999996</v>
      </c>
      <c r="AH30" s="7">
        <v>66.799000000000007</v>
      </c>
      <c r="AI30" s="7">
        <v>66.808000000000007</v>
      </c>
      <c r="AJ30" s="7">
        <v>66.795000000000002</v>
      </c>
      <c r="AK30" s="244">
        <v>67.676000000000002</v>
      </c>
      <c r="AL30" s="7">
        <v>66.706999999999994</v>
      </c>
      <c r="AM30" s="7">
        <v>66.573999999999998</v>
      </c>
      <c r="AN30" s="7">
        <v>66.293000000000006</v>
      </c>
      <c r="AO30" s="7">
        <v>66.049000000000007</v>
      </c>
      <c r="AP30" s="7">
        <v>66.293999999999997</v>
      </c>
      <c r="AQ30" s="7">
        <v>66.319000000000003</v>
      </c>
      <c r="AR30" s="243">
        <v>66.545999999999992</v>
      </c>
      <c r="AS30" s="243">
        <v>66.545999999999992</v>
      </c>
      <c r="AT30" s="243">
        <v>66.545999999999992</v>
      </c>
      <c r="AU30" s="246">
        <v>66.396000000000001</v>
      </c>
      <c r="AV30" s="246">
        <v>66.396000000000001</v>
      </c>
      <c r="AW30" s="244">
        <v>66.215999999999994</v>
      </c>
      <c r="AX30" s="244">
        <v>66.215999999999994</v>
      </c>
      <c r="AY30" s="244">
        <v>66.215999999999994</v>
      </c>
      <c r="AZ30" s="248">
        <v>65.866</v>
      </c>
      <c r="BA30" s="248">
        <v>65.866</v>
      </c>
      <c r="BB30" s="248">
        <v>65.866</v>
      </c>
      <c r="BC30" s="248">
        <v>65.866</v>
      </c>
      <c r="BD30" s="250">
        <v>65.745999999999995</v>
      </c>
      <c r="BE30" s="250">
        <v>65.745999999999995</v>
      </c>
      <c r="BF30" s="250">
        <v>65.745999999999995</v>
      </c>
      <c r="BG30" s="250">
        <v>65.745999999999995</v>
      </c>
      <c r="BH30" s="249">
        <v>65.725999999999999</v>
      </c>
      <c r="BI30" s="249">
        <v>65.725999999999999</v>
      </c>
      <c r="BJ30" s="249">
        <v>65.725999999999999</v>
      </c>
      <c r="BK30" s="249">
        <v>65.725999999999999</v>
      </c>
      <c r="BL30" s="245">
        <v>65.495999999999995</v>
      </c>
      <c r="BM30" s="245">
        <v>65.495999999999995</v>
      </c>
      <c r="BN30" s="245">
        <v>65.495999999999995</v>
      </c>
      <c r="BO30" s="245">
        <v>65.495999999999995</v>
      </c>
      <c r="BP30" s="240">
        <v>65.265999999999991</v>
      </c>
      <c r="BQ30" s="240">
        <v>65.265999999999991</v>
      </c>
      <c r="BR30" s="240">
        <v>65.265999999999991</v>
      </c>
      <c r="BS30" s="240">
        <v>65.265999999999991</v>
      </c>
      <c r="BT30" s="242">
        <v>64.915999999999997</v>
      </c>
      <c r="BU30" s="242">
        <v>64.915999999999997</v>
      </c>
      <c r="BV30" s="242">
        <v>64.915999999999997</v>
      </c>
      <c r="BW30" s="242">
        <v>64.915999999999997</v>
      </c>
      <c r="BX30" s="241">
        <v>64.825999999999993</v>
      </c>
      <c r="BY30" s="241">
        <v>64.825999999999993</v>
      </c>
      <c r="BZ30" s="241">
        <v>64.825999999999993</v>
      </c>
      <c r="CA30" s="241">
        <v>64.825999999999993</v>
      </c>
      <c r="CB30" s="240">
        <v>64.685999999999993</v>
      </c>
      <c r="CC30" s="240">
        <v>64.685999999999993</v>
      </c>
      <c r="CD30" s="240">
        <v>64.685999999999993</v>
      </c>
      <c r="CE30" s="7">
        <v>63.966000000000001</v>
      </c>
      <c r="CF30" s="7">
        <v>63.963999999999999</v>
      </c>
      <c r="CG30" s="7">
        <v>64.003</v>
      </c>
      <c r="CH30" s="7">
        <v>64.051000000000002</v>
      </c>
      <c r="CI30" s="7">
        <v>64.031000000000006</v>
      </c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</row>
    <row r="31" spans="1:98" ht="49.5" customHeight="1">
      <c r="A31" s="104">
        <v>230</v>
      </c>
      <c r="B31"/>
      <c r="C31"/>
      <c r="D31"/>
      <c r="E31"/>
      <c r="F31"/>
      <c r="G31"/>
      <c r="H31"/>
      <c r="I31"/>
      <c r="J31"/>
      <c r="K31"/>
      <c r="L31" s="7"/>
      <c r="M31" s="7"/>
      <c r="N31" s="7"/>
      <c r="O31" s="7"/>
      <c r="P31" s="7"/>
      <c r="Q31" s="7">
        <v>69.948999999999998</v>
      </c>
      <c r="R31" s="7">
        <v>69.366</v>
      </c>
      <c r="S31" s="7">
        <v>68.917000000000002</v>
      </c>
      <c r="T31" s="7">
        <v>68.772000000000006</v>
      </c>
      <c r="U31" s="240">
        <v>67.745999999999995</v>
      </c>
      <c r="V31" s="240">
        <v>67.745999999999995</v>
      </c>
      <c r="W31" s="257">
        <v>67.676000000000002</v>
      </c>
      <c r="X31" s="257">
        <v>67.676000000000002</v>
      </c>
      <c r="Y31" s="257">
        <v>67.676000000000002</v>
      </c>
      <c r="Z31" s="257">
        <v>67.546000000000006</v>
      </c>
      <c r="AA31" s="257">
        <v>67.466000000000008</v>
      </c>
      <c r="AB31" s="257">
        <v>67.466000000000008</v>
      </c>
      <c r="AC31" s="257">
        <v>68.025999999999996</v>
      </c>
      <c r="AD31" s="257">
        <v>68.025999999999996</v>
      </c>
      <c r="AE31" s="247">
        <v>67.605999999999995</v>
      </c>
      <c r="AF31" s="7">
        <v>66.807000000000002</v>
      </c>
      <c r="AG31" s="7">
        <v>66.775999999999996</v>
      </c>
      <c r="AH31" s="7">
        <v>66.772999999999996</v>
      </c>
      <c r="AI31" s="7">
        <v>66.787999999999997</v>
      </c>
      <c r="AJ31" s="244">
        <v>67.676000000000002</v>
      </c>
      <c r="AK31" s="244">
        <v>67.676000000000002</v>
      </c>
      <c r="AL31" s="7">
        <v>66.739000000000004</v>
      </c>
      <c r="AM31" s="7">
        <v>66.542000000000002</v>
      </c>
      <c r="AN31" s="7">
        <v>66.326999999999998</v>
      </c>
      <c r="AO31" s="7">
        <v>66.11</v>
      </c>
      <c r="AP31" s="7">
        <v>66.25</v>
      </c>
      <c r="AQ31" s="7">
        <v>66.283000000000001</v>
      </c>
      <c r="AR31" s="243">
        <v>66.545999999999992</v>
      </c>
      <c r="AS31" s="243">
        <v>66.545999999999992</v>
      </c>
      <c r="AT31" s="243">
        <v>66.545999999999992</v>
      </c>
      <c r="AU31" s="246">
        <v>66.265999999999991</v>
      </c>
      <c r="AV31" s="246">
        <v>66.265999999999991</v>
      </c>
      <c r="AW31" s="244">
        <v>66.215999999999994</v>
      </c>
      <c r="AX31" s="244">
        <v>66.215999999999994</v>
      </c>
      <c r="AY31" s="248">
        <v>65.926000000000002</v>
      </c>
      <c r="AZ31" s="248">
        <v>65.926000000000002</v>
      </c>
      <c r="BA31" s="248">
        <v>65.926000000000002</v>
      </c>
      <c r="BB31" s="248">
        <v>65.926000000000002</v>
      </c>
      <c r="BC31" s="250">
        <v>65.975999999999999</v>
      </c>
      <c r="BD31" s="250">
        <v>65.975999999999999</v>
      </c>
      <c r="BE31" s="250">
        <v>65.975999999999999</v>
      </c>
      <c r="BF31" s="250">
        <v>65.975999999999999</v>
      </c>
      <c r="BG31" s="249">
        <v>65.896000000000001</v>
      </c>
      <c r="BH31" s="249">
        <v>65.896000000000001</v>
      </c>
      <c r="BI31" s="249">
        <v>65.896000000000001</v>
      </c>
      <c r="BJ31" s="249">
        <v>65.896000000000001</v>
      </c>
      <c r="BK31" s="245">
        <v>65.495999999999995</v>
      </c>
      <c r="BL31" s="245">
        <v>65.495999999999995</v>
      </c>
      <c r="BM31" s="245">
        <v>65.495999999999995</v>
      </c>
      <c r="BN31" s="245">
        <v>65.495999999999995</v>
      </c>
      <c r="BO31" s="240">
        <v>65.265999999999991</v>
      </c>
      <c r="BP31" s="240">
        <v>65.265999999999991</v>
      </c>
      <c r="BQ31" s="240">
        <v>65.265999999999991</v>
      </c>
      <c r="BR31" s="240">
        <v>65.265999999999991</v>
      </c>
      <c r="BS31" s="242">
        <v>65.095999999999989</v>
      </c>
      <c r="BT31" s="242">
        <v>65.095999999999989</v>
      </c>
      <c r="BU31" s="242">
        <v>65.095999999999989</v>
      </c>
      <c r="BV31" s="242">
        <v>65.095999999999989</v>
      </c>
      <c r="BW31" s="242">
        <v>65.095999999999989</v>
      </c>
      <c r="BX31" s="241">
        <v>64.825999999999993</v>
      </c>
      <c r="BY31" s="241">
        <v>64.825999999999993</v>
      </c>
      <c r="BZ31" s="241">
        <v>64.825999999999993</v>
      </c>
      <c r="CA31" s="241">
        <v>64.825999999999993</v>
      </c>
      <c r="CB31" s="240">
        <v>64.685999999999993</v>
      </c>
      <c r="CC31" s="240">
        <v>64.685999999999993</v>
      </c>
      <c r="CD31" s="240">
        <v>64.685999999999993</v>
      </c>
      <c r="CE31" s="7">
        <v>64.007999999999996</v>
      </c>
      <c r="CF31" s="7">
        <v>63.942999999999998</v>
      </c>
      <c r="CG31" s="7">
        <v>64.018000000000001</v>
      </c>
      <c r="CH31" s="7">
        <v>64.069000000000003</v>
      </c>
      <c r="CI31" s="7">
        <v>64.012</v>
      </c>
      <c r="CJ31" s="7">
        <v>64.015000000000001</v>
      </c>
      <c r="CK31" s="7"/>
      <c r="CL31" s="7"/>
      <c r="CM31" s="7"/>
      <c r="CN31" s="7"/>
      <c r="CO31" s="7"/>
      <c r="CP31" s="7"/>
      <c r="CQ31" s="7"/>
      <c r="CR31" s="7"/>
      <c r="CS31" s="7"/>
      <c r="CT31" s="7"/>
    </row>
    <row r="32" spans="1:98" ht="49.5" customHeight="1">
      <c r="A32" s="104">
        <v>225</v>
      </c>
      <c r="B32"/>
      <c r="C32"/>
      <c r="D32"/>
      <c r="E32"/>
      <c r="F32"/>
      <c r="G32"/>
      <c r="H32"/>
      <c r="I32"/>
      <c r="J32"/>
      <c r="K32"/>
      <c r="L32" s="7"/>
      <c r="M32" s="7"/>
      <c r="N32" s="7"/>
      <c r="O32" s="7"/>
      <c r="P32" s="7"/>
      <c r="Q32" s="7"/>
      <c r="R32" s="7">
        <v>69.679000000000002</v>
      </c>
      <c r="S32" s="7">
        <v>69.31</v>
      </c>
      <c r="T32" s="7">
        <v>68.816000000000003</v>
      </c>
      <c r="U32" s="240">
        <v>67.745999999999995</v>
      </c>
      <c r="V32" s="257">
        <v>67.736000000000004</v>
      </c>
      <c r="W32" s="257">
        <v>67.736000000000004</v>
      </c>
      <c r="X32" s="257">
        <v>67.676000000000002</v>
      </c>
      <c r="Y32" s="257">
        <v>67.676000000000002</v>
      </c>
      <c r="Z32" s="257">
        <v>67.546000000000006</v>
      </c>
      <c r="AA32" s="257">
        <v>67.466000000000008</v>
      </c>
      <c r="AB32" s="257">
        <v>67.466000000000008</v>
      </c>
      <c r="AC32" s="257">
        <v>68.025999999999996</v>
      </c>
      <c r="AD32" s="247">
        <v>67.605999999999995</v>
      </c>
      <c r="AE32" s="247">
        <v>67.605999999999995</v>
      </c>
      <c r="AF32" s="247">
        <v>67.605999999999995</v>
      </c>
      <c r="AG32" s="7">
        <v>66.83</v>
      </c>
      <c r="AH32" s="244">
        <v>67.536000000000001</v>
      </c>
      <c r="AI32" s="244">
        <v>67.486000000000004</v>
      </c>
      <c r="AJ32" s="244">
        <v>67.486000000000004</v>
      </c>
      <c r="AK32" s="244">
        <v>67.676000000000002</v>
      </c>
      <c r="AL32" s="244">
        <v>67.676000000000002</v>
      </c>
      <c r="AM32" s="7">
        <v>66.435000000000002</v>
      </c>
      <c r="AN32" s="7">
        <v>66.186999999999998</v>
      </c>
      <c r="AO32" s="7">
        <v>66.052999999999997</v>
      </c>
      <c r="AP32" s="7">
        <v>66.221999999999994</v>
      </c>
      <c r="AQ32" s="7">
        <v>66.323999999999998</v>
      </c>
      <c r="AR32" s="7">
        <v>66.242999999999995</v>
      </c>
      <c r="AS32" s="243">
        <v>66.545999999999992</v>
      </c>
      <c r="AT32" s="246">
        <v>66.265999999999991</v>
      </c>
      <c r="AU32" s="246">
        <v>66.265999999999991</v>
      </c>
      <c r="AV32" s="244">
        <v>66.135999999999996</v>
      </c>
      <c r="AW32" s="244">
        <v>66.135999999999996</v>
      </c>
      <c r="AX32" s="244">
        <v>66.135999999999996</v>
      </c>
      <c r="AY32" s="248">
        <v>66.085999999999999</v>
      </c>
      <c r="AZ32" s="248">
        <v>66.085999999999999</v>
      </c>
      <c r="BA32" s="248">
        <v>66.085999999999999</v>
      </c>
      <c r="BB32" s="248">
        <v>66.085999999999999</v>
      </c>
      <c r="BC32" s="250">
        <v>66.075999999999993</v>
      </c>
      <c r="BD32" s="250">
        <v>66.075999999999993</v>
      </c>
      <c r="BE32" s="250">
        <v>66.075999999999993</v>
      </c>
      <c r="BF32" s="250">
        <v>66.075999999999993</v>
      </c>
      <c r="BG32" s="249">
        <v>65.98599999999999</v>
      </c>
      <c r="BH32" s="249">
        <v>65.98599999999999</v>
      </c>
      <c r="BI32" s="249">
        <v>65.98599999999999</v>
      </c>
      <c r="BJ32" s="249">
        <v>65.98599999999999</v>
      </c>
      <c r="BK32" s="245">
        <v>65.575999999999993</v>
      </c>
      <c r="BL32" s="245">
        <v>65.575999999999993</v>
      </c>
      <c r="BM32" s="245">
        <v>65.575999999999993</v>
      </c>
      <c r="BN32" s="245">
        <v>65.575999999999993</v>
      </c>
      <c r="BO32" s="240">
        <v>65.475999999999999</v>
      </c>
      <c r="BP32" s="240">
        <v>65.475999999999999</v>
      </c>
      <c r="BQ32" s="240">
        <v>65.475999999999999</v>
      </c>
      <c r="BR32" s="240">
        <v>65.475999999999999</v>
      </c>
      <c r="BS32" s="242">
        <v>65.095999999999989</v>
      </c>
      <c r="BT32" s="242">
        <v>65.095999999999989</v>
      </c>
      <c r="BU32" s="242">
        <v>65.095999999999989</v>
      </c>
      <c r="BV32" s="242">
        <v>65.095999999999989</v>
      </c>
      <c r="BW32" s="241">
        <v>64.98599999999999</v>
      </c>
      <c r="BX32" s="241">
        <v>64.98599999999999</v>
      </c>
      <c r="BY32" s="241">
        <v>64.98599999999999</v>
      </c>
      <c r="BZ32" s="241">
        <v>64.98599999999999</v>
      </c>
      <c r="CA32" s="240">
        <v>64.775999999999996</v>
      </c>
      <c r="CB32" s="240">
        <v>64.775999999999996</v>
      </c>
      <c r="CC32" s="240">
        <v>64.775999999999996</v>
      </c>
      <c r="CD32" s="240">
        <v>64.685999999999993</v>
      </c>
      <c r="CE32" s="7">
        <v>64.013000000000005</v>
      </c>
      <c r="CF32" s="7">
        <v>64.007000000000005</v>
      </c>
      <c r="CG32" s="7">
        <v>64.066999999999993</v>
      </c>
      <c r="CH32" s="7">
        <v>64.081000000000003</v>
      </c>
      <c r="CI32" s="7">
        <v>64.001000000000005</v>
      </c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</row>
    <row r="33" spans="1:98" ht="49.5" customHeight="1">
      <c r="A33" s="104">
        <v>220</v>
      </c>
      <c r="B33"/>
      <c r="C33"/>
      <c r="D33"/>
      <c r="E33"/>
      <c r="F33"/>
      <c r="G33"/>
      <c r="H33"/>
      <c r="I33"/>
      <c r="J33"/>
      <c r="K33"/>
      <c r="L33" s="7"/>
      <c r="M33" s="7"/>
      <c r="N33" s="7"/>
      <c r="O33" s="7"/>
      <c r="P33" s="7"/>
      <c r="Q33" s="7"/>
      <c r="R33" s="7"/>
      <c r="S33" s="7">
        <v>69.644000000000005</v>
      </c>
      <c r="T33" s="7">
        <v>69.182000000000002</v>
      </c>
      <c r="U33" s="7">
        <v>68.513000000000005</v>
      </c>
      <c r="V33" s="257">
        <v>67.736000000000004</v>
      </c>
      <c r="W33" s="257">
        <v>67.736000000000004</v>
      </c>
      <c r="X33" s="257">
        <v>67.676000000000002</v>
      </c>
      <c r="Y33" s="257">
        <v>67.676000000000002</v>
      </c>
      <c r="Z33" s="257">
        <v>67.546000000000006</v>
      </c>
      <c r="AA33" s="247">
        <v>67.626000000000005</v>
      </c>
      <c r="AB33" s="247">
        <v>67.585999999999999</v>
      </c>
      <c r="AC33" s="247">
        <v>67.436000000000007</v>
      </c>
      <c r="AD33" s="247">
        <v>67.605999999999995</v>
      </c>
      <c r="AE33" s="247">
        <v>67.605999999999995</v>
      </c>
      <c r="AF33" s="247">
        <v>67.605999999999995</v>
      </c>
      <c r="AG33" s="244">
        <v>67.536000000000001</v>
      </c>
      <c r="AH33" s="244">
        <v>67.536000000000001</v>
      </c>
      <c r="AI33" s="244">
        <v>67.486000000000004</v>
      </c>
      <c r="AJ33" s="244">
        <v>67.486000000000004</v>
      </c>
      <c r="AK33" s="244">
        <v>67.676000000000002</v>
      </c>
      <c r="AL33" s="244">
        <v>67.676000000000002</v>
      </c>
      <c r="AM33" s="261">
        <v>66.328000000000003</v>
      </c>
      <c r="AN33" s="261">
        <v>66.093999999999994</v>
      </c>
      <c r="AO33" s="7">
        <v>66.111999999999995</v>
      </c>
      <c r="AP33" s="7">
        <v>66.28</v>
      </c>
      <c r="AQ33" s="7">
        <v>66.298000000000002</v>
      </c>
      <c r="AR33" s="7">
        <v>66.257999999999996</v>
      </c>
      <c r="AS33" s="7">
        <v>66.183000000000007</v>
      </c>
      <c r="AT33" s="7">
        <v>66.111999999999995</v>
      </c>
      <c r="AU33" s="7">
        <v>66.113</v>
      </c>
      <c r="AV33" s="244">
        <v>66.135999999999996</v>
      </c>
      <c r="AW33" s="244">
        <v>66.135999999999996</v>
      </c>
      <c r="AX33" s="248">
        <v>66.116</v>
      </c>
      <c r="AY33" s="248">
        <v>66.116</v>
      </c>
      <c r="AZ33" s="248">
        <v>66.116</v>
      </c>
      <c r="BA33" s="248">
        <v>66.116</v>
      </c>
      <c r="BB33" s="250">
        <v>66.125999999999991</v>
      </c>
      <c r="BC33" s="250">
        <v>66.125999999999991</v>
      </c>
      <c r="BD33" s="250">
        <v>66.125999999999991</v>
      </c>
      <c r="BE33" s="250">
        <v>66.125999999999991</v>
      </c>
      <c r="BF33" s="249">
        <v>66.025999999999996</v>
      </c>
      <c r="BG33" s="249">
        <v>66.025999999999996</v>
      </c>
      <c r="BH33" s="249">
        <v>66.025999999999996</v>
      </c>
      <c r="BI33" s="249">
        <v>66.025999999999996</v>
      </c>
      <c r="BJ33" s="245">
        <v>65.575999999999993</v>
      </c>
      <c r="BK33" s="245">
        <v>65.575999999999993</v>
      </c>
      <c r="BL33" s="245">
        <v>65.575999999999993</v>
      </c>
      <c r="BM33" s="245">
        <v>65.575999999999993</v>
      </c>
      <c r="BN33" s="240">
        <v>65.676000000000002</v>
      </c>
      <c r="BO33" s="240">
        <v>65.676000000000002</v>
      </c>
      <c r="BP33" s="240">
        <v>65.676000000000002</v>
      </c>
      <c r="BQ33" s="240">
        <v>65.676000000000002</v>
      </c>
      <c r="BR33" s="242">
        <v>65.325999999999993</v>
      </c>
      <c r="BS33" s="242">
        <v>65.325999999999993</v>
      </c>
      <c r="BT33" s="242">
        <v>65.325999999999993</v>
      </c>
      <c r="BU33" s="242">
        <v>65.325999999999993</v>
      </c>
      <c r="BV33" s="242">
        <v>65.325999999999993</v>
      </c>
      <c r="BW33" s="241">
        <v>64.98599999999999</v>
      </c>
      <c r="BX33" s="241">
        <v>64.98599999999999</v>
      </c>
      <c r="BY33" s="241">
        <v>64.98599999999999</v>
      </c>
      <c r="BZ33" s="241">
        <v>64.98599999999999</v>
      </c>
      <c r="CA33" s="240">
        <v>64.775999999999996</v>
      </c>
      <c r="CB33" s="240">
        <v>64.775999999999996</v>
      </c>
      <c r="CC33" s="7">
        <v>64.271000000000001</v>
      </c>
      <c r="CD33" s="7">
        <v>64.122</v>
      </c>
      <c r="CE33" s="7">
        <v>64.078000000000003</v>
      </c>
      <c r="CF33" s="7">
        <v>64.025999999999996</v>
      </c>
      <c r="CG33" s="7">
        <v>64.174000000000007</v>
      </c>
      <c r="CH33" s="7">
        <v>64.069999999999993</v>
      </c>
      <c r="CI33" s="7">
        <v>64.054000000000002</v>
      </c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</row>
    <row r="34" spans="1:98" ht="49.5" customHeight="1">
      <c r="A34" s="104">
        <v>215</v>
      </c>
      <c r="B34"/>
      <c r="C34"/>
      <c r="D34"/>
      <c r="E34"/>
      <c r="F34"/>
      <c r="G34"/>
      <c r="H34"/>
      <c r="I34"/>
      <c r="J34"/>
      <c r="K34"/>
      <c r="L34" s="7"/>
      <c r="M34" s="7"/>
      <c r="N34" s="7"/>
      <c r="O34" s="7"/>
      <c r="P34" s="7"/>
      <c r="Q34" s="7"/>
      <c r="R34" s="7"/>
      <c r="S34" s="7"/>
      <c r="T34" s="7">
        <v>69.119</v>
      </c>
      <c r="U34" s="7">
        <v>68.715000000000003</v>
      </c>
      <c r="V34" s="7">
        <v>68.055999999999997</v>
      </c>
      <c r="W34" s="257">
        <v>67.736000000000004</v>
      </c>
      <c r="X34" s="257">
        <v>67.676000000000002</v>
      </c>
      <c r="Y34" s="258">
        <v>67.966000000000008</v>
      </c>
      <c r="Z34" s="247">
        <v>67.855999999999995</v>
      </c>
      <c r="AA34" s="247">
        <v>67.626000000000005</v>
      </c>
      <c r="AB34" s="247">
        <v>67.585999999999999</v>
      </c>
      <c r="AC34" s="247">
        <v>67.436000000000007</v>
      </c>
      <c r="AD34" s="247">
        <v>67.605999999999995</v>
      </c>
      <c r="AE34" s="247">
        <v>67.605999999999995</v>
      </c>
      <c r="AF34" s="247">
        <v>67.605999999999995</v>
      </c>
      <c r="AG34" s="244">
        <v>67.536000000000001</v>
      </c>
      <c r="AH34" s="244">
        <v>67.536000000000001</v>
      </c>
      <c r="AI34" s="244">
        <v>67.486000000000004</v>
      </c>
      <c r="AJ34" s="244">
        <v>67.486000000000004</v>
      </c>
      <c r="AK34" s="244">
        <v>67.676000000000002</v>
      </c>
      <c r="AL34" s="244">
        <v>67.676000000000002</v>
      </c>
      <c r="AM34" s="261">
        <v>66.144000000000005</v>
      </c>
      <c r="AN34" s="261">
        <v>66.102000000000004</v>
      </c>
      <c r="AO34" s="7">
        <v>66.215999999999994</v>
      </c>
      <c r="AP34" s="7">
        <v>66.364000000000004</v>
      </c>
      <c r="AQ34" s="7">
        <v>66.322000000000003</v>
      </c>
      <c r="AR34" s="7">
        <v>66.251999999999995</v>
      </c>
      <c r="AS34" s="7">
        <v>66.188000000000002</v>
      </c>
      <c r="AT34" s="7">
        <v>66.141999999999996</v>
      </c>
      <c r="AU34" s="7">
        <v>66.046000000000006</v>
      </c>
      <c r="AV34" s="7">
        <v>65.941999999999993</v>
      </c>
      <c r="AW34" s="7">
        <v>65.989999999999995</v>
      </c>
      <c r="AX34" s="7">
        <v>65.935000000000002</v>
      </c>
      <c r="AY34" s="248">
        <v>66.116</v>
      </c>
      <c r="AZ34" s="248">
        <v>66.116</v>
      </c>
      <c r="BA34" s="250">
        <v>66.105999999999995</v>
      </c>
      <c r="BB34" s="250">
        <v>66.105999999999995</v>
      </c>
      <c r="BC34" s="250">
        <v>66.105999999999995</v>
      </c>
      <c r="BD34" s="250">
        <v>66.105999999999995</v>
      </c>
      <c r="BE34" s="250">
        <v>66.105999999999995</v>
      </c>
      <c r="BF34" s="249">
        <v>66.025999999999996</v>
      </c>
      <c r="BG34" s="249">
        <v>66.025999999999996</v>
      </c>
      <c r="BH34" s="249">
        <v>66.025999999999996</v>
      </c>
      <c r="BI34" s="245">
        <v>65.775999999999996</v>
      </c>
      <c r="BJ34" s="245">
        <v>65.775999999999996</v>
      </c>
      <c r="BK34" s="245">
        <v>65.775999999999996</v>
      </c>
      <c r="BL34" s="245">
        <v>65.775999999999996</v>
      </c>
      <c r="BM34" s="240">
        <v>65.756</v>
      </c>
      <c r="BN34" s="240">
        <v>65.756</v>
      </c>
      <c r="BO34" s="240">
        <v>65.756</v>
      </c>
      <c r="BP34" s="240">
        <v>65.756</v>
      </c>
      <c r="BQ34" s="242">
        <v>65.525999999999996</v>
      </c>
      <c r="BR34" s="242">
        <v>65.525999999999996</v>
      </c>
      <c r="BS34" s="242">
        <v>65.525999999999996</v>
      </c>
      <c r="BT34" s="242">
        <v>65.525999999999996</v>
      </c>
      <c r="BU34" s="242">
        <v>65.525999999999996</v>
      </c>
      <c r="BV34" s="241">
        <v>65.355999999999995</v>
      </c>
      <c r="BW34" s="241">
        <v>65.355999999999995</v>
      </c>
      <c r="BX34" s="241">
        <v>65.355999999999995</v>
      </c>
      <c r="BY34" s="241">
        <v>65.355999999999995</v>
      </c>
      <c r="BZ34" s="240">
        <v>64.896000000000001</v>
      </c>
      <c r="CA34" s="240">
        <v>64.896000000000001</v>
      </c>
      <c r="CB34" s="240">
        <v>64.896000000000001</v>
      </c>
      <c r="CC34" s="7">
        <v>64.316999999999993</v>
      </c>
      <c r="CD34" s="7">
        <v>64.260000000000005</v>
      </c>
      <c r="CE34" s="7">
        <v>64.147000000000006</v>
      </c>
      <c r="CF34" s="7">
        <v>64.183999999999997</v>
      </c>
      <c r="CG34" s="7">
        <v>64.123000000000005</v>
      </c>
      <c r="CH34" s="7">
        <v>64.061999999999998</v>
      </c>
      <c r="CI34" s="7">
        <v>64.106999999999999</v>
      </c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</row>
    <row r="35" spans="1:98" ht="49.5" customHeight="1">
      <c r="A35" s="104">
        <v>210</v>
      </c>
      <c r="B35"/>
      <c r="C35"/>
      <c r="D35"/>
      <c r="E35"/>
      <c r="F35"/>
      <c r="G35"/>
      <c r="H35"/>
      <c r="I35"/>
      <c r="J35"/>
      <c r="K35"/>
      <c r="L35" s="7"/>
      <c r="M35" s="7"/>
      <c r="N35" s="7"/>
      <c r="O35" s="7"/>
      <c r="P35" s="7"/>
      <c r="Q35" s="7"/>
      <c r="R35" s="7"/>
      <c r="S35" s="7"/>
      <c r="T35" s="7"/>
      <c r="U35" s="7">
        <v>69.097999999999999</v>
      </c>
      <c r="V35" s="7">
        <v>68.284000000000006</v>
      </c>
      <c r="W35" s="257">
        <v>67.736000000000004</v>
      </c>
      <c r="X35" s="258">
        <v>67.966000000000008</v>
      </c>
      <c r="Y35" s="258">
        <v>67.966000000000008</v>
      </c>
      <c r="Z35" s="247">
        <v>67.855999999999995</v>
      </c>
      <c r="AA35" s="247">
        <v>67.626000000000005</v>
      </c>
      <c r="AB35" s="247">
        <v>67.585999999999999</v>
      </c>
      <c r="AC35" s="247">
        <v>67.585999999999999</v>
      </c>
      <c r="AD35" s="247">
        <v>67.436000000000007</v>
      </c>
      <c r="AE35" s="244">
        <v>67.475999999999999</v>
      </c>
      <c r="AF35" s="244">
        <v>67.555999999999997</v>
      </c>
      <c r="AG35" s="244">
        <v>67.555999999999997</v>
      </c>
      <c r="AH35" s="244">
        <v>67.536000000000001</v>
      </c>
      <c r="AI35" s="244">
        <v>67.486000000000004</v>
      </c>
      <c r="AJ35" s="244">
        <v>67.486000000000004</v>
      </c>
      <c r="AK35" s="247">
        <v>67.536000000000001</v>
      </c>
      <c r="AL35" s="247">
        <v>67.536000000000001</v>
      </c>
      <c r="AM35" s="247">
        <v>67.536000000000001</v>
      </c>
      <c r="AN35" s="261">
        <v>66.152000000000001</v>
      </c>
      <c r="AO35" s="261">
        <v>66.346999999999994</v>
      </c>
      <c r="AP35" s="7">
        <v>66.417000000000002</v>
      </c>
      <c r="AQ35" s="7">
        <v>66.375</v>
      </c>
      <c r="AR35" s="7">
        <v>66.334000000000003</v>
      </c>
      <c r="AS35" s="7">
        <v>66.274000000000001</v>
      </c>
      <c r="AT35" s="7">
        <v>66.159000000000006</v>
      </c>
      <c r="AU35" s="7">
        <v>65.908000000000001</v>
      </c>
      <c r="AV35" s="7">
        <v>65.954999999999998</v>
      </c>
      <c r="AW35" s="7">
        <v>66.010000000000005</v>
      </c>
      <c r="AX35" s="7">
        <v>65.956999999999994</v>
      </c>
      <c r="AY35" s="7">
        <v>65.703999999999994</v>
      </c>
      <c r="AZ35" s="7">
        <v>65.635000000000005</v>
      </c>
      <c r="BA35" s="7">
        <v>65.647999999999996</v>
      </c>
      <c r="BB35" s="250">
        <v>66.105999999999995</v>
      </c>
      <c r="BC35" s="250">
        <v>66.105999999999995</v>
      </c>
      <c r="BD35" s="250">
        <v>66.105999999999995</v>
      </c>
      <c r="BE35" s="249">
        <v>66.095999999999989</v>
      </c>
      <c r="BF35" s="249">
        <v>66.095999999999989</v>
      </c>
      <c r="BG35" s="249">
        <v>66.095999999999989</v>
      </c>
      <c r="BH35" s="249">
        <v>66.095999999999989</v>
      </c>
      <c r="BI35" s="245">
        <v>65.885999999999996</v>
      </c>
      <c r="BJ35" s="245">
        <v>65.885999999999996</v>
      </c>
      <c r="BK35" s="245">
        <v>65.885999999999996</v>
      </c>
      <c r="BL35" s="245">
        <v>65.885999999999996</v>
      </c>
      <c r="BM35" s="240">
        <v>65.756</v>
      </c>
      <c r="BN35" s="240">
        <v>65.756</v>
      </c>
      <c r="BO35" s="240">
        <v>65.756</v>
      </c>
      <c r="BP35" s="240">
        <v>65.756</v>
      </c>
      <c r="BQ35" s="242">
        <v>65.795999999999992</v>
      </c>
      <c r="BR35" s="242">
        <v>65.795999999999992</v>
      </c>
      <c r="BS35" s="242">
        <v>65.795999999999992</v>
      </c>
      <c r="BT35" s="242">
        <v>65.795999999999992</v>
      </c>
      <c r="BU35" s="241">
        <v>65.595999999999989</v>
      </c>
      <c r="BV35" s="241">
        <v>65.595999999999989</v>
      </c>
      <c r="BW35" s="241">
        <v>65.595999999999989</v>
      </c>
      <c r="BX35" s="241">
        <v>65.595999999999989</v>
      </c>
      <c r="BY35" s="240">
        <v>65.165999999999997</v>
      </c>
      <c r="BZ35" s="240">
        <v>65.165999999999997</v>
      </c>
      <c r="CA35" s="240">
        <v>64.896000000000001</v>
      </c>
      <c r="CB35" s="240">
        <v>64.896000000000001</v>
      </c>
      <c r="CC35" s="7">
        <v>64.616</v>
      </c>
      <c r="CD35" s="7">
        <v>64.311999999999998</v>
      </c>
      <c r="CE35" s="7">
        <v>64.341999999999999</v>
      </c>
      <c r="CF35" s="7">
        <v>64.403000000000006</v>
      </c>
      <c r="CG35" s="7">
        <v>64.165000000000006</v>
      </c>
      <c r="CH35" s="7">
        <v>64.138999999999996</v>
      </c>
      <c r="CI35" s="7">
        <v>64.159000000000006</v>
      </c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</row>
    <row r="36" spans="1:98" ht="49.5" customHeight="1">
      <c r="A36" s="104">
        <v>205</v>
      </c>
      <c r="B36"/>
      <c r="C36"/>
      <c r="D36"/>
      <c r="E36"/>
      <c r="F36"/>
      <c r="G36"/>
      <c r="H36"/>
      <c r="I36"/>
      <c r="J36"/>
      <c r="K36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69.424999999999997</v>
      </c>
      <c r="W36" s="7">
        <v>68.11</v>
      </c>
      <c r="X36" s="258">
        <v>67.966000000000008</v>
      </c>
      <c r="Y36" s="258">
        <v>67.966000000000008</v>
      </c>
      <c r="Z36" s="247">
        <v>67.855999999999995</v>
      </c>
      <c r="AA36" s="247">
        <v>67.626000000000005</v>
      </c>
      <c r="AB36" s="247">
        <v>67.585999999999999</v>
      </c>
      <c r="AC36" s="247">
        <v>67.585999999999999</v>
      </c>
      <c r="AD36" s="244">
        <v>67.475999999999999</v>
      </c>
      <c r="AE36" s="244">
        <v>67.475999999999999</v>
      </c>
      <c r="AF36" s="244">
        <v>67.555999999999997</v>
      </c>
      <c r="AG36" s="244">
        <v>67.555999999999997</v>
      </c>
      <c r="AH36" s="244">
        <v>67.536000000000001</v>
      </c>
      <c r="AI36" s="244">
        <v>67.486000000000004</v>
      </c>
      <c r="AJ36" s="247">
        <v>67.536000000000001</v>
      </c>
      <c r="AK36" s="247">
        <v>67.536000000000001</v>
      </c>
      <c r="AL36" s="247">
        <v>67.536000000000001</v>
      </c>
      <c r="AM36" s="247">
        <v>67.536000000000001</v>
      </c>
      <c r="AN36" s="247">
        <v>67.536000000000001</v>
      </c>
      <c r="AO36" s="261">
        <v>66.481999999999999</v>
      </c>
      <c r="AP36" s="263">
        <v>66.591999999999999</v>
      </c>
      <c r="AQ36" s="7">
        <v>66.593000000000004</v>
      </c>
      <c r="AR36" s="7">
        <v>66.515000000000001</v>
      </c>
      <c r="AS36" s="7">
        <v>66.341999999999999</v>
      </c>
      <c r="AT36" s="7">
        <v>66.001999999999995</v>
      </c>
      <c r="AU36" s="7">
        <v>66.087000000000003</v>
      </c>
      <c r="AV36" s="7">
        <v>66.051000000000002</v>
      </c>
      <c r="AW36" s="7">
        <v>66.012</v>
      </c>
      <c r="AX36" s="7">
        <v>66.004999999999995</v>
      </c>
      <c r="AY36" s="7">
        <v>65.731999999999999</v>
      </c>
      <c r="AZ36" s="7">
        <v>65.64</v>
      </c>
      <c r="BA36" s="7">
        <v>65.665999999999997</v>
      </c>
      <c r="BB36" s="7">
        <v>65.683999999999997</v>
      </c>
      <c r="BC36" s="7">
        <v>65.593999999999994</v>
      </c>
      <c r="BD36" s="250">
        <v>66.105999999999995</v>
      </c>
      <c r="BE36" s="249">
        <v>66.125999999999991</v>
      </c>
      <c r="BF36" s="249">
        <v>66.125999999999991</v>
      </c>
      <c r="BG36" s="249">
        <v>66.125999999999991</v>
      </c>
      <c r="BH36" s="249">
        <v>66.125999999999991</v>
      </c>
      <c r="BI36" s="245">
        <v>65.975999999999999</v>
      </c>
      <c r="BJ36" s="245">
        <v>65.975999999999999</v>
      </c>
      <c r="BK36" s="245">
        <v>65.975999999999999</v>
      </c>
      <c r="BL36" s="245">
        <v>65.975999999999999</v>
      </c>
      <c r="BM36" s="240">
        <v>65.896000000000001</v>
      </c>
      <c r="BN36" s="240">
        <v>65.896000000000001</v>
      </c>
      <c r="BO36" s="240">
        <v>65.896000000000001</v>
      </c>
      <c r="BP36" s="240">
        <v>65.896000000000001</v>
      </c>
      <c r="BQ36" s="242">
        <v>65.705999999999989</v>
      </c>
      <c r="BR36" s="242">
        <v>65.705999999999989</v>
      </c>
      <c r="BS36" s="242">
        <v>65.705999999999989</v>
      </c>
      <c r="BT36" s="242">
        <v>65.705999999999989</v>
      </c>
      <c r="BU36" s="241">
        <v>65.725999999999999</v>
      </c>
      <c r="BV36" s="241">
        <v>65.725999999999999</v>
      </c>
      <c r="BW36" s="241">
        <v>65.725999999999999</v>
      </c>
      <c r="BX36" s="241">
        <v>65.725999999999999</v>
      </c>
      <c r="BY36" s="240">
        <v>65.165999999999997</v>
      </c>
      <c r="BZ36" s="240">
        <v>65.165999999999997</v>
      </c>
      <c r="CA36" s="240">
        <v>65.165999999999997</v>
      </c>
      <c r="CB36" s="7">
        <v>64.724000000000004</v>
      </c>
      <c r="CC36" s="7">
        <v>64.548000000000002</v>
      </c>
      <c r="CD36" s="7">
        <v>64.585999999999999</v>
      </c>
      <c r="CE36" s="7">
        <v>64.513000000000005</v>
      </c>
      <c r="CF36" s="7">
        <v>64.322999999999993</v>
      </c>
      <c r="CG36" s="7">
        <v>64.234999999999999</v>
      </c>
      <c r="CH36" s="7">
        <v>64.215000000000003</v>
      </c>
      <c r="CI36" s="7">
        <v>64.212000000000003</v>
      </c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</row>
    <row r="37" spans="1:98" ht="49.5" customHeight="1">
      <c r="A37" s="104">
        <v>200</v>
      </c>
      <c r="B37"/>
      <c r="C37"/>
      <c r="D37"/>
      <c r="E37"/>
      <c r="F37"/>
      <c r="G37"/>
      <c r="H37"/>
      <c r="I37"/>
      <c r="J37"/>
      <c r="K3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>
        <v>69.114000000000004</v>
      </c>
      <c r="X37" s="7">
        <v>68.347999999999999</v>
      </c>
      <c r="Y37" s="259">
        <v>67.966000000000008</v>
      </c>
      <c r="Z37" s="260">
        <v>67.855999999999995</v>
      </c>
      <c r="AA37" s="247">
        <v>67.626000000000005</v>
      </c>
      <c r="AB37" s="244">
        <v>67.646000000000001</v>
      </c>
      <c r="AC37" s="244">
        <v>67.646000000000001</v>
      </c>
      <c r="AD37" s="244">
        <v>67.475999999999999</v>
      </c>
      <c r="AE37" s="244">
        <v>67.475999999999999</v>
      </c>
      <c r="AF37" s="244">
        <v>67.555999999999997</v>
      </c>
      <c r="AG37" s="244">
        <v>67.555999999999997</v>
      </c>
      <c r="AH37" s="247">
        <v>67.665999999999997</v>
      </c>
      <c r="AI37" s="247">
        <v>67.576000000000008</v>
      </c>
      <c r="AJ37" s="247">
        <v>67.576000000000008</v>
      </c>
      <c r="AK37" s="247">
        <v>67.536000000000001</v>
      </c>
      <c r="AL37" s="247">
        <v>67.536000000000001</v>
      </c>
      <c r="AM37" s="247">
        <v>67.536000000000001</v>
      </c>
      <c r="AN37" s="247">
        <v>67.536000000000001</v>
      </c>
      <c r="AO37" s="261">
        <v>66.632999999999996</v>
      </c>
      <c r="AP37" s="263">
        <v>66.564999999999998</v>
      </c>
      <c r="AQ37" s="263">
        <v>66.578999999999994</v>
      </c>
      <c r="AR37" s="7">
        <v>66.617000000000004</v>
      </c>
      <c r="AS37" s="7">
        <v>66.27</v>
      </c>
      <c r="AT37" s="7">
        <v>66.034000000000006</v>
      </c>
      <c r="AU37" s="7">
        <v>66.03</v>
      </c>
      <c r="AV37" s="7">
        <v>66.02</v>
      </c>
      <c r="AW37" s="7">
        <v>66.010000000000005</v>
      </c>
      <c r="AX37" s="7">
        <v>66.013999999999996</v>
      </c>
      <c r="AY37" s="7">
        <v>65.741</v>
      </c>
      <c r="AZ37" s="7">
        <v>65.67</v>
      </c>
      <c r="BA37" s="7">
        <v>65.677000000000007</v>
      </c>
      <c r="BB37" s="7">
        <v>65.647000000000006</v>
      </c>
      <c r="BC37" s="7">
        <v>65.608999999999995</v>
      </c>
      <c r="BD37" s="7">
        <v>65.617000000000004</v>
      </c>
      <c r="BE37" s="249">
        <v>66.125999999999991</v>
      </c>
      <c r="BF37" s="249">
        <v>66.125999999999991</v>
      </c>
      <c r="BG37" s="249">
        <v>66.125999999999991</v>
      </c>
      <c r="BH37" s="245">
        <v>66.105999999999995</v>
      </c>
      <c r="BI37" s="245">
        <v>66.105999999999995</v>
      </c>
      <c r="BJ37" s="245">
        <v>66.105999999999995</v>
      </c>
      <c r="BK37" s="245">
        <v>66.105999999999995</v>
      </c>
      <c r="BL37" s="240">
        <v>66.006</v>
      </c>
      <c r="BM37" s="240">
        <v>66.006</v>
      </c>
      <c r="BN37" s="240">
        <v>66.006</v>
      </c>
      <c r="BO37" s="240">
        <v>66.006</v>
      </c>
      <c r="BP37" s="242">
        <v>65.945999999999998</v>
      </c>
      <c r="BQ37" s="242">
        <v>65.945999999999998</v>
      </c>
      <c r="BR37" s="242">
        <v>65.945999999999998</v>
      </c>
      <c r="BS37" s="242">
        <v>65.945999999999998</v>
      </c>
      <c r="BT37" s="241">
        <v>65.825999999999993</v>
      </c>
      <c r="BU37" s="241">
        <v>65.825999999999993</v>
      </c>
      <c r="BV37" s="241">
        <v>65.825999999999993</v>
      </c>
      <c r="BW37" s="241">
        <v>65.825999999999993</v>
      </c>
      <c r="BX37" s="240">
        <v>65.245999999999995</v>
      </c>
      <c r="BY37" s="240">
        <v>65.245999999999995</v>
      </c>
      <c r="BZ37" s="240">
        <v>65.245999999999995</v>
      </c>
      <c r="CA37" s="240">
        <v>65.245999999999995</v>
      </c>
      <c r="CB37" s="7">
        <v>64.870999999999995</v>
      </c>
      <c r="CC37" s="7">
        <v>64.804000000000002</v>
      </c>
      <c r="CD37" s="7">
        <v>64.432000000000002</v>
      </c>
      <c r="CE37" s="7">
        <v>64.451999999999998</v>
      </c>
      <c r="CF37" s="7">
        <v>64.463999999999999</v>
      </c>
      <c r="CG37" s="7">
        <v>64.272000000000006</v>
      </c>
      <c r="CH37" s="7">
        <v>64.2</v>
      </c>
      <c r="CI37" s="7">
        <v>64.265000000000001</v>
      </c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</row>
    <row r="38" spans="1:98" ht="49.5" customHeight="1">
      <c r="A38" s="104">
        <v>195</v>
      </c>
      <c r="B38"/>
      <c r="C38"/>
      <c r="D38"/>
      <c r="E38"/>
      <c r="F38"/>
      <c r="G38"/>
      <c r="H38"/>
      <c r="I38"/>
      <c r="J38"/>
      <c r="K38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>
        <v>68.777000000000001</v>
      </c>
      <c r="Y38" s="7">
        <v>67.641000000000005</v>
      </c>
      <c r="Z38" s="244">
        <v>67.635999999999996</v>
      </c>
      <c r="AA38" s="244">
        <v>67.635999999999996</v>
      </c>
      <c r="AB38" s="244">
        <v>67.635999999999996</v>
      </c>
      <c r="AC38" s="244">
        <v>67.646000000000001</v>
      </c>
      <c r="AD38" s="244">
        <v>67.475999999999999</v>
      </c>
      <c r="AE38" s="244">
        <v>67.475999999999999</v>
      </c>
      <c r="AF38" s="244">
        <v>67.555999999999997</v>
      </c>
      <c r="AG38" s="244">
        <v>67.555999999999997</v>
      </c>
      <c r="AH38" s="247">
        <v>67.665999999999997</v>
      </c>
      <c r="AI38" s="247">
        <v>67.576000000000008</v>
      </c>
      <c r="AJ38" s="247">
        <v>67.576000000000008</v>
      </c>
      <c r="AK38" s="247">
        <v>67.536000000000001</v>
      </c>
      <c r="AL38" s="247">
        <v>67.536000000000001</v>
      </c>
      <c r="AM38" s="247">
        <v>67.536000000000001</v>
      </c>
      <c r="AN38" s="262">
        <v>67.536000000000001</v>
      </c>
      <c r="AO38" s="262">
        <v>67.536000000000001</v>
      </c>
      <c r="AP38" s="263">
        <v>66.724999999999994</v>
      </c>
      <c r="AQ38" s="263">
        <v>66.638000000000005</v>
      </c>
      <c r="AR38" s="7">
        <v>66.509</v>
      </c>
      <c r="AS38" s="7">
        <v>66.113</v>
      </c>
      <c r="AT38" s="7">
        <v>66.254999999999995</v>
      </c>
      <c r="AU38" s="7">
        <v>66.111999999999995</v>
      </c>
      <c r="AV38" s="7">
        <v>66.043000000000006</v>
      </c>
      <c r="AW38" s="7">
        <v>66.010999999999996</v>
      </c>
      <c r="AX38" s="7">
        <v>66.046999999999997</v>
      </c>
      <c r="AY38" s="7">
        <v>65.840999999999994</v>
      </c>
      <c r="AZ38" s="7">
        <v>65.793000000000006</v>
      </c>
      <c r="BA38" s="7">
        <v>65.753</v>
      </c>
      <c r="BB38" s="7">
        <v>65.605000000000004</v>
      </c>
      <c r="BC38" s="7">
        <v>65.686999999999998</v>
      </c>
      <c r="BD38" s="7">
        <v>65.677999999999997</v>
      </c>
      <c r="BE38" s="239">
        <v>65.608000000000004</v>
      </c>
      <c r="BF38" s="239">
        <v>65.483000000000004</v>
      </c>
      <c r="BG38" s="239">
        <v>65.435000000000002</v>
      </c>
      <c r="BH38" s="239">
        <v>65.37</v>
      </c>
      <c r="BI38" s="245">
        <v>66.105999999999995</v>
      </c>
      <c r="BJ38" s="245">
        <v>66.105999999999995</v>
      </c>
      <c r="BK38" s="240">
        <v>66.025999999999996</v>
      </c>
      <c r="BL38" s="240">
        <v>66.025999999999996</v>
      </c>
      <c r="BM38" s="240">
        <v>66.025999999999996</v>
      </c>
      <c r="BN38" s="240">
        <v>66.025999999999996</v>
      </c>
      <c r="BO38" s="242">
        <v>66.095999999999989</v>
      </c>
      <c r="BP38" s="242">
        <v>66.095999999999989</v>
      </c>
      <c r="BQ38" s="242">
        <v>66.095999999999989</v>
      </c>
      <c r="BR38" s="242">
        <v>66.095999999999989</v>
      </c>
      <c r="BS38" s="241">
        <v>65.845999999999989</v>
      </c>
      <c r="BT38" s="241">
        <v>65.845999999999989</v>
      </c>
      <c r="BU38" s="241">
        <v>65.845999999999989</v>
      </c>
      <c r="BV38" s="241">
        <v>65.845999999999989</v>
      </c>
      <c r="BW38" s="240">
        <v>65.435999999999993</v>
      </c>
      <c r="BX38" s="240">
        <v>65.435999999999993</v>
      </c>
      <c r="BY38" s="240">
        <v>65.435999999999993</v>
      </c>
      <c r="BZ38" s="240">
        <v>65.435999999999993</v>
      </c>
      <c r="CA38" s="240">
        <v>65.435999999999993</v>
      </c>
      <c r="CB38" s="7">
        <v>65.373000000000005</v>
      </c>
      <c r="CC38" s="7">
        <v>65.319999999999993</v>
      </c>
      <c r="CD38" s="7">
        <v>65.265000000000001</v>
      </c>
      <c r="CE38" s="7">
        <v>64.903999999999996</v>
      </c>
      <c r="CF38" s="7">
        <v>64.543000000000006</v>
      </c>
      <c r="CG38" s="7">
        <v>64.322000000000003</v>
      </c>
      <c r="CH38" s="7">
        <v>64.224000000000004</v>
      </c>
      <c r="CI38" s="7">
        <v>64.177000000000007</v>
      </c>
      <c r="CJ38" s="7">
        <v>64.197000000000003</v>
      </c>
      <c r="CK38" s="7"/>
      <c r="CL38" s="7"/>
      <c r="CM38" s="7"/>
      <c r="CN38" s="7"/>
      <c r="CO38" s="7"/>
      <c r="CP38" s="7"/>
      <c r="CQ38" s="7"/>
      <c r="CR38" s="7"/>
      <c r="CS38" s="7"/>
      <c r="CT38" s="7"/>
    </row>
    <row r="39" spans="1:98" ht="49.5" customHeight="1">
      <c r="A39" s="104">
        <v>190</v>
      </c>
      <c r="B39"/>
      <c r="C39"/>
      <c r="D39"/>
      <c r="E39"/>
      <c r="F39"/>
      <c r="G39"/>
      <c r="H39"/>
      <c r="I39"/>
      <c r="J39"/>
      <c r="K39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>
        <v>68.725999999999999</v>
      </c>
      <c r="Z39" s="7">
        <v>67.418000000000006</v>
      </c>
      <c r="AA39" s="244">
        <v>67.635999999999996</v>
      </c>
      <c r="AB39" s="244">
        <v>67.635999999999996</v>
      </c>
      <c r="AC39" s="244">
        <v>67.646000000000001</v>
      </c>
      <c r="AD39" s="244">
        <v>67.475999999999999</v>
      </c>
      <c r="AE39" s="244">
        <v>67.475999999999999</v>
      </c>
      <c r="AF39" s="247">
        <v>67.796000000000006</v>
      </c>
      <c r="AG39" s="247">
        <v>67.796000000000006</v>
      </c>
      <c r="AH39" s="247">
        <v>67.665999999999997</v>
      </c>
      <c r="AI39" s="247">
        <v>67.665999999999997</v>
      </c>
      <c r="AJ39" s="247">
        <v>67.576000000000008</v>
      </c>
      <c r="AK39" s="247">
        <v>67.536000000000001</v>
      </c>
      <c r="AL39" s="262">
        <v>67.475999999999999</v>
      </c>
      <c r="AM39" s="262">
        <v>67.536000000000001</v>
      </c>
      <c r="AN39" s="262">
        <v>67.536000000000001</v>
      </c>
      <c r="AO39" s="262">
        <v>67.536000000000001</v>
      </c>
      <c r="AP39" s="262">
        <v>67.536000000000001</v>
      </c>
      <c r="AQ39" s="263">
        <v>66.617000000000004</v>
      </c>
      <c r="AR39" s="264">
        <v>66.355000000000004</v>
      </c>
      <c r="AS39" s="7">
        <v>66.162999999999997</v>
      </c>
      <c r="AT39" s="7">
        <v>66.375</v>
      </c>
      <c r="AU39" s="7">
        <v>66.209000000000003</v>
      </c>
      <c r="AV39" s="7">
        <v>66.129000000000005</v>
      </c>
      <c r="AW39" s="7">
        <v>66.085999999999999</v>
      </c>
      <c r="AX39" s="7">
        <v>66.02</v>
      </c>
      <c r="AY39" s="7">
        <v>65.927000000000007</v>
      </c>
      <c r="AZ39" s="7">
        <v>65.753</v>
      </c>
      <c r="BA39" s="7">
        <v>65.712999999999994</v>
      </c>
      <c r="BB39" s="7">
        <v>65.641999999999996</v>
      </c>
      <c r="BC39" s="7">
        <v>65.691000000000003</v>
      </c>
      <c r="BD39" s="7">
        <v>65.777000000000001</v>
      </c>
      <c r="BE39" s="239">
        <v>65.668999999999997</v>
      </c>
      <c r="BF39" s="239">
        <v>65.495999999999995</v>
      </c>
      <c r="BG39" s="239">
        <v>65.442999999999998</v>
      </c>
      <c r="BH39" s="239">
        <v>65.402000000000001</v>
      </c>
      <c r="BI39" s="239">
        <v>65.364999999999995</v>
      </c>
      <c r="BJ39" s="239">
        <v>65.263000000000005</v>
      </c>
      <c r="BK39" s="239">
        <v>65.147999999999996</v>
      </c>
      <c r="BL39" s="239">
        <v>65.033000000000001</v>
      </c>
      <c r="BM39" s="239">
        <v>65.010000000000005</v>
      </c>
      <c r="BN39" s="239">
        <v>65.097999999999999</v>
      </c>
      <c r="BO39" s="239">
        <v>65.186000000000007</v>
      </c>
      <c r="BP39" s="242">
        <v>66.095999999999989</v>
      </c>
      <c r="BQ39" s="241">
        <v>65.765999999999991</v>
      </c>
      <c r="BR39" s="241">
        <v>65.765999999999991</v>
      </c>
      <c r="BS39" s="241">
        <v>65.765999999999991</v>
      </c>
      <c r="BT39" s="241">
        <v>65.765999999999991</v>
      </c>
      <c r="BU39" s="241">
        <v>65.765999999999991</v>
      </c>
      <c r="BV39" s="240">
        <v>65.625999999999991</v>
      </c>
      <c r="BW39" s="240">
        <v>65.625999999999991</v>
      </c>
      <c r="BX39" s="240">
        <v>65.625999999999991</v>
      </c>
      <c r="BY39" s="240">
        <v>65.625999999999991</v>
      </c>
      <c r="BZ39" s="7">
        <v>65.563999999999993</v>
      </c>
      <c r="CA39" s="7">
        <v>65.543000000000006</v>
      </c>
      <c r="CB39" s="7">
        <v>65.489999999999995</v>
      </c>
      <c r="CC39" s="7">
        <v>65.364000000000004</v>
      </c>
      <c r="CD39" s="7">
        <v>65.289000000000001</v>
      </c>
      <c r="CE39" s="7">
        <v>65.248999999999995</v>
      </c>
      <c r="CF39" s="7">
        <v>65.194999999999993</v>
      </c>
      <c r="CG39" s="7">
        <v>65.256</v>
      </c>
      <c r="CH39" s="7">
        <v>64.912000000000006</v>
      </c>
      <c r="CI39" s="7">
        <v>64.286000000000001</v>
      </c>
      <c r="CJ39" s="7">
        <v>64.100999999999999</v>
      </c>
      <c r="CK39" s="7">
        <v>64.052000000000007</v>
      </c>
      <c r="CL39" s="7"/>
      <c r="CM39" s="7"/>
      <c r="CN39" s="7"/>
      <c r="CO39" s="7"/>
      <c r="CP39" s="7"/>
      <c r="CQ39" s="7"/>
      <c r="CR39" s="7"/>
      <c r="CS39" s="7"/>
      <c r="CT39" s="7"/>
    </row>
    <row r="40" spans="1:98" ht="49.5" customHeight="1">
      <c r="A40" s="104">
        <v>185</v>
      </c>
      <c r="B40"/>
      <c r="C40"/>
      <c r="D40"/>
      <c r="E40"/>
      <c r="F40"/>
      <c r="G40"/>
      <c r="H40"/>
      <c r="I40"/>
      <c r="J40"/>
      <c r="K40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>
        <v>68.492000000000004</v>
      </c>
      <c r="AA40" s="244">
        <v>67.635999999999996</v>
      </c>
      <c r="AB40" s="244">
        <v>67.635999999999996</v>
      </c>
      <c r="AC40" s="244">
        <v>67.646000000000001</v>
      </c>
      <c r="AD40" s="247">
        <v>67.956000000000003</v>
      </c>
      <c r="AE40" s="247">
        <v>67.956000000000003</v>
      </c>
      <c r="AF40" s="247">
        <v>67.796000000000006</v>
      </c>
      <c r="AG40" s="247">
        <v>67.796000000000006</v>
      </c>
      <c r="AH40" s="247">
        <v>67.665999999999997</v>
      </c>
      <c r="AI40" s="247">
        <v>67.665999999999997</v>
      </c>
      <c r="AJ40" s="247">
        <v>67.576000000000008</v>
      </c>
      <c r="AK40" s="262">
        <v>67.475999999999999</v>
      </c>
      <c r="AL40" s="262">
        <v>67.475999999999999</v>
      </c>
      <c r="AM40" s="262">
        <v>67.536000000000001</v>
      </c>
      <c r="AN40" s="262">
        <v>67.536000000000001</v>
      </c>
      <c r="AO40" s="262">
        <v>67.536000000000001</v>
      </c>
      <c r="AP40" s="245">
        <v>67.436000000000007</v>
      </c>
      <c r="AQ40" s="245">
        <v>67.436000000000007</v>
      </c>
      <c r="AR40" s="264">
        <v>66.239999999999995</v>
      </c>
      <c r="AS40" s="239">
        <v>66.242999999999995</v>
      </c>
      <c r="AT40" s="7">
        <v>66.256</v>
      </c>
      <c r="AU40" s="7">
        <v>66.191000000000003</v>
      </c>
      <c r="AV40" s="7">
        <v>66.183000000000007</v>
      </c>
      <c r="AW40" s="7">
        <v>66.099999999999994</v>
      </c>
      <c r="AX40" s="7">
        <v>65.997</v>
      </c>
      <c r="AY40" s="7">
        <v>65.846999999999994</v>
      </c>
      <c r="AZ40" s="7">
        <v>65.751000000000005</v>
      </c>
      <c r="BA40" s="7">
        <v>65.733000000000004</v>
      </c>
      <c r="BB40" s="7">
        <v>65.734999999999999</v>
      </c>
      <c r="BC40" s="7">
        <v>65.721999999999994</v>
      </c>
      <c r="BD40" s="7">
        <v>65.688999999999993</v>
      </c>
      <c r="BE40" s="7">
        <v>65.606999999999999</v>
      </c>
      <c r="BF40" s="7">
        <v>65.551000000000002</v>
      </c>
      <c r="BG40" s="239">
        <v>65.522999999999996</v>
      </c>
      <c r="BH40" s="239">
        <v>65.483999999999995</v>
      </c>
      <c r="BI40" s="239">
        <v>65.411000000000001</v>
      </c>
      <c r="BJ40" s="239">
        <v>65.337000000000003</v>
      </c>
      <c r="BK40" s="239">
        <v>65.271000000000001</v>
      </c>
      <c r="BL40" s="239">
        <v>65.156000000000006</v>
      </c>
      <c r="BM40" s="239">
        <v>65.040999999999997</v>
      </c>
      <c r="BN40" s="239">
        <v>65.06</v>
      </c>
      <c r="BO40" s="239">
        <v>65.099000000000004</v>
      </c>
      <c r="BP40" s="239">
        <v>65.146000000000001</v>
      </c>
      <c r="BQ40" s="239">
        <v>65.152000000000001</v>
      </c>
      <c r="BR40" s="239">
        <v>65.168999999999997</v>
      </c>
      <c r="BS40" s="241">
        <v>65.765999999999991</v>
      </c>
      <c r="BT40" s="241">
        <v>65.765999999999991</v>
      </c>
      <c r="BU40" s="240">
        <v>65.73599999999999</v>
      </c>
      <c r="BV40" s="240">
        <v>65.73599999999999</v>
      </c>
      <c r="BW40" s="240">
        <v>65.73599999999999</v>
      </c>
      <c r="BX40" s="240">
        <v>65.73599999999999</v>
      </c>
      <c r="BY40" s="240">
        <v>65.73599999999999</v>
      </c>
      <c r="BZ40" s="7">
        <v>65.602000000000004</v>
      </c>
      <c r="CA40" s="7">
        <v>65.623000000000005</v>
      </c>
      <c r="CB40" s="7">
        <v>65.477999999999994</v>
      </c>
      <c r="CC40" s="7">
        <v>65.34</v>
      </c>
      <c r="CD40" s="7">
        <v>65.299000000000007</v>
      </c>
      <c r="CE40" s="7">
        <v>65.260000000000005</v>
      </c>
      <c r="CF40" s="7">
        <v>65.218000000000004</v>
      </c>
      <c r="CG40" s="7">
        <v>65.173000000000002</v>
      </c>
      <c r="CH40" s="7">
        <v>65.176000000000002</v>
      </c>
      <c r="CI40" s="7">
        <v>64.754000000000005</v>
      </c>
      <c r="CJ40" s="7">
        <v>64.311000000000007</v>
      </c>
      <c r="CK40" s="7">
        <v>64.103999999999999</v>
      </c>
      <c r="CL40" s="7">
        <v>64.036000000000001</v>
      </c>
      <c r="CM40" s="7">
        <v>64.132000000000005</v>
      </c>
      <c r="CN40" s="7"/>
      <c r="CO40" s="7"/>
      <c r="CP40" s="7"/>
      <c r="CQ40" s="7"/>
      <c r="CR40" s="7"/>
      <c r="CS40" s="7"/>
      <c r="CT40" s="7"/>
    </row>
    <row r="41" spans="1:98" ht="49.5" customHeight="1">
      <c r="A41" s="104">
        <v>180</v>
      </c>
      <c r="B41"/>
      <c r="C41"/>
      <c r="D41"/>
      <c r="E41"/>
      <c r="F41"/>
      <c r="G41"/>
      <c r="H41"/>
      <c r="I41"/>
      <c r="J41"/>
      <c r="K41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>
        <v>68.488</v>
      </c>
      <c r="AB41" s="244">
        <v>67.635999999999996</v>
      </c>
      <c r="AC41" s="247">
        <v>67.956000000000003</v>
      </c>
      <c r="AD41" s="247">
        <v>67.956000000000003</v>
      </c>
      <c r="AE41" s="247">
        <v>67.956000000000003</v>
      </c>
      <c r="AF41" s="247">
        <v>67.796000000000006</v>
      </c>
      <c r="AG41" s="247">
        <v>67.796000000000006</v>
      </c>
      <c r="AH41" s="247">
        <v>67.665999999999997</v>
      </c>
      <c r="AI41" s="247">
        <v>67.665999999999997</v>
      </c>
      <c r="AJ41" s="262">
        <v>67.686000000000007</v>
      </c>
      <c r="AK41" s="262">
        <v>67.686000000000007</v>
      </c>
      <c r="AL41" s="262">
        <v>67.686000000000007</v>
      </c>
      <c r="AM41" s="262">
        <v>67.536000000000001</v>
      </c>
      <c r="AN41" s="262">
        <v>67.536000000000001</v>
      </c>
      <c r="AO41" s="245">
        <v>67.436000000000007</v>
      </c>
      <c r="AP41" s="245">
        <v>67.436000000000007</v>
      </c>
      <c r="AQ41" s="245">
        <v>67.436000000000007</v>
      </c>
      <c r="AR41" s="239">
        <v>66.233000000000004</v>
      </c>
      <c r="AS41" s="239">
        <v>66.299000000000007</v>
      </c>
      <c r="AT41" s="239">
        <v>66.209000000000003</v>
      </c>
      <c r="AU41" s="7">
        <v>66.137</v>
      </c>
      <c r="AV41" s="7">
        <v>66.072999999999993</v>
      </c>
      <c r="AW41" s="7">
        <v>66.138999999999996</v>
      </c>
      <c r="AX41" s="7">
        <v>66.096999999999994</v>
      </c>
      <c r="AY41" s="7">
        <v>65.981999999999999</v>
      </c>
      <c r="AZ41" s="7">
        <v>65.760000000000005</v>
      </c>
      <c r="BA41" s="7">
        <v>65.754000000000005</v>
      </c>
      <c r="BB41" s="7">
        <v>65.778000000000006</v>
      </c>
      <c r="BC41" s="7">
        <v>65.786000000000001</v>
      </c>
      <c r="BD41" s="7">
        <v>65.831999999999994</v>
      </c>
      <c r="BE41" s="7">
        <v>65.807000000000002</v>
      </c>
      <c r="BF41" s="7">
        <v>65.638000000000005</v>
      </c>
      <c r="BG41" s="239">
        <v>65.543000000000006</v>
      </c>
      <c r="BH41" s="239">
        <v>65.549000000000007</v>
      </c>
      <c r="BI41" s="239">
        <v>65.521000000000001</v>
      </c>
      <c r="BJ41" s="239">
        <v>65.451999999999998</v>
      </c>
      <c r="BK41" s="239">
        <v>65.364000000000004</v>
      </c>
      <c r="BL41" s="239">
        <v>65.2</v>
      </c>
      <c r="BM41" s="239">
        <v>65.134</v>
      </c>
      <c r="BN41" s="239">
        <v>65.096000000000004</v>
      </c>
      <c r="BO41" s="239">
        <v>65.194000000000003</v>
      </c>
      <c r="BP41" s="239">
        <v>65.236999999999995</v>
      </c>
      <c r="BQ41" s="239">
        <v>65.346999999999994</v>
      </c>
      <c r="BR41" s="239">
        <v>65.599999999999994</v>
      </c>
      <c r="BS41" s="239">
        <v>65.77</v>
      </c>
      <c r="BT41" s="239">
        <v>65.792000000000002</v>
      </c>
      <c r="BU41" s="239">
        <v>65.8</v>
      </c>
      <c r="BV41" s="240">
        <v>65.875999999999991</v>
      </c>
      <c r="BW41" s="240">
        <v>65.875999999999991</v>
      </c>
      <c r="BX41" s="240">
        <v>65.875999999999991</v>
      </c>
      <c r="BY41" s="240">
        <v>65.875999999999991</v>
      </c>
      <c r="BZ41" s="7">
        <v>65.748999999999995</v>
      </c>
      <c r="CA41" s="7">
        <v>65.703000000000003</v>
      </c>
      <c r="CB41" s="7">
        <v>65.498999999999995</v>
      </c>
      <c r="CC41" s="7">
        <v>65.394999999999996</v>
      </c>
      <c r="CD41" s="7">
        <v>65.338999999999999</v>
      </c>
      <c r="CE41" s="7">
        <v>65.271000000000001</v>
      </c>
      <c r="CF41" s="7">
        <v>65.231999999999999</v>
      </c>
      <c r="CG41" s="7">
        <v>65.221000000000004</v>
      </c>
      <c r="CH41" s="7">
        <v>64.933999999999997</v>
      </c>
      <c r="CI41" s="7">
        <v>64.581999999999994</v>
      </c>
      <c r="CJ41" s="7">
        <v>64.438999999999993</v>
      </c>
      <c r="CK41" s="7">
        <v>64.305000000000007</v>
      </c>
      <c r="CL41" s="7">
        <v>64.180000000000007</v>
      </c>
      <c r="CM41" s="7">
        <v>63.972999999999999</v>
      </c>
      <c r="CN41" s="7">
        <v>63.808</v>
      </c>
      <c r="CO41" s="7"/>
      <c r="CP41" s="7"/>
      <c r="CQ41" s="7"/>
      <c r="CR41" s="7"/>
      <c r="CS41" s="7"/>
      <c r="CT41" s="7"/>
    </row>
    <row r="42" spans="1:98" ht="49.5" customHeight="1">
      <c r="A42" s="104">
        <v>175</v>
      </c>
      <c r="B42"/>
      <c r="C42"/>
      <c r="D42"/>
      <c r="E42"/>
      <c r="F42"/>
      <c r="G42"/>
      <c r="H42"/>
      <c r="I42"/>
      <c r="J42"/>
      <c r="K42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>
        <v>68.424999999999997</v>
      </c>
      <c r="AC42" s="247">
        <v>67.956000000000003</v>
      </c>
      <c r="AD42" s="247">
        <v>67.956000000000003</v>
      </c>
      <c r="AE42" s="247">
        <v>67.956000000000003</v>
      </c>
      <c r="AF42" s="247">
        <v>67.796000000000006</v>
      </c>
      <c r="AG42" s="247">
        <v>67.796000000000006</v>
      </c>
      <c r="AH42" s="262">
        <v>67.986000000000004</v>
      </c>
      <c r="AI42" s="262">
        <v>67.775999999999996</v>
      </c>
      <c r="AJ42" s="262">
        <v>67.775999999999996</v>
      </c>
      <c r="AK42" s="262">
        <v>67.686000000000007</v>
      </c>
      <c r="AL42" s="262">
        <v>67.686000000000007</v>
      </c>
      <c r="AM42" s="262">
        <v>67.686000000000007</v>
      </c>
      <c r="AN42" s="245">
        <v>67.436000000000007</v>
      </c>
      <c r="AO42" s="245">
        <v>67.436000000000007</v>
      </c>
      <c r="AP42" s="245">
        <v>67.436000000000007</v>
      </c>
      <c r="AQ42" s="245">
        <v>67.436000000000007</v>
      </c>
      <c r="AR42" s="239">
        <v>66.311000000000007</v>
      </c>
      <c r="AS42" s="239">
        <v>66.263999999999996</v>
      </c>
      <c r="AT42" s="239">
        <v>66.2</v>
      </c>
      <c r="AU42" s="239">
        <v>66.186999999999998</v>
      </c>
      <c r="AV42" s="7">
        <v>66.174999999999997</v>
      </c>
      <c r="AW42" s="7">
        <v>66.129000000000005</v>
      </c>
      <c r="AX42" s="7">
        <v>66.061999999999998</v>
      </c>
      <c r="AY42" s="7">
        <v>66.078000000000003</v>
      </c>
      <c r="AZ42" s="7">
        <v>65.802000000000007</v>
      </c>
      <c r="BA42" s="7">
        <v>65.826999999999998</v>
      </c>
      <c r="BB42" s="7">
        <v>65.849999999999994</v>
      </c>
      <c r="BC42" s="7">
        <v>65.807000000000002</v>
      </c>
      <c r="BD42" s="7">
        <v>65.747</v>
      </c>
      <c r="BE42" s="7">
        <v>65.787999999999997</v>
      </c>
      <c r="BF42" s="7">
        <v>65.781999999999996</v>
      </c>
      <c r="BG42" s="7">
        <v>65.653999999999996</v>
      </c>
      <c r="BH42" s="7">
        <v>65.516999999999996</v>
      </c>
      <c r="BI42" s="7">
        <v>65.525000000000006</v>
      </c>
      <c r="BJ42" s="239">
        <v>65.531999999999996</v>
      </c>
      <c r="BK42" s="239">
        <v>65.405000000000001</v>
      </c>
      <c r="BL42" s="239">
        <v>65.19</v>
      </c>
      <c r="BM42" s="239">
        <v>65.078000000000003</v>
      </c>
      <c r="BN42" s="239">
        <v>65.144000000000005</v>
      </c>
      <c r="BO42" s="239">
        <v>65.307000000000002</v>
      </c>
      <c r="BP42" s="239">
        <v>65.382999999999996</v>
      </c>
      <c r="BQ42" s="239">
        <v>65.893000000000001</v>
      </c>
      <c r="BR42" s="239">
        <v>65.813000000000002</v>
      </c>
      <c r="BS42" s="239">
        <v>65.841999999999999</v>
      </c>
      <c r="BT42" s="239">
        <v>65.867999999999995</v>
      </c>
      <c r="BU42" s="239">
        <v>65.926000000000002</v>
      </c>
      <c r="BV42" s="239">
        <v>65.938000000000002</v>
      </c>
      <c r="BW42" s="239">
        <v>65.866</v>
      </c>
      <c r="BX42" s="239">
        <v>65.850999999999999</v>
      </c>
      <c r="BY42" s="7">
        <v>65.772000000000006</v>
      </c>
      <c r="BZ42" s="7">
        <v>65.811000000000007</v>
      </c>
      <c r="CA42" s="7">
        <v>65.688999999999993</v>
      </c>
      <c r="CB42" s="7">
        <v>65.540999999999997</v>
      </c>
      <c r="CC42" s="7">
        <v>65.453000000000003</v>
      </c>
      <c r="CD42" s="7">
        <v>65.366</v>
      </c>
      <c r="CE42" s="7">
        <v>65.301000000000002</v>
      </c>
      <c r="CF42" s="7">
        <v>65.269000000000005</v>
      </c>
      <c r="CG42" s="7">
        <v>65.233000000000004</v>
      </c>
      <c r="CH42" s="7">
        <v>64.724000000000004</v>
      </c>
      <c r="CI42" s="7">
        <v>64.486999999999995</v>
      </c>
      <c r="CJ42" s="7">
        <v>64.430999999999997</v>
      </c>
      <c r="CK42" s="7">
        <v>64.403999999999996</v>
      </c>
      <c r="CL42" s="7">
        <v>64.153999999999996</v>
      </c>
      <c r="CM42" s="7">
        <v>63.808999999999997</v>
      </c>
      <c r="CN42" s="7">
        <v>63.78</v>
      </c>
      <c r="CO42" s="7">
        <v>63.841999999999999</v>
      </c>
      <c r="CP42" s="7"/>
      <c r="CQ42" s="7"/>
      <c r="CR42" s="7"/>
      <c r="CS42" s="7"/>
      <c r="CT42" s="7"/>
    </row>
    <row r="43" spans="1:98" ht="49.5" customHeight="1">
      <c r="A43" s="104">
        <v>170</v>
      </c>
      <c r="B43"/>
      <c r="C43"/>
      <c r="D43"/>
      <c r="E43"/>
      <c r="F43"/>
      <c r="G43"/>
      <c r="H43"/>
      <c r="I43"/>
      <c r="J43"/>
      <c r="K43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>
        <v>68.403000000000006</v>
      </c>
      <c r="AD43" s="7">
        <v>67.603999999999999</v>
      </c>
      <c r="AE43" s="247">
        <v>67.956000000000003</v>
      </c>
      <c r="AF43" s="262">
        <v>68.466000000000008</v>
      </c>
      <c r="AG43" s="262">
        <v>68.466000000000008</v>
      </c>
      <c r="AH43" s="262">
        <v>67.986000000000004</v>
      </c>
      <c r="AI43" s="262">
        <v>67.986000000000004</v>
      </c>
      <c r="AJ43" s="262">
        <v>67.775999999999996</v>
      </c>
      <c r="AK43" s="262">
        <v>67.686000000000007</v>
      </c>
      <c r="AL43" s="262">
        <v>67.686000000000007</v>
      </c>
      <c r="AM43" s="245">
        <v>67.745999999999995</v>
      </c>
      <c r="AN43" s="245">
        <v>67.745999999999995</v>
      </c>
      <c r="AO43" s="245">
        <v>67.745999999999995</v>
      </c>
      <c r="AP43" s="245">
        <v>67.436000000000007</v>
      </c>
      <c r="AQ43" s="239">
        <v>66.712999999999994</v>
      </c>
      <c r="AR43" s="239">
        <v>66.709000000000003</v>
      </c>
      <c r="AS43" s="239">
        <v>66.277000000000001</v>
      </c>
      <c r="AT43" s="239">
        <v>66.262</v>
      </c>
      <c r="AU43" s="239">
        <v>66.266000000000005</v>
      </c>
      <c r="AV43" s="252">
        <v>66.13</v>
      </c>
      <c r="AW43" s="252">
        <v>66.082999999999998</v>
      </c>
      <c r="AX43" s="7">
        <v>66.131</v>
      </c>
      <c r="AY43" s="7">
        <v>66.072000000000003</v>
      </c>
      <c r="AZ43" s="7">
        <v>65.986999999999995</v>
      </c>
      <c r="BA43" s="7">
        <v>65.921999999999997</v>
      </c>
      <c r="BB43" s="7">
        <v>65.981999999999999</v>
      </c>
      <c r="BC43" s="7">
        <v>65.872</v>
      </c>
      <c r="BD43" s="7">
        <v>65.777000000000001</v>
      </c>
      <c r="BE43" s="7">
        <v>65.710999999999999</v>
      </c>
      <c r="BF43" s="7">
        <v>65.738</v>
      </c>
      <c r="BG43" s="7">
        <v>65.738</v>
      </c>
      <c r="BH43" s="7">
        <v>65.623000000000005</v>
      </c>
      <c r="BI43" s="7">
        <v>65.501999999999995</v>
      </c>
      <c r="BJ43" s="7">
        <v>65.459000000000003</v>
      </c>
      <c r="BK43" s="7">
        <v>65.388999999999996</v>
      </c>
      <c r="BL43" s="7">
        <v>65.207999999999998</v>
      </c>
      <c r="BM43" s="239">
        <v>65.150000000000006</v>
      </c>
      <c r="BN43" s="239">
        <v>65.197000000000003</v>
      </c>
      <c r="BO43" s="239">
        <v>65.466999999999999</v>
      </c>
      <c r="BP43" s="239">
        <v>65.837000000000003</v>
      </c>
      <c r="BQ43" s="239">
        <v>66.040999999999997</v>
      </c>
      <c r="BR43" s="239">
        <v>65.930999999999997</v>
      </c>
      <c r="BS43" s="239">
        <v>65.945999999999998</v>
      </c>
      <c r="BT43" s="239">
        <v>65.989999999999995</v>
      </c>
      <c r="BU43" s="239">
        <v>66.040999999999997</v>
      </c>
      <c r="BV43" s="239">
        <v>65.974000000000004</v>
      </c>
      <c r="BW43" s="239">
        <v>65.881</v>
      </c>
      <c r="BX43" s="7">
        <v>65.888999999999996</v>
      </c>
      <c r="BY43" s="7">
        <v>65.918999999999997</v>
      </c>
      <c r="BZ43" s="7">
        <v>65.846999999999994</v>
      </c>
      <c r="CA43" s="7">
        <v>65.646000000000001</v>
      </c>
      <c r="CB43" s="7">
        <v>65.56</v>
      </c>
      <c r="CC43" s="7">
        <v>65.503</v>
      </c>
      <c r="CD43" s="7">
        <v>65.433999999999997</v>
      </c>
      <c r="CE43" s="7">
        <v>65.334999999999994</v>
      </c>
      <c r="CF43" s="7">
        <v>65.275000000000006</v>
      </c>
      <c r="CG43" s="7">
        <v>65.018000000000001</v>
      </c>
      <c r="CH43" s="7">
        <v>64.590999999999994</v>
      </c>
      <c r="CI43" s="7">
        <v>64.433999999999997</v>
      </c>
      <c r="CJ43" s="7">
        <v>64.438999999999993</v>
      </c>
      <c r="CK43" s="7">
        <v>64.441000000000003</v>
      </c>
      <c r="CL43" s="7">
        <v>64.311000000000007</v>
      </c>
      <c r="CM43" s="7">
        <v>64.134</v>
      </c>
      <c r="CN43" s="7">
        <v>63.835000000000001</v>
      </c>
      <c r="CO43" s="7">
        <v>63.771999999999998</v>
      </c>
      <c r="CP43" s="7">
        <v>63.783000000000001</v>
      </c>
      <c r="CQ43" s="7">
        <v>63.826000000000001</v>
      </c>
      <c r="CR43" s="7"/>
      <c r="CS43" s="7"/>
      <c r="CT43" s="7"/>
    </row>
    <row r="44" spans="1:98" ht="49.5" customHeight="1">
      <c r="A44" s="104">
        <v>165</v>
      </c>
      <c r="B44"/>
      <c r="C44"/>
      <c r="D44"/>
      <c r="E44"/>
      <c r="F44"/>
      <c r="G44"/>
      <c r="H44"/>
      <c r="I44"/>
      <c r="J44"/>
      <c r="K44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>
        <v>68.742999999999995</v>
      </c>
      <c r="AE44" s="7">
        <v>67.635000000000005</v>
      </c>
      <c r="AF44" s="262">
        <v>68.466000000000008</v>
      </c>
      <c r="AG44" s="262">
        <v>68.466000000000008</v>
      </c>
      <c r="AH44" s="262">
        <v>67.986000000000004</v>
      </c>
      <c r="AI44" s="262">
        <v>67.986000000000004</v>
      </c>
      <c r="AJ44" s="262">
        <v>67.775999999999996</v>
      </c>
      <c r="AK44" s="245">
        <v>67.835999999999999</v>
      </c>
      <c r="AL44" s="245">
        <v>67.835999999999999</v>
      </c>
      <c r="AM44" s="245">
        <v>67.745999999999995</v>
      </c>
      <c r="AN44" s="245">
        <v>67.745999999999995</v>
      </c>
      <c r="AO44" s="245">
        <v>67.745999999999995</v>
      </c>
      <c r="AP44" s="239">
        <v>66.741</v>
      </c>
      <c r="AQ44" s="239">
        <v>66.599000000000004</v>
      </c>
      <c r="AR44" s="239">
        <v>66.679000000000002</v>
      </c>
      <c r="AS44" s="239">
        <v>66.626000000000005</v>
      </c>
      <c r="AT44" s="239">
        <v>66.716999999999999</v>
      </c>
      <c r="AU44" s="239">
        <v>66.382999999999996</v>
      </c>
      <c r="AV44" s="252">
        <v>66.191999999999993</v>
      </c>
      <c r="AW44" s="252">
        <v>66.078000000000003</v>
      </c>
      <c r="AX44" s="7">
        <v>66.02</v>
      </c>
      <c r="AY44" s="7">
        <v>66.034999999999997</v>
      </c>
      <c r="AZ44" s="7">
        <v>65.956000000000003</v>
      </c>
      <c r="BA44" s="7">
        <v>65.930000000000007</v>
      </c>
      <c r="BB44" s="7">
        <v>65.918999999999997</v>
      </c>
      <c r="BC44" s="7">
        <v>65.873999999999995</v>
      </c>
      <c r="BD44" s="7">
        <v>65.840999999999994</v>
      </c>
      <c r="BE44" s="7">
        <v>65.748000000000005</v>
      </c>
      <c r="BF44" s="7">
        <v>65.692999999999998</v>
      </c>
      <c r="BG44" s="7">
        <v>65.701999999999998</v>
      </c>
      <c r="BH44" s="7">
        <v>65.694999999999993</v>
      </c>
      <c r="BI44" s="7">
        <v>65.59</v>
      </c>
      <c r="BJ44" s="7">
        <v>65.585999999999999</v>
      </c>
      <c r="BK44" s="7">
        <v>65.811000000000007</v>
      </c>
      <c r="BL44" s="7">
        <v>65.347999999999999</v>
      </c>
      <c r="BM44" s="7">
        <v>65.337999999999994</v>
      </c>
      <c r="BN44" s="7">
        <v>65.381</v>
      </c>
      <c r="BO44" s="7">
        <v>65.438000000000002</v>
      </c>
      <c r="BP44" s="239">
        <v>66.067999999999998</v>
      </c>
      <c r="BQ44" s="239">
        <v>66.054000000000002</v>
      </c>
      <c r="BR44" s="239">
        <v>66.052000000000007</v>
      </c>
      <c r="BS44" s="239">
        <v>66.072999999999993</v>
      </c>
      <c r="BT44" s="239">
        <v>66.111999999999995</v>
      </c>
      <c r="BU44" s="239">
        <v>66.146000000000001</v>
      </c>
      <c r="BV44" s="239">
        <v>66.058000000000007</v>
      </c>
      <c r="BW44" s="7">
        <v>65.954999999999998</v>
      </c>
      <c r="BX44" s="7">
        <v>65.968000000000004</v>
      </c>
      <c r="BY44" s="7">
        <v>65.935000000000002</v>
      </c>
      <c r="BZ44" s="7">
        <v>65.778000000000006</v>
      </c>
      <c r="CA44" s="7">
        <v>65.727999999999994</v>
      </c>
      <c r="CB44" s="7">
        <v>65.653000000000006</v>
      </c>
      <c r="CC44" s="7">
        <v>65.566000000000003</v>
      </c>
      <c r="CD44" s="7">
        <v>65.444000000000003</v>
      </c>
      <c r="CE44" s="7">
        <v>65.343000000000004</v>
      </c>
      <c r="CF44" s="7">
        <v>65.305999999999997</v>
      </c>
      <c r="CG44" s="7">
        <v>64.885999999999996</v>
      </c>
      <c r="CH44" s="7">
        <v>64.462999999999994</v>
      </c>
      <c r="CI44" s="7">
        <v>64.456999999999994</v>
      </c>
      <c r="CJ44" s="7">
        <v>64.403000000000006</v>
      </c>
      <c r="CK44" s="7">
        <v>64.445999999999998</v>
      </c>
      <c r="CL44" s="7">
        <v>64.415000000000006</v>
      </c>
      <c r="CM44" s="7">
        <v>64.382999999999996</v>
      </c>
      <c r="CN44" s="7">
        <v>64.049000000000007</v>
      </c>
      <c r="CO44" s="7">
        <v>63.761000000000003</v>
      </c>
      <c r="CP44" s="7">
        <v>63.75</v>
      </c>
      <c r="CQ44" s="7">
        <v>63.81</v>
      </c>
      <c r="CR44" s="7">
        <v>63.848999999999997</v>
      </c>
      <c r="CS44" s="7"/>
      <c r="CT44" s="7"/>
    </row>
    <row r="45" spans="1:98" ht="49.5" customHeight="1">
      <c r="A45" s="104">
        <v>160</v>
      </c>
      <c r="B45"/>
      <c r="C45"/>
      <c r="D45"/>
      <c r="E45"/>
      <c r="F45"/>
      <c r="G45"/>
      <c r="H45"/>
      <c r="I45"/>
      <c r="J45"/>
      <c r="K45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>
        <v>67.861000000000004</v>
      </c>
      <c r="AF45" s="262">
        <v>68.466000000000008</v>
      </c>
      <c r="AG45" s="262">
        <v>68.466000000000008</v>
      </c>
      <c r="AH45" s="262">
        <v>68.466000000000008</v>
      </c>
      <c r="AI45" s="262">
        <v>67.986000000000004</v>
      </c>
      <c r="AJ45" s="245">
        <v>67.975999999999999</v>
      </c>
      <c r="AK45" s="245">
        <v>67.975999999999999</v>
      </c>
      <c r="AL45" s="245">
        <v>67.835999999999999</v>
      </c>
      <c r="AM45" s="245">
        <v>67.835999999999999</v>
      </c>
      <c r="AN45" s="239">
        <v>66.826999999999998</v>
      </c>
      <c r="AO45" s="239">
        <v>66.835999999999999</v>
      </c>
      <c r="AP45" s="239">
        <v>66.710999999999999</v>
      </c>
      <c r="AQ45" s="239">
        <v>66.713999999999999</v>
      </c>
      <c r="AR45" s="239">
        <v>66.686999999999998</v>
      </c>
      <c r="AS45" s="239">
        <v>66.664000000000001</v>
      </c>
      <c r="AT45" s="252">
        <v>66.623999999999995</v>
      </c>
      <c r="AU45" s="252">
        <v>66.462000000000003</v>
      </c>
      <c r="AV45" s="252">
        <v>66.471999999999994</v>
      </c>
      <c r="AW45" s="252">
        <v>66.509</v>
      </c>
      <c r="AX45" s="252">
        <v>66.394999999999996</v>
      </c>
      <c r="AY45" s="7">
        <v>66.113</v>
      </c>
      <c r="AZ45" s="7">
        <v>65.945999999999998</v>
      </c>
      <c r="BA45" s="7">
        <v>66.052000000000007</v>
      </c>
      <c r="BB45" s="7">
        <v>65.852000000000004</v>
      </c>
      <c r="BC45" s="7">
        <v>65.819999999999993</v>
      </c>
      <c r="BD45" s="7">
        <v>65.789000000000001</v>
      </c>
      <c r="BE45" s="7">
        <v>65.754999999999995</v>
      </c>
      <c r="BF45" s="7">
        <v>65.718999999999994</v>
      </c>
      <c r="BG45" s="7">
        <v>65.674000000000007</v>
      </c>
      <c r="BH45" s="7">
        <v>65.704999999999998</v>
      </c>
      <c r="BI45" s="7">
        <v>65.686000000000007</v>
      </c>
      <c r="BJ45" s="7">
        <v>65.650000000000006</v>
      </c>
      <c r="BK45" s="7">
        <v>65.694999999999993</v>
      </c>
      <c r="BL45" s="7">
        <v>65.831000000000003</v>
      </c>
      <c r="BM45" s="7">
        <v>65.695999999999998</v>
      </c>
      <c r="BN45" s="7">
        <v>65.497</v>
      </c>
      <c r="BO45" s="7">
        <v>65.314999999999998</v>
      </c>
      <c r="BP45" s="7">
        <v>66</v>
      </c>
      <c r="BQ45" s="7">
        <v>66.159000000000006</v>
      </c>
      <c r="BR45" s="7">
        <v>66.111000000000004</v>
      </c>
      <c r="BS45" s="7">
        <v>66.024000000000001</v>
      </c>
      <c r="BT45" s="7">
        <v>66.031999999999996</v>
      </c>
      <c r="BU45" s="7">
        <v>66.192999999999998</v>
      </c>
      <c r="BV45" s="7">
        <v>66.116</v>
      </c>
      <c r="BW45" s="7">
        <v>66.070999999999998</v>
      </c>
      <c r="BX45" s="7">
        <v>66.033000000000001</v>
      </c>
      <c r="BY45" s="7">
        <v>65.924999999999997</v>
      </c>
      <c r="BZ45" s="7">
        <v>65.774000000000001</v>
      </c>
      <c r="CA45" s="7">
        <v>65.739000000000004</v>
      </c>
      <c r="CB45" s="7">
        <v>65.647000000000006</v>
      </c>
      <c r="CC45" s="7">
        <v>65.605000000000004</v>
      </c>
      <c r="CD45" s="7">
        <v>65.503</v>
      </c>
      <c r="CE45" s="7">
        <v>65.471999999999994</v>
      </c>
      <c r="CF45" s="7">
        <v>65.17</v>
      </c>
      <c r="CG45" s="7">
        <v>64.817999999999998</v>
      </c>
      <c r="CH45" s="7">
        <v>64.637</v>
      </c>
      <c r="CI45" s="7">
        <v>64.468000000000004</v>
      </c>
      <c r="CJ45" s="7">
        <v>64.424999999999997</v>
      </c>
      <c r="CK45" s="7">
        <v>64.445999999999998</v>
      </c>
      <c r="CL45" s="7">
        <v>64.441999999999993</v>
      </c>
      <c r="CM45" s="7">
        <v>64.403999999999996</v>
      </c>
      <c r="CN45" s="7">
        <v>64.447000000000003</v>
      </c>
      <c r="CO45" s="7">
        <v>64.135000000000005</v>
      </c>
      <c r="CP45" s="7">
        <v>63.915999999999997</v>
      </c>
      <c r="CQ45" s="7">
        <v>63.779000000000003</v>
      </c>
      <c r="CR45" s="7">
        <v>63.795000000000002</v>
      </c>
      <c r="CS45" s="7">
        <v>63.835000000000001</v>
      </c>
      <c r="CT45" s="7">
        <v>64.021000000000001</v>
      </c>
    </row>
    <row r="46" spans="1:98" ht="49.5" customHeight="1">
      <c r="A46" s="104">
        <v>155</v>
      </c>
      <c r="B46"/>
      <c r="C46"/>
      <c r="D46"/>
      <c r="E46"/>
      <c r="F46"/>
      <c r="G46"/>
      <c r="H46"/>
      <c r="I46"/>
      <c r="J46"/>
      <c r="K46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>
        <v>67.733000000000004</v>
      </c>
      <c r="AG46" s="7">
        <v>67.16</v>
      </c>
      <c r="AH46" s="245">
        <v>68.006</v>
      </c>
      <c r="AI46" s="245">
        <v>68.006</v>
      </c>
      <c r="AJ46" s="245">
        <v>67.975999999999999</v>
      </c>
      <c r="AK46" s="245">
        <v>67.975999999999999</v>
      </c>
      <c r="AL46" s="245">
        <v>67.835999999999999</v>
      </c>
      <c r="AM46" s="239">
        <v>66.825999999999993</v>
      </c>
      <c r="AN46" s="239">
        <v>66.834999999999994</v>
      </c>
      <c r="AO46" s="239">
        <v>66.77</v>
      </c>
      <c r="AP46" s="239">
        <v>66.650000000000006</v>
      </c>
      <c r="AQ46" s="239">
        <v>66.736000000000004</v>
      </c>
      <c r="AR46" s="239">
        <v>66.677999999999997</v>
      </c>
      <c r="AS46" s="239">
        <v>66.712999999999994</v>
      </c>
      <c r="AT46" s="252">
        <v>66.524000000000001</v>
      </c>
      <c r="AU46" s="252">
        <v>66.442999999999998</v>
      </c>
      <c r="AV46" s="252">
        <v>66.436000000000007</v>
      </c>
      <c r="AW46" s="252">
        <v>66.471999999999994</v>
      </c>
      <c r="AX46" s="252">
        <v>66.507999999999996</v>
      </c>
      <c r="AY46" s="7">
        <v>66.503</v>
      </c>
      <c r="AZ46" s="7">
        <v>66.507000000000005</v>
      </c>
      <c r="BA46" s="7">
        <v>66.263000000000005</v>
      </c>
      <c r="BB46" s="7">
        <v>65.992000000000004</v>
      </c>
      <c r="BC46" s="7">
        <v>65.787000000000006</v>
      </c>
      <c r="BD46" s="7">
        <v>65.742000000000004</v>
      </c>
      <c r="BE46" s="7">
        <v>65.703000000000003</v>
      </c>
      <c r="BF46" s="7">
        <v>65.668999999999997</v>
      </c>
      <c r="BG46" s="7">
        <v>65.671999999999997</v>
      </c>
      <c r="BH46" s="7">
        <v>65.739000000000004</v>
      </c>
      <c r="BI46" s="7">
        <v>65.73</v>
      </c>
      <c r="BJ46" s="7">
        <v>65.692999999999998</v>
      </c>
      <c r="BK46" s="7">
        <v>65.676000000000002</v>
      </c>
      <c r="BL46" s="7">
        <v>65.67</v>
      </c>
      <c r="BM46" s="7">
        <v>65.685000000000002</v>
      </c>
      <c r="BN46" s="7">
        <v>65.721999999999994</v>
      </c>
      <c r="BO46" s="7">
        <v>65.423000000000002</v>
      </c>
      <c r="BP46" s="7">
        <v>65.983999999999995</v>
      </c>
      <c r="BQ46" s="7">
        <v>66.221999999999994</v>
      </c>
      <c r="BR46" s="7">
        <v>66.100999999999999</v>
      </c>
      <c r="BS46" s="7">
        <v>65.972999999999999</v>
      </c>
      <c r="BT46" s="7">
        <v>65.882999999999996</v>
      </c>
      <c r="BU46" s="7">
        <v>66.25</v>
      </c>
      <c r="BV46" s="7">
        <v>66.242000000000004</v>
      </c>
      <c r="BW46" s="7">
        <v>66.236999999999995</v>
      </c>
      <c r="BX46" s="7">
        <v>66.135000000000005</v>
      </c>
      <c r="BY46" s="7">
        <v>65.933999999999997</v>
      </c>
      <c r="BZ46" s="7">
        <v>65.876999999999995</v>
      </c>
      <c r="CA46" s="7">
        <v>65.792000000000002</v>
      </c>
      <c r="CB46" s="7">
        <v>65.747</v>
      </c>
      <c r="CC46" s="7">
        <v>65.673000000000002</v>
      </c>
      <c r="CD46" s="7">
        <v>65.61</v>
      </c>
      <c r="CE46" s="7">
        <v>65.582999999999998</v>
      </c>
      <c r="CF46" s="7">
        <v>65.497</v>
      </c>
      <c r="CG46" s="7">
        <v>64.736000000000004</v>
      </c>
      <c r="CH46" s="7">
        <v>64.688999999999993</v>
      </c>
      <c r="CI46" s="7">
        <v>64.688999999999993</v>
      </c>
      <c r="CJ46" s="7">
        <v>64.570999999999998</v>
      </c>
      <c r="CK46" s="7">
        <v>64.444999999999993</v>
      </c>
      <c r="CL46" s="7">
        <v>64.424999999999997</v>
      </c>
      <c r="CM46" s="7">
        <v>64.400999999999996</v>
      </c>
      <c r="CN46" s="7">
        <v>64.384</v>
      </c>
      <c r="CO46" s="7">
        <v>64.429000000000002</v>
      </c>
      <c r="CP46" s="7">
        <v>64.272000000000006</v>
      </c>
      <c r="CQ46" s="7">
        <v>63.866</v>
      </c>
      <c r="CR46" s="7">
        <v>63.79</v>
      </c>
      <c r="CS46" s="7">
        <v>63.869</v>
      </c>
      <c r="CT46" s="7"/>
    </row>
    <row r="47" spans="1:98" ht="49.5" customHeight="1">
      <c r="A47" s="104">
        <v>150</v>
      </c>
      <c r="B47"/>
      <c r="C47"/>
      <c r="D47"/>
      <c r="E47"/>
      <c r="F47"/>
      <c r="G47"/>
      <c r="H47"/>
      <c r="I47"/>
      <c r="J47"/>
      <c r="K4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>
        <v>67.879000000000005</v>
      </c>
      <c r="AH47" s="245">
        <v>68.006</v>
      </c>
      <c r="AI47" s="245">
        <v>68.006</v>
      </c>
      <c r="AJ47" s="245">
        <v>67.975999999999999</v>
      </c>
      <c r="AK47" s="245">
        <v>67.975999999999999</v>
      </c>
      <c r="AL47" s="239">
        <v>66.882000000000005</v>
      </c>
      <c r="AM47" s="239">
        <v>66.811000000000007</v>
      </c>
      <c r="AN47" s="239">
        <v>66.816000000000003</v>
      </c>
      <c r="AO47" s="239">
        <v>66.685000000000002</v>
      </c>
      <c r="AP47" s="239">
        <v>66.808999999999997</v>
      </c>
      <c r="AQ47" s="239">
        <v>66.736999999999995</v>
      </c>
      <c r="AR47" s="239">
        <v>66.691999999999993</v>
      </c>
      <c r="AS47" s="252">
        <v>66.728999999999999</v>
      </c>
      <c r="AT47" s="252">
        <v>66.474000000000004</v>
      </c>
      <c r="AU47" s="252">
        <v>66.382000000000005</v>
      </c>
      <c r="AV47" s="252">
        <v>66.340999999999994</v>
      </c>
      <c r="AW47" s="252">
        <v>66.486999999999995</v>
      </c>
      <c r="AX47" s="252">
        <v>66.480999999999995</v>
      </c>
      <c r="AY47" s="252">
        <v>66.430999999999997</v>
      </c>
      <c r="AZ47" s="7">
        <v>66.42</v>
      </c>
      <c r="BA47" s="7">
        <v>66.424000000000007</v>
      </c>
      <c r="BB47" s="7">
        <v>66.427000000000007</v>
      </c>
      <c r="BC47" s="7">
        <v>65.855000000000004</v>
      </c>
      <c r="BD47" s="7">
        <v>65.722999999999999</v>
      </c>
      <c r="BE47" s="7">
        <v>65.677999999999997</v>
      </c>
      <c r="BF47" s="7">
        <v>65.674000000000007</v>
      </c>
      <c r="BG47" s="7">
        <v>65.697000000000003</v>
      </c>
      <c r="BH47" s="7">
        <v>65.742999999999995</v>
      </c>
      <c r="BI47" s="7">
        <v>65.775000000000006</v>
      </c>
      <c r="BJ47" s="7">
        <v>65.760000000000005</v>
      </c>
      <c r="BK47" s="7">
        <v>65.730999999999995</v>
      </c>
      <c r="BL47" s="7">
        <v>65.712999999999994</v>
      </c>
      <c r="BM47" s="7">
        <v>65.7</v>
      </c>
      <c r="BN47" s="7">
        <v>65.759</v>
      </c>
      <c r="BO47" s="7">
        <v>65.552999999999997</v>
      </c>
      <c r="BP47" s="7">
        <v>66.182000000000002</v>
      </c>
      <c r="BQ47" s="7">
        <v>66.462999999999994</v>
      </c>
      <c r="BR47" s="7">
        <v>66.228999999999999</v>
      </c>
      <c r="BS47" s="7">
        <v>66.16</v>
      </c>
      <c r="BT47" s="7">
        <v>65.83</v>
      </c>
      <c r="BU47" s="7">
        <v>65.832999999999998</v>
      </c>
      <c r="BV47" s="7">
        <v>66.293000000000006</v>
      </c>
      <c r="BW47" s="7">
        <v>66.227999999999994</v>
      </c>
      <c r="BX47" s="7">
        <v>66.120999999999995</v>
      </c>
      <c r="BY47" s="7">
        <v>66.03</v>
      </c>
      <c r="BZ47" s="7">
        <v>65.932000000000002</v>
      </c>
      <c r="CA47" s="7">
        <v>65.906000000000006</v>
      </c>
      <c r="CB47" s="7">
        <v>65.832999999999998</v>
      </c>
      <c r="CC47" s="7">
        <v>65.751999999999995</v>
      </c>
      <c r="CD47" s="7">
        <v>65.701999999999998</v>
      </c>
      <c r="CE47" s="7">
        <v>65.588999999999999</v>
      </c>
      <c r="CF47" s="7">
        <v>65.3</v>
      </c>
      <c r="CG47" s="7">
        <v>64.762</v>
      </c>
      <c r="CH47" s="7">
        <v>64.697000000000003</v>
      </c>
      <c r="CI47" s="7">
        <v>64.653000000000006</v>
      </c>
      <c r="CJ47" s="7">
        <v>64.643000000000001</v>
      </c>
      <c r="CK47" s="7">
        <v>64.528000000000006</v>
      </c>
      <c r="CL47" s="7">
        <v>64.481999999999999</v>
      </c>
      <c r="CM47" s="7">
        <v>64.403999999999996</v>
      </c>
      <c r="CN47" s="7">
        <v>64.322000000000003</v>
      </c>
      <c r="CO47" s="7">
        <v>64.263999999999996</v>
      </c>
      <c r="CP47" s="7">
        <v>64.256</v>
      </c>
      <c r="CQ47" s="7">
        <v>64.233999999999995</v>
      </c>
      <c r="CR47" s="7">
        <v>64.066999999999993</v>
      </c>
      <c r="CS47" s="7"/>
      <c r="CT47" s="7"/>
    </row>
    <row r="48" spans="1:98" ht="49.5" customHeight="1">
      <c r="A48" s="104">
        <v>145</v>
      </c>
      <c r="B48"/>
      <c r="C48"/>
      <c r="D48"/>
      <c r="E48"/>
      <c r="F48"/>
      <c r="G48"/>
      <c r="H48"/>
      <c r="I48"/>
      <c r="J48"/>
      <c r="K48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>
        <v>67.73</v>
      </c>
      <c r="AI48" s="245">
        <v>68.006</v>
      </c>
      <c r="AJ48" s="245">
        <v>68.006</v>
      </c>
      <c r="AK48" s="239">
        <v>67.418000000000006</v>
      </c>
      <c r="AL48" s="239">
        <v>66.765000000000001</v>
      </c>
      <c r="AM48" s="239">
        <v>66.798000000000002</v>
      </c>
      <c r="AN48" s="239">
        <v>66.789000000000001</v>
      </c>
      <c r="AO48" s="239">
        <v>66.784000000000006</v>
      </c>
      <c r="AP48" s="239">
        <v>66.751999999999995</v>
      </c>
      <c r="AQ48" s="239">
        <v>66.695999999999998</v>
      </c>
      <c r="AR48" s="252">
        <v>66.724999999999994</v>
      </c>
      <c r="AS48" s="252">
        <v>66.608999999999995</v>
      </c>
      <c r="AT48" s="252">
        <v>66.442999999999998</v>
      </c>
      <c r="AU48" s="252">
        <v>66.447000000000003</v>
      </c>
      <c r="AV48" s="252">
        <v>66.400000000000006</v>
      </c>
      <c r="AW48" s="252">
        <v>66.525999999999996</v>
      </c>
      <c r="AX48" s="252">
        <v>66.441000000000003</v>
      </c>
      <c r="AY48" s="252">
        <v>66.424999999999997</v>
      </c>
      <c r="AZ48" s="252">
        <v>66.397999999999996</v>
      </c>
      <c r="BA48" s="7">
        <v>66.394000000000005</v>
      </c>
      <c r="BB48" s="7">
        <v>66.397999999999996</v>
      </c>
      <c r="BC48" s="7">
        <v>66.406999999999996</v>
      </c>
      <c r="BD48" s="7">
        <v>65.777000000000001</v>
      </c>
      <c r="BE48" s="7">
        <v>65.787999999999997</v>
      </c>
      <c r="BF48" s="7">
        <v>65.704999999999998</v>
      </c>
      <c r="BG48" s="7">
        <v>65.703000000000003</v>
      </c>
      <c r="BH48" s="7">
        <v>65.701999999999998</v>
      </c>
      <c r="BI48" s="7">
        <v>65.753</v>
      </c>
      <c r="BJ48" s="7">
        <v>65.766999999999996</v>
      </c>
      <c r="BK48" s="7">
        <v>65.757999999999996</v>
      </c>
      <c r="BL48" s="7">
        <v>65.75</v>
      </c>
      <c r="BM48" s="7">
        <v>65.733999999999995</v>
      </c>
      <c r="BN48" s="7">
        <v>65.692999999999998</v>
      </c>
      <c r="BO48" s="7">
        <v>65.840999999999994</v>
      </c>
      <c r="BP48" s="7">
        <v>66.334000000000003</v>
      </c>
      <c r="BQ48" s="7">
        <v>66.191000000000003</v>
      </c>
      <c r="BR48" s="7">
        <v>66.105999999999995</v>
      </c>
      <c r="BS48" s="7">
        <v>66.111999999999995</v>
      </c>
      <c r="BT48" s="7">
        <v>65.963999999999999</v>
      </c>
      <c r="BU48" s="7">
        <v>65.977000000000004</v>
      </c>
      <c r="BV48" s="7">
        <v>66.259</v>
      </c>
      <c r="BW48" s="7">
        <v>66.293000000000006</v>
      </c>
      <c r="BX48" s="7">
        <v>66.137</v>
      </c>
      <c r="BY48" s="7">
        <v>66.111000000000004</v>
      </c>
      <c r="BZ48" s="7">
        <v>66.025999999999996</v>
      </c>
      <c r="CA48" s="7">
        <v>65.963999999999999</v>
      </c>
      <c r="CB48" s="7">
        <v>65.897999999999996</v>
      </c>
      <c r="CC48" s="7">
        <v>65.832999999999998</v>
      </c>
      <c r="CD48" s="7">
        <v>65.757000000000005</v>
      </c>
      <c r="CE48" s="7">
        <v>65.593999999999994</v>
      </c>
      <c r="CF48" s="7">
        <v>65.245999999999995</v>
      </c>
      <c r="CG48" s="7">
        <v>64.849000000000004</v>
      </c>
      <c r="CH48" s="7">
        <v>64.688000000000002</v>
      </c>
      <c r="CI48" s="7">
        <v>64.626999999999995</v>
      </c>
      <c r="CJ48" s="7">
        <v>64.608999999999995</v>
      </c>
      <c r="CK48" s="7">
        <v>64.617999999999995</v>
      </c>
      <c r="CL48" s="7">
        <v>64.626000000000005</v>
      </c>
      <c r="CM48" s="7">
        <v>64.492999999999995</v>
      </c>
      <c r="CN48" s="7">
        <v>64.254000000000005</v>
      </c>
      <c r="CO48" s="7">
        <v>64.197999999999993</v>
      </c>
      <c r="CP48" s="7">
        <v>64.209999999999994</v>
      </c>
      <c r="CQ48" s="7"/>
      <c r="CR48" s="7"/>
      <c r="CS48" s="7"/>
      <c r="CT48" s="7"/>
    </row>
    <row r="49" spans="1:98" ht="49.5" customHeight="1">
      <c r="A49" s="104">
        <v>140</v>
      </c>
      <c r="B49"/>
      <c r="C49"/>
      <c r="D49"/>
      <c r="E49"/>
      <c r="F49"/>
      <c r="G49"/>
      <c r="H49"/>
      <c r="I49"/>
      <c r="J49"/>
      <c r="K49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>
        <v>67.73</v>
      </c>
      <c r="AJ49" s="7">
        <v>67.489999999999995</v>
      </c>
      <c r="AK49" s="239">
        <v>67.215999999999994</v>
      </c>
      <c r="AL49" s="239">
        <v>67.028999999999996</v>
      </c>
      <c r="AM49" s="239">
        <v>66.924999999999997</v>
      </c>
      <c r="AN49" s="239">
        <v>66.808000000000007</v>
      </c>
      <c r="AO49" s="239">
        <v>66.626999999999995</v>
      </c>
      <c r="AP49" s="239">
        <v>66.653000000000006</v>
      </c>
      <c r="AQ49" s="239">
        <v>66.683000000000007</v>
      </c>
      <c r="AR49" s="252">
        <v>66.739999999999995</v>
      </c>
      <c r="AS49" s="252">
        <v>66.540999999999997</v>
      </c>
      <c r="AT49" s="252">
        <v>66.472999999999999</v>
      </c>
      <c r="AU49" s="252">
        <v>66.472999999999999</v>
      </c>
      <c r="AV49" s="252">
        <v>66.52</v>
      </c>
      <c r="AW49" s="252">
        <v>66.453000000000003</v>
      </c>
      <c r="AX49" s="252">
        <v>66.430999999999997</v>
      </c>
      <c r="AY49" s="252">
        <v>66.414000000000001</v>
      </c>
      <c r="AZ49" s="252">
        <v>66.406999999999996</v>
      </c>
      <c r="BA49" s="252">
        <v>66.403999999999996</v>
      </c>
      <c r="BB49" s="7">
        <v>66.402000000000001</v>
      </c>
      <c r="BC49" s="7">
        <v>66.397000000000006</v>
      </c>
      <c r="BD49" s="7">
        <v>66.379000000000005</v>
      </c>
      <c r="BE49" s="7">
        <v>66.028000000000006</v>
      </c>
      <c r="BF49" s="7">
        <v>65.843000000000004</v>
      </c>
      <c r="BG49" s="7">
        <v>65.688000000000002</v>
      </c>
      <c r="BH49" s="7">
        <v>65.676000000000002</v>
      </c>
      <c r="BI49" s="7">
        <v>65.706000000000003</v>
      </c>
      <c r="BJ49" s="7">
        <v>65.768000000000001</v>
      </c>
      <c r="BK49" s="7">
        <v>65.763999999999996</v>
      </c>
      <c r="BL49" s="7">
        <v>65.742000000000004</v>
      </c>
      <c r="BM49" s="7">
        <v>65.626999999999995</v>
      </c>
      <c r="BN49" s="7">
        <v>65.668000000000006</v>
      </c>
      <c r="BO49" s="7">
        <v>65.763999999999996</v>
      </c>
      <c r="BP49" s="7">
        <v>65.852999999999994</v>
      </c>
      <c r="BQ49" s="7">
        <v>65.995000000000005</v>
      </c>
      <c r="BR49" s="7">
        <v>66.024000000000001</v>
      </c>
      <c r="BS49" s="7">
        <v>66.117000000000004</v>
      </c>
      <c r="BT49" s="7">
        <v>66.082999999999998</v>
      </c>
      <c r="BU49" s="7">
        <v>66.037000000000006</v>
      </c>
      <c r="BV49" s="7">
        <v>65.948999999999998</v>
      </c>
      <c r="BW49" s="7">
        <v>65.86</v>
      </c>
      <c r="BX49" s="7">
        <v>66.046999999999997</v>
      </c>
      <c r="BY49" s="7">
        <v>66.194000000000003</v>
      </c>
      <c r="BZ49" s="7">
        <v>66.08</v>
      </c>
      <c r="CA49" s="7">
        <v>66.02</v>
      </c>
      <c r="CB49" s="7">
        <v>65.986000000000004</v>
      </c>
      <c r="CC49" s="7">
        <v>65.909000000000006</v>
      </c>
      <c r="CD49" s="7">
        <v>65.849000000000004</v>
      </c>
      <c r="CE49" s="7">
        <v>65.817999999999998</v>
      </c>
      <c r="CF49" s="7">
        <v>65.66</v>
      </c>
      <c r="CG49" s="7">
        <v>65.213999999999999</v>
      </c>
      <c r="CH49" s="7">
        <v>64.727999999999994</v>
      </c>
      <c r="CI49" s="7">
        <v>64.641000000000005</v>
      </c>
      <c r="CJ49" s="7">
        <v>64.641999999999996</v>
      </c>
      <c r="CK49" s="7">
        <v>64.641000000000005</v>
      </c>
      <c r="CL49" s="7">
        <v>64.572999999999993</v>
      </c>
      <c r="CM49" s="7">
        <v>64.382000000000005</v>
      </c>
      <c r="CN49" s="7">
        <v>64.347999999999999</v>
      </c>
      <c r="CO49" s="7">
        <v>64.275999999999996</v>
      </c>
      <c r="CP49" s="7"/>
      <c r="CQ49" s="7"/>
      <c r="CR49" s="7"/>
      <c r="CS49" s="7"/>
      <c r="CT49" s="7"/>
    </row>
    <row r="50" spans="1:98" ht="49.5" customHeight="1">
      <c r="A50" s="104">
        <v>135</v>
      </c>
      <c r="B50"/>
      <c r="C50"/>
      <c r="D50"/>
      <c r="E50"/>
      <c r="F50"/>
      <c r="G50"/>
      <c r="H50"/>
      <c r="I50"/>
      <c r="J50"/>
      <c r="K50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>
        <v>68.956000000000003</v>
      </c>
      <c r="AK50" s="239">
        <v>68.244</v>
      </c>
      <c r="AL50" s="239">
        <v>67.492999999999995</v>
      </c>
      <c r="AM50" s="239">
        <v>67.236000000000004</v>
      </c>
      <c r="AN50" s="239">
        <v>66.849999999999994</v>
      </c>
      <c r="AO50" s="239">
        <v>66.558999999999997</v>
      </c>
      <c r="AP50" s="252">
        <v>66.635999999999996</v>
      </c>
      <c r="AQ50" s="252">
        <v>66.685000000000002</v>
      </c>
      <c r="AR50" s="252">
        <v>66.652000000000001</v>
      </c>
      <c r="AS50" s="252">
        <v>66.486000000000004</v>
      </c>
      <c r="AT50" s="252">
        <v>66.456999999999994</v>
      </c>
      <c r="AU50" s="252">
        <v>66.536000000000001</v>
      </c>
      <c r="AV50" s="252">
        <v>66.512</v>
      </c>
      <c r="AW50" s="252">
        <v>66.454999999999998</v>
      </c>
      <c r="AX50" s="252">
        <v>66.427000000000007</v>
      </c>
      <c r="AY50" s="252">
        <v>66.403999999999996</v>
      </c>
      <c r="AZ50" s="252">
        <v>66.403999999999996</v>
      </c>
      <c r="BA50" s="252">
        <v>66.403999999999996</v>
      </c>
      <c r="BB50" s="252">
        <v>66.394000000000005</v>
      </c>
      <c r="BC50" s="7">
        <v>66.355000000000004</v>
      </c>
      <c r="BD50" s="7">
        <v>66.337999999999994</v>
      </c>
      <c r="BE50" s="7">
        <v>66.391999999999996</v>
      </c>
      <c r="BF50" s="7">
        <v>65.953000000000003</v>
      </c>
      <c r="BG50" s="7">
        <v>65.691999999999993</v>
      </c>
      <c r="BH50" s="7">
        <v>65.658000000000001</v>
      </c>
      <c r="BI50" s="7">
        <v>65.688000000000002</v>
      </c>
      <c r="BJ50" s="7">
        <v>65.762</v>
      </c>
      <c r="BK50" s="7">
        <v>65.721000000000004</v>
      </c>
      <c r="BL50" s="7">
        <v>65.614000000000004</v>
      </c>
      <c r="BM50" s="7">
        <v>65.671000000000006</v>
      </c>
      <c r="BN50" s="7">
        <v>65.765000000000001</v>
      </c>
      <c r="BO50" s="7">
        <v>65.941000000000003</v>
      </c>
      <c r="BP50" s="7">
        <v>66.028000000000006</v>
      </c>
      <c r="BQ50" s="7">
        <v>65.837999999999994</v>
      </c>
      <c r="BR50" s="7">
        <v>65.918000000000006</v>
      </c>
      <c r="BS50" s="7">
        <v>65.997</v>
      </c>
      <c r="BT50" s="7">
        <v>66.343999999999994</v>
      </c>
      <c r="BU50" s="7">
        <v>66.135000000000005</v>
      </c>
      <c r="BV50" s="7">
        <v>65.926000000000002</v>
      </c>
      <c r="BW50" s="7">
        <v>65.718000000000004</v>
      </c>
      <c r="BX50" s="7">
        <v>65.509</v>
      </c>
      <c r="BY50" s="7">
        <v>65.3</v>
      </c>
      <c r="BZ50" s="7">
        <v>65.831999999999994</v>
      </c>
      <c r="CA50" s="7">
        <v>66.141999999999996</v>
      </c>
      <c r="CB50" s="7">
        <v>66.084999999999994</v>
      </c>
      <c r="CC50" s="7">
        <v>65.989999999999995</v>
      </c>
      <c r="CD50" s="7">
        <v>65.953999999999994</v>
      </c>
      <c r="CE50" s="7">
        <v>65.927000000000007</v>
      </c>
      <c r="CF50" s="7">
        <v>65.912000000000006</v>
      </c>
      <c r="CG50" s="7">
        <v>65.94</v>
      </c>
      <c r="CH50" s="7">
        <v>65.709000000000003</v>
      </c>
      <c r="CI50" s="7">
        <v>64.942999999999998</v>
      </c>
      <c r="CJ50" s="7">
        <v>64.843000000000004</v>
      </c>
      <c r="CK50" s="7">
        <v>64.671000000000006</v>
      </c>
      <c r="CL50" s="7">
        <v>64.423000000000002</v>
      </c>
      <c r="CM50" s="7">
        <v>64.36</v>
      </c>
      <c r="CN50" s="7">
        <v>64.344999999999999</v>
      </c>
      <c r="CO50" s="7"/>
      <c r="CP50" s="7"/>
      <c r="CQ50" s="7"/>
      <c r="CR50" s="7"/>
      <c r="CS50" s="7"/>
      <c r="CT50" s="7"/>
    </row>
    <row r="51" spans="1:98" ht="49.5" customHeight="1">
      <c r="A51" s="104">
        <v>130</v>
      </c>
      <c r="B51"/>
      <c r="C51"/>
      <c r="D51"/>
      <c r="E51"/>
      <c r="F51"/>
      <c r="G51"/>
      <c r="H51"/>
      <c r="I51"/>
      <c r="J51"/>
      <c r="K51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>
        <v>68.117999999999995</v>
      </c>
      <c r="AL51" s="239">
        <v>67.052999999999997</v>
      </c>
      <c r="AM51" s="239">
        <v>66.231999999999999</v>
      </c>
      <c r="AN51" s="239">
        <v>67.206999999999994</v>
      </c>
      <c r="AO51" s="239">
        <v>68.531000000000006</v>
      </c>
      <c r="AP51" s="252">
        <v>67.838999999999999</v>
      </c>
      <c r="AQ51" s="252">
        <v>67.025999999999996</v>
      </c>
      <c r="AR51" s="252">
        <v>66.772999999999996</v>
      </c>
      <c r="AS51" s="252">
        <v>66.441000000000003</v>
      </c>
      <c r="AT51" s="252">
        <v>66.432000000000002</v>
      </c>
      <c r="AU51" s="252">
        <v>66.664000000000001</v>
      </c>
      <c r="AV51" s="252">
        <v>66.501999999999995</v>
      </c>
      <c r="AW51" s="252">
        <v>66.438000000000002</v>
      </c>
      <c r="AX51" s="252">
        <v>66.403999999999996</v>
      </c>
      <c r="AY51" s="252">
        <v>66.388000000000005</v>
      </c>
      <c r="AZ51" s="252">
        <v>66.394000000000005</v>
      </c>
      <c r="BA51" s="252">
        <v>66.402000000000001</v>
      </c>
      <c r="BB51" s="252">
        <v>66.343999999999994</v>
      </c>
      <c r="BC51" s="252">
        <v>66.302000000000007</v>
      </c>
      <c r="BD51" s="7">
        <v>66.307000000000002</v>
      </c>
      <c r="BE51" s="7">
        <v>66.325000000000003</v>
      </c>
      <c r="BF51" s="7">
        <v>66.484999999999999</v>
      </c>
      <c r="BG51" s="7">
        <v>65.850999999999999</v>
      </c>
      <c r="BH51" s="7">
        <v>65.704999999999998</v>
      </c>
      <c r="BI51" s="7">
        <v>65.78</v>
      </c>
      <c r="BJ51" s="7">
        <v>65.69</v>
      </c>
      <c r="BK51" s="7">
        <v>65.61</v>
      </c>
      <c r="BL51" s="7">
        <v>65.686000000000007</v>
      </c>
      <c r="BM51" s="7">
        <v>65.781999999999996</v>
      </c>
      <c r="BN51" s="7">
        <v>65.938999999999993</v>
      </c>
      <c r="BO51" s="7">
        <v>66.100999999999999</v>
      </c>
      <c r="BP51" s="7">
        <v>66.268000000000001</v>
      </c>
      <c r="BQ51" s="7">
        <v>66.290999999999997</v>
      </c>
      <c r="BR51" s="7">
        <v>66.200999999999993</v>
      </c>
      <c r="BS51" s="7">
        <v>66.680000000000007</v>
      </c>
      <c r="BT51" s="7"/>
      <c r="BU51" s="7"/>
      <c r="BV51" s="7"/>
      <c r="BW51" s="7"/>
      <c r="BX51" s="7"/>
      <c r="BY51" s="7"/>
      <c r="BZ51" s="7"/>
      <c r="CA51" s="7">
        <v>65.403999999999996</v>
      </c>
      <c r="CB51" s="7">
        <v>65.567999999999998</v>
      </c>
      <c r="CC51" s="7">
        <v>65.777000000000001</v>
      </c>
      <c r="CD51" s="7">
        <v>66.058000000000007</v>
      </c>
      <c r="CE51" s="7">
        <v>66.019000000000005</v>
      </c>
      <c r="CF51" s="7">
        <v>66.03</v>
      </c>
      <c r="CG51" s="7">
        <v>66.001000000000005</v>
      </c>
      <c r="CH51" s="7">
        <v>65.988</v>
      </c>
      <c r="CI51" s="7">
        <v>65.634</v>
      </c>
      <c r="CJ51" s="7">
        <v>65.256</v>
      </c>
      <c r="CK51" s="7">
        <v>65.063000000000002</v>
      </c>
      <c r="CL51" s="7">
        <v>64.519000000000005</v>
      </c>
      <c r="CM51" s="7">
        <v>64.38</v>
      </c>
      <c r="CN51" s="7"/>
      <c r="CO51" s="7"/>
      <c r="CP51" s="7"/>
      <c r="CQ51" s="7"/>
      <c r="CR51" s="7"/>
      <c r="CS51" s="7"/>
      <c r="CT51" s="7"/>
    </row>
    <row r="52" spans="1:98" ht="49.5" customHeight="1">
      <c r="A52" s="104">
        <v>125</v>
      </c>
      <c r="B52"/>
      <c r="C52"/>
      <c r="D52"/>
      <c r="E52"/>
      <c r="F52"/>
      <c r="G52"/>
      <c r="H52"/>
      <c r="I52"/>
      <c r="J52"/>
      <c r="K52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>
        <v>68.504000000000005</v>
      </c>
      <c r="AM52" s="239">
        <v>66.305999999999997</v>
      </c>
      <c r="AN52" s="239">
        <v>65.254000000000005</v>
      </c>
      <c r="AO52" s="252">
        <v>65.528999999999996</v>
      </c>
      <c r="AP52" s="252">
        <v>65.823999999999998</v>
      </c>
      <c r="AQ52" s="252">
        <v>67.545000000000002</v>
      </c>
      <c r="AR52" s="252">
        <v>68.346999999999994</v>
      </c>
      <c r="AS52" s="252">
        <v>67.563999999999993</v>
      </c>
      <c r="AT52" s="252">
        <v>66.787999999999997</v>
      </c>
      <c r="AU52" s="252">
        <v>66.864000000000004</v>
      </c>
      <c r="AV52" s="252">
        <v>66.563000000000002</v>
      </c>
      <c r="AW52" s="252">
        <v>66.495999999999995</v>
      </c>
      <c r="AX52" s="252">
        <v>66.427999999999997</v>
      </c>
      <c r="AY52" s="252">
        <v>66.45</v>
      </c>
      <c r="AZ52" s="252">
        <v>66.519000000000005</v>
      </c>
      <c r="BA52" s="252">
        <v>66.468999999999994</v>
      </c>
      <c r="BB52" s="252">
        <v>66.382000000000005</v>
      </c>
      <c r="BC52" s="252">
        <v>66.304000000000002</v>
      </c>
      <c r="BD52" s="7">
        <v>66.287999999999997</v>
      </c>
      <c r="BE52" s="7">
        <v>66.293999999999997</v>
      </c>
      <c r="BF52" s="7">
        <v>66.408000000000001</v>
      </c>
      <c r="BG52" s="7">
        <v>66.477000000000004</v>
      </c>
      <c r="BH52" s="7">
        <v>65.983999999999995</v>
      </c>
      <c r="BI52" s="7">
        <v>65.756</v>
      </c>
      <c r="BJ52" s="7">
        <v>65.625</v>
      </c>
      <c r="BK52" s="7">
        <v>65.673000000000002</v>
      </c>
      <c r="BL52" s="7">
        <v>65.724000000000004</v>
      </c>
      <c r="BM52" s="7">
        <v>65.805999999999997</v>
      </c>
      <c r="BN52" s="7">
        <v>66.076999999999998</v>
      </c>
      <c r="BO52" s="7">
        <v>66.27</v>
      </c>
      <c r="BP52" s="7">
        <v>66.436999999999998</v>
      </c>
      <c r="BQ52" s="7">
        <v>66.489999999999995</v>
      </c>
      <c r="BR52" s="7">
        <v>66.382000000000005</v>
      </c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>
        <v>65.37</v>
      </c>
      <c r="CD52" s="7">
        <v>65.384</v>
      </c>
      <c r="CE52" s="7">
        <v>65.866</v>
      </c>
      <c r="CF52" s="7">
        <v>66.102000000000004</v>
      </c>
      <c r="CG52" s="7">
        <v>66.084000000000003</v>
      </c>
      <c r="CH52" s="7">
        <v>66.06</v>
      </c>
      <c r="CI52" s="7">
        <v>66.007000000000005</v>
      </c>
      <c r="CJ52" s="7">
        <v>66.003</v>
      </c>
      <c r="CK52" s="7">
        <v>65.619</v>
      </c>
      <c r="CL52" s="7">
        <v>65.204999999999998</v>
      </c>
      <c r="CM52" s="7"/>
      <c r="CN52" s="7"/>
      <c r="CO52" s="7"/>
      <c r="CP52" s="7"/>
      <c r="CQ52" s="7"/>
      <c r="CR52" s="7"/>
      <c r="CS52" s="7"/>
      <c r="CT52" s="7"/>
    </row>
    <row r="53" spans="1:98" ht="49.5" customHeight="1">
      <c r="A53" s="104">
        <v>120</v>
      </c>
      <c r="B53"/>
      <c r="C53"/>
      <c r="D53"/>
      <c r="E53"/>
      <c r="F53"/>
      <c r="G53"/>
      <c r="H53"/>
      <c r="I53"/>
      <c r="J53"/>
      <c r="K53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>
        <v>68.521000000000001</v>
      </c>
      <c r="AN53" s="252">
        <v>66.713999999999999</v>
      </c>
      <c r="AO53" s="252">
        <v>65.503</v>
      </c>
      <c r="AP53" s="252">
        <v>66.034999999999997</v>
      </c>
      <c r="AQ53" s="252">
        <v>67.543000000000006</v>
      </c>
      <c r="AR53" s="252">
        <v>67.183000000000007</v>
      </c>
      <c r="AS53" s="252">
        <v>66.938000000000002</v>
      </c>
      <c r="AT53" s="252">
        <v>67.808999999999997</v>
      </c>
      <c r="AU53" s="252">
        <v>68.260000000000005</v>
      </c>
      <c r="AV53" s="252">
        <v>67.304000000000002</v>
      </c>
      <c r="AW53" s="252">
        <v>66.668000000000006</v>
      </c>
      <c r="AX53" s="252">
        <v>66.650999999999996</v>
      </c>
      <c r="AY53" s="252">
        <v>66.635000000000005</v>
      </c>
      <c r="AZ53" s="252">
        <v>66.614999999999995</v>
      </c>
      <c r="BA53" s="252">
        <v>66.507999999999996</v>
      </c>
      <c r="BB53" s="252">
        <v>66.450999999999993</v>
      </c>
      <c r="BC53" s="252">
        <v>66.384</v>
      </c>
      <c r="BD53" s="7">
        <v>66.307000000000002</v>
      </c>
      <c r="BE53" s="7">
        <v>66.290999999999997</v>
      </c>
      <c r="BF53" s="7">
        <v>66.293999999999997</v>
      </c>
      <c r="BG53" s="7">
        <v>66.367999999999995</v>
      </c>
      <c r="BH53" s="7">
        <v>66.070999999999998</v>
      </c>
      <c r="BI53" s="7">
        <v>65.825999999999993</v>
      </c>
      <c r="BJ53" s="7">
        <v>65.724999999999994</v>
      </c>
      <c r="BK53" s="7">
        <v>65.715999999999994</v>
      </c>
      <c r="BL53" s="7">
        <v>65.745000000000005</v>
      </c>
      <c r="BM53" s="7">
        <v>65.828000000000003</v>
      </c>
      <c r="BN53" s="7">
        <v>65.924000000000007</v>
      </c>
      <c r="BO53" s="7">
        <v>66.296000000000006</v>
      </c>
      <c r="BP53" s="7">
        <v>66.531999999999996</v>
      </c>
      <c r="BQ53" s="7">
        <v>66.516999999999996</v>
      </c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>
        <v>65.352999999999994</v>
      </c>
      <c r="CF53" s="7">
        <v>65.260999999999996</v>
      </c>
      <c r="CG53" s="7">
        <v>65.647999999999996</v>
      </c>
      <c r="CH53" s="7">
        <v>66.177999999999997</v>
      </c>
      <c r="CI53" s="7">
        <v>66.153999999999996</v>
      </c>
      <c r="CJ53" s="7">
        <v>66.122</v>
      </c>
      <c r="CK53" s="7">
        <v>66.010999999999996</v>
      </c>
      <c r="CL53" s="7"/>
      <c r="CM53" s="7"/>
      <c r="CN53" s="7"/>
      <c r="CO53" s="7"/>
      <c r="CP53" s="7"/>
      <c r="CQ53" s="7"/>
      <c r="CR53" s="7"/>
      <c r="CS53" s="7"/>
      <c r="CT53" s="7"/>
    </row>
    <row r="54" spans="1:98" ht="49.5" customHeight="1">
      <c r="A54" s="104">
        <v>115</v>
      </c>
      <c r="B54"/>
      <c r="C54"/>
      <c r="D54"/>
      <c r="E54"/>
      <c r="F54"/>
      <c r="G54"/>
      <c r="H54"/>
      <c r="I54"/>
      <c r="J54"/>
      <c r="K54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>
        <v>68.325999999999993</v>
      </c>
      <c r="AO54" s="252">
        <v>66.853999999999999</v>
      </c>
      <c r="AP54" s="252">
        <v>66.625</v>
      </c>
      <c r="AQ54" s="252">
        <v>68.102000000000004</v>
      </c>
      <c r="AR54" s="252">
        <v>67.543000000000006</v>
      </c>
      <c r="AS54" s="252">
        <v>66.813000000000002</v>
      </c>
      <c r="AT54" s="252">
        <v>66.894999999999996</v>
      </c>
      <c r="AU54" s="252">
        <v>66.834999999999994</v>
      </c>
      <c r="AV54" s="252">
        <v>67.427999999999997</v>
      </c>
      <c r="AW54" s="252">
        <v>68.218999999999994</v>
      </c>
      <c r="AX54" s="252">
        <v>67.603999999999999</v>
      </c>
      <c r="AY54" s="252">
        <v>67.290000000000006</v>
      </c>
      <c r="AZ54" s="252">
        <v>66.924999999999997</v>
      </c>
      <c r="BA54" s="252">
        <v>66.519000000000005</v>
      </c>
      <c r="BB54" s="252">
        <v>66.478999999999999</v>
      </c>
      <c r="BC54" s="7">
        <v>66.433999999999997</v>
      </c>
      <c r="BD54" s="7">
        <v>66.372</v>
      </c>
      <c r="BE54" s="7">
        <v>66.311000000000007</v>
      </c>
      <c r="BF54" s="7">
        <v>66.302999999999997</v>
      </c>
      <c r="BG54" s="7">
        <v>66.245000000000005</v>
      </c>
      <c r="BH54" s="7">
        <v>66.228999999999999</v>
      </c>
      <c r="BI54" s="7">
        <v>66.239000000000004</v>
      </c>
      <c r="BJ54" s="7">
        <v>66.343999999999994</v>
      </c>
      <c r="BK54" s="7">
        <v>65.978999999999999</v>
      </c>
      <c r="BL54" s="7">
        <v>65.771000000000001</v>
      </c>
      <c r="BM54" s="7">
        <v>65.793999999999997</v>
      </c>
      <c r="BN54" s="7">
        <v>65.921000000000006</v>
      </c>
      <c r="BO54" s="7">
        <v>66.097999999999999</v>
      </c>
      <c r="BP54" s="7">
        <v>66.344999999999999</v>
      </c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>
        <v>65.429000000000002</v>
      </c>
      <c r="CH54" s="7">
        <v>65.353999999999999</v>
      </c>
      <c r="CI54" s="7">
        <v>65.596999999999994</v>
      </c>
      <c r="CJ54" s="7">
        <v>66.242000000000004</v>
      </c>
      <c r="CK54" s="7"/>
      <c r="CL54" s="7"/>
      <c r="CM54" s="7"/>
      <c r="CN54" s="7"/>
      <c r="CO54" s="7"/>
      <c r="CP54" s="7"/>
      <c r="CQ54" s="7"/>
      <c r="CR54" s="7"/>
      <c r="CS54" s="7"/>
      <c r="CT54" s="7"/>
    </row>
    <row r="55" spans="1:98" ht="49.5" customHeight="1">
      <c r="A55" s="104">
        <v>110</v>
      </c>
      <c r="B55"/>
      <c r="C55"/>
      <c r="D55"/>
      <c r="E55"/>
      <c r="F55"/>
      <c r="G55"/>
      <c r="H55"/>
      <c r="I55"/>
      <c r="J55"/>
      <c r="K55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>
        <v>68.081000000000003</v>
      </c>
      <c r="AP55" s="252">
        <v>67.320999999999998</v>
      </c>
      <c r="AQ55" s="252">
        <v>67.096999999999994</v>
      </c>
      <c r="AR55" s="252">
        <v>66.929000000000002</v>
      </c>
      <c r="AS55" s="252">
        <v>66.891999999999996</v>
      </c>
      <c r="AT55" s="252">
        <v>67.033000000000001</v>
      </c>
      <c r="AU55" s="252">
        <v>66.822000000000003</v>
      </c>
      <c r="AV55" s="252">
        <v>66.78</v>
      </c>
      <c r="AW55" s="252">
        <v>66.784000000000006</v>
      </c>
      <c r="AX55" s="252">
        <v>66.775999999999996</v>
      </c>
      <c r="AY55" s="252">
        <v>68.152000000000001</v>
      </c>
      <c r="AZ55" s="252">
        <v>67.396000000000001</v>
      </c>
      <c r="BA55" s="252">
        <v>66.638999999999996</v>
      </c>
      <c r="BB55" s="7">
        <v>66.447000000000003</v>
      </c>
      <c r="BC55" s="7">
        <v>66.424000000000007</v>
      </c>
      <c r="BD55" s="7">
        <v>66.402000000000001</v>
      </c>
      <c r="BE55" s="7">
        <v>66.251000000000005</v>
      </c>
      <c r="BF55" s="7">
        <v>66.262</v>
      </c>
      <c r="BG55" s="7">
        <v>66.262</v>
      </c>
      <c r="BH55" s="7">
        <v>66.328000000000003</v>
      </c>
      <c r="BI55" s="7">
        <v>66.421999999999997</v>
      </c>
      <c r="BJ55" s="7">
        <v>66.587000000000003</v>
      </c>
      <c r="BK55" s="7">
        <v>66.361000000000004</v>
      </c>
      <c r="BL55" s="7">
        <v>66.119</v>
      </c>
      <c r="BM55" s="7">
        <v>65.87</v>
      </c>
      <c r="BN55" s="7">
        <v>65.962000000000003</v>
      </c>
      <c r="BO55" s="7">
        <v>66.152000000000001</v>
      </c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>
        <v>65.5</v>
      </c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</row>
    <row r="56" spans="1:98" ht="49.5" customHeight="1">
      <c r="A56" s="104">
        <v>105</v>
      </c>
      <c r="B56"/>
      <c r="C56"/>
      <c r="D56"/>
      <c r="E56"/>
      <c r="F56"/>
      <c r="G56"/>
      <c r="H56"/>
      <c r="I56"/>
      <c r="J56"/>
      <c r="K56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>
        <v>67.971000000000004</v>
      </c>
      <c r="AQ56" s="252">
        <v>67.162000000000006</v>
      </c>
      <c r="AR56" s="252">
        <v>66.947999999999993</v>
      </c>
      <c r="AS56" s="252">
        <v>66.984999999999999</v>
      </c>
      <c r="AT56" s="252">
        <v>67.070999999999998</v>
      </c>
      <c r="AU56" s="252">
        <v>66.942999999999998</v>
      </c>
      <c r="AV56" s="252">
        <v>66.837000000000003</v>
      </c>
      <c r="AW56" s="252">
        <v>66.7</v>
      </c>
      <c r="AX56" s="252">
        <v>66.614999999999995</v>
      </c>
      <c r="AY56" s="252">
        <v>68.137</v>
      </c>
      <c r="AZ56" s="252">
        <v>67.584000000000003</v>
      </c>
      <c r="BA56" s="7">
        <v>67.012</v>
      </c>
      <c r="BB56" s="7">
        <v>66.412000000000006</v>
      </c>
      <c r="BC56" s="7">
        <v>66.376999999999995</v>
      </c>
      <c r="BD56" s="7">
        <v>66.275999999999996</v>
      </c>
      <c r="BE56" s="7">
        <v>66.225999999999999</v>
      </c>
      <c r="BF56" s="7">
        <v>66.266999999999996</v>
      </c>
      <c r="BG56" s="7">
        <v>66.323999999999998</v>
      </c>
      <c r="BH56" s="7">
        <v>66.39</v>
      </c>
      <c r="BI56" s="7">
        <v>66.44</v>
      </c>
      <c r="BJ56" s="7">
        <v>66.453999999999994</v>
      </c>
      <c r="BK56" s="7">
        <v>66.843999999999994</v>
      </c>
      <c r="BL56" s="7">
        <v>66.093000000000004</v>
      </c>
      <c r="BM56" s="7">
        <v>65.94</v>
      </c>
      <c r="BN56" s="7">
        <v>66.281000000000006</v>
      </c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</row>
    <row r="57" spans="1:98" ht="49.5" customHeight="1">
      <c r="A57" s="104">
        <v>100</v>
      </c>
      <c r="B57"/>
      <c r="C57"/>
      <c r="D57"/>
      <c r="E57"/>
      <c r="F57"/>
      <c r="G57"/>
      <c r="H57"/>
      <c r="I57"/>
      <c r="J57"/>
      <c r="K5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>
        <v>68.131</v>
      </c>
      <c r="AR57" s="252">
        <v>67.233999999999995</v>
      </c>
      <c r="AS57" s="252">
        <v>67.051000000000002</v>
      </c>
      <c r="AT57" s="252">
        <v>67.102000000000004</v>
      </c>
      <c r="AU57" s="252">
        <v>67.016000000000005</v>
      </c>
      <c r="AV57" s="252">
        <v>66.903000000000006</v>
      </c>
      <c r="AW57" s="252">
        <v>66.664000000000001</v>
      </c>
      <c r="AX57" s="252">
        <v>66.915000000000006</v>
      </c>
      <c r="AY57" s="252">
        <v>68.061999999999998</v>
      </c>
      <c r="AZ57" s="7">
        <v>67.424999999999997</v>
      </c>
      <c r="BA57" s="7">
        <v>66.870999999999995</v>
      </c>
      <c r="BB57" s="7">
        <v>66.546000000000006</v>
      </c>
      <c r="BC57" s="7">
        <v>66.338999999999999</v>
      </c>
      <c r="BD57" s="7">
        <v>66.257999999999996</v>
      </c>
      <c r="BE57" s="7">
        <v>66.242999999999995</v>
      </c>
      <c r="BF57" s="7">
        <v>66.322999999999993</v>
      </c>
      <c r="BG57" s="7">
        <v>66.378</v>
      </c>
      <c r="BH57" s="7">
        <v>66.423000000000002</v>
      </c>
      <c r="BI57" s="7">
        <v>66.411000000000001</v>
      </c>
      <c r="BJ57" s="7">
        <v>66.394000000000005</v>
      </c>
      <c r="BK57" s="7">
        <v>66.409000000000006</v>
      </c>
      <c r="BL57" s="7">
        <v>67.055999999999997</v>
      </c>
      <c r="BM57" s="7">
        <v>66.070999999999998</v>
      </c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</row>
    <row r="58" spans="1:98" ht="49.5" customHeight="1">
      <c r="A58" s="104">
        <v>95</v>
      </c>
      <c r="B58"/>
      <c r="C58"/>
      <c r="D58"/>
      <c r="E58"/>
      <c r="F58"/>
      <c r="G58"/>
      <c r="H58"/>
      <c r="I58"/>
      <c r="J58"/>
      <c r="K58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>
        <v>68.456999999999994</v>
      </c>
      <c r="AS58" s="252">
        <v>68.013999999999996</v>
      </c>
      <c r="AT58" s="252">
        <v>67.087000000000003</v>
      </c>
      <c r="AU58" s="252">
        <v>67.001999999999995</v>
      </c>
      <c r="AV58" s="252">
        <v>66.923000000000002</v>
      </c>
      <c r="AW58" s="252">
        <v>66.658000000000001</v>
      </c>
      <c r="AX58" s="252">
        <v>66.451999999999998</v>
      </c>
      <c r="AY58" s="7">
        <v>67.27</v>
      </c>
      <c r="AZ58" s="7">
        <v>67.296000000000006</v>
      </c>
      <c r="BA58" s="7">
        <v>66.688999999999993</v>
      </c>
      <c r="BB58" s="7">
        <v>66.262</v>
      </c>
      <c r="BC58" s="7">
        <v>66.268000000000001</v>
      </c>
      <c r="BD58" s="7">
        <v>66.239000000000004</v>
      </c>
      <c r="BE58" s="7">
        <v>66.293999999999997</v>
      </c>
      <c r="BF58" s="7">
        <v>66.379000000000005</v>
      </c>
      <c r="BG58" s="7">
        <v>66.421999999999997</v>
      </c>
      <c r="BH58" s="7">
        <v>66.418999999999997</v>
      </c>
      <c r="BI58" s="7">
        <v>66.424999999999997</v>
      </c>
      <c r="BJ58" s="7">
        <v>66.42</v>
      </c>
      <c r="BK58" s="7">
        <v>66.400000000000006</v>
      </c>
      <c r="BL58" s="7">
        <v>66.334999999999994</v>
      </c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</row>
    <row r="59" spans="1:98" ht="49.5" customHeight="1">
      <c r="A59" s="104">
        <v>90</v>
      </c>
      <c r="B59"/>
      <c r="C59"/>
      <c r="D59"/>
      <c r="E59"/>
      <c r="F59"/>
      <c r="G59"/>
      <c r="H59"/>
      <c r="I59"/>
      <c r="J59"/>
      <c r="K59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>
        <v>68.34</v>
      </c>
      <c r="AT59" s="252">
        <v>67.316000000000003</v>
      </c>
      <c r="AU59" s="252">
        <v>67.132999999999996</v>
      </c>
      <c r="AV59" s="252">
        <v>67.013000000000005</v>
      </c>
      <c r="AW59" s="252">
        <v>66.617999999999995</v>
      </c>
      <c r="AX59" s="7">
        <v>66.516000000000005</v>
      </c>
      <c r="AY59" s="7">
        <v>66.739999999999995</v>
      </c>
      <c r="AZ59" s="7">
        <v>66.963999999999999</v>
      </c>
      <c r="BA59" s="7">
        <v>66.650000000000006</v>
      </c>
      <c r="BB59" s="7">
        <v>66.447000000000003</v>
      </c>
      <c r="BC59" s="7">
        <v>66.349999999999994</v>
      </c>
      <c r="BD59" s="7">
        <v>66.305999999999997</v>
      </c>
      <c r="BE59" s="7">
        <v>66.352000000000004</v>
      </c>
      <c r="BF59" s="7">
        <v>66.414000000000001</v>
      </c>
      <c r="BG59" s="7">
        <v>66.430000000000007</v>
      </c>
      <c r="BH59" s="7">
        <v>66.432000000000002</v>
      </c>
      <c r="BI59" s="7">
        <v>66.426000000000002</v>
      </c>
      <c r="BJ59" s="7">
        <v>66.429000000000002</v>
      </c>
      <c r="BK59" s="7">
        <v>66.44</v>
      </c>
      <c r="BL59" s="7">
        <v>66.558000000000007</v>
      </c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</row>
    <row r="60" spans="1:98" ht="49.5" customHeight="1">
      <c r="A60" s="104">
        <v>85</v>
      </c>
      <c r="B60"/>
      <c r="C60"/>
      <c r="D60"/>
      <c r="E60"/>
      <c r="F60"/>
      <c r="G60"/>
      <c r="H60"/>
      <c r="I60"/>
      <c r="J60"/>
      <c r="K60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>
        <v>68.8</v>
      </c>
      <c r="AU60" s="252">
        <v>67.61</v>
      </c>
      <c r="AV60" s="252">
        <v>67.016999999999996</v>
      </c>
      <c r="AW60" s="7">
        <v>66.665000000000006</v>
      </c>
      <c r="AX60" s="7">
        <v>66.656999999999996</v>
      </c>
      <c r="AY60" s="7">
        <v>66.748999999999995</v>
      </c>
      <c r="AZ60" s="7">
        <v>66.974000000000004</v>
      </c>
      <c r="BA60" s="7">
        <v>66.897000000000006</v>
      </c>
      <c r="BB60" s="7">
        <v>66.623000000000005</v>
      </c>
      <c r="BC60" s="7">
        <v>66.457999999999998</v>
      </c>
      <c r="BD60" s="7">
        <v>66.42</v>
      </c>
      <c r="BE60" s="7">
        <v>66.409000000000006</v>
      </c>
      <c r="BF60" s="7">
        <v>66.38</v>
      </c>
      <c r="BG60" s="7">
        <v>66.391000000000005</v>
      </c>
      <c r="BH60" s="7">
        <v>66.412000000000006</v>
      </c>
      <c r="BI60" s="7">
        <v>66.441000000000003</v>
      </c>
      <c r="BJ60" s="7">
        <v>66.430999999999997</v>
      </c>
      <c r="BK60" s="7">
        <v>66.685000000000002</v>
      </c>
      <c r="BL60" s="7">
        <v>66.781000000000006</v>
      </c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</row>
    <row r="61" spans="1:98" ht="49.5" customHeight="1">
      <c r="A61" s="104">
        <v>80</v>
      </c>
      <c r="B61"/>
      <c r="C61"/>
      <c r="D61"/>
      <c r="E61"/>
      <c r="F61"/>
      <c r="G61"/>
      <c r="H61"/>
      <c r="I61"/>
      <c r="J61"/>
      <c r="K61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>
        <v>68.738</v>
      </c>
      <c r="AV61" s="7">
        <v>67.52</v>
      </c>
      <c r="AW61" s="7">
        <v>67.022000000000006</v>
      </c>
      <c r="AX61" s="7">
        <v>66.84</v>
      </c>
      <c r="AY61" s="7">
        <v>66.929000000000002</v>
      </c>
      <c r="AZ61" s="7">
        <v>66.89</v>
      </c>
      <c r="BA61" s="7">
        <v>66.959000000000003</v>
      </c>
      <c r="BB61" s="7">
        <v>67.08</v>
      </c>
      <c r="BC61" s="7">
        <v>66.643000000000001</v>
      </c>
      <c r="BD61" s="7">
        <v>66.486000000000004</v>
      </c>
      <c r="BE61" s="7">
        <v>66.435000000000002</v>
      </c>
      <c r="BF61" s="7">
        <v>66.382000000000005</v>
      </c>
      <c r="BG61" s="7">
        <v>66.349000000000004</v>
      </c>
      <c r="BH61" s="7">
        <v>66.376999999999995</v>
      </c>
      <c r="BI61" s="7">
        <v>66.415000000000006</v>
      </c>
      <c r="BJ61" s="7">
        <v>66.81</v>
      </c>
      <c r="BK61" s="7">
        <v>66.930999999999997</v>
      </c>
      <c r="BL61" s="7">
        <v>67.004000000000005</v>
      </c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</row>
    <row r="62" spans="1:98" ht="49.5" customHeight="1">
      <c r="A62" s="104">
        <v>75</v>
      </c>
      <c r="B62"/>
      <c r="C62"/>
      <c r="D62"/>
      <c r="E62"/>
      <c r="F62"/>
      <c r="G62"/>
      <c r="H62"/>
      <c r="I62"/>
      <c r="J62"/>
      <c r="K62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>
        <v>68.53</v>
      </c>
      <c r="AW62" s="7">
        <v>67.575999999999993</v>
      </c>
      <c r="AX62" s="7">
        <v>67.052000000000007</v>
      </c>
      <c r="AY62" s="7">
        <v>67.051000000000002</v>
      </c>
      <c r="AZ62" s="7">
        <v>66.912999999999997</v>
      </c>
      <c r="BA62" s="7">
        <v>66.95</v>
      </c>
      <c r="BB62" s="7">
        <v>67.007000000000005</v>
      </c>
      <c r="BC62" s="7">
        <v>67.290999999999997</v>
      </c>
      <c r="BD62" s="7">
        <v>67.055000000000007</v>
      </c>
      <c r="BE62" s="7">
        <v>66.521000000000001</v>
      </c>
      <c r="BF62" s="7">
        <v>66.430999999999997</v>
      </c>
      <c r="BG62" s="7">
        <v>66.370999999999995</v>
      </c>
      <c r="BH62" s="7">
        <v>66.417000000000002</v>
      </c>
      <c r="BI62" s="7">
        <v>66.594999999999999</v>
      </c>
      <c r="BJ62" s="7">
        <v>67.188999999999993</v>
      </c>
      <c r="BK62" s="7">
        <v>67.176000000000002</v>
      </c>
      <c r="BL62" s="7">
        <v>67.225999999999999</v>
      </c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</row>
    <row r="63" spans="1:98" ht="49.5" customHeight="1">
      <c r="A63" s="104">
        <v>70</v>
      </c>
      <c r="B63"/>
      <c r="C63"/>
      <c r="D63"/>
      <c r="E63"/>
      <c r="F63"/>
      <c r="G63"/>
      <c r="H63"/>
      <c r="I63"/>
      <c r="J63"/>
      <c r="K63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>
        <v>68.361999999999995</v>
      </c>
      <c r="AX63" s="7">
        <v>67.366</v>
      </c>
      <c r="AY63" s="7">
        <v>67.149000000000001</v>
      </c>
      <c r="AZ63" s="7">
        <v>67.043999999999997</v>
      </c>
      <c r="BA63" s="7">
        <v>67.031000000000006</v>
      </c>
      <c r="BB63" s="7">
        <v>67.028999999999996</v>
      </c>
      <c r="BC63" s="7">
        <v>67.751999999999995</v>
      </c>
      <c r="BD63" s="7">
        <v>68.09</v>
      </c>
      <c r="BE63" s="7">
        <v>67.988</v>
      </c>
      <c r="BF63" s="7">
        <v>66.602999999999994</v>
      </c>
      <c r="BG63" s="7">
        <v>66.536000000000001</v>
      </c>
      <c r="BH63" s="7">
        <v>66.754000000000005</v>
      </c>
      <c r="BI63" s="7">
        <v>67.162999999999997</v>
      </c>
      <c r="BJ63" s="7">
        <v>67.686999999999998</v>
      </c>
      <c r="BK63" s="7">
        <v>67.421000000000006</v>
      </c>
      <c r="BL63" s="7">
        <v>67.448999999999998</v>
      </c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</row>
    <row r="64" spans="1:98" ht="49.5" customHeight="1">
      <c r="A64" s="104">
        <v>65</v>
      </c>
      <c r="B64"/>
      <c r="C64"/>
      <c r="D64"/>
      <c r="E64"/>
      <c r="F64"/>
      <c r="G64"/>
      <c r="H64"/>
      <c r="I64"/>
      <c r="J64"/>
      <c r="K64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>
        <v>67.698999999999998</v>
      </c>
      <c r="AY64" s="7">
        <v>67.358999999999995</v>
      </c>
      <c r="AZ64" s="7">
        <v>67.164000000000001</v>
      </c>
      <c r="BA64" s="7">
        <v>67.147999999999996</v>
      </c>
      <c r="BB64" s="7">
        <v>67.569999999999993</v>
      </c>
      <c r="BC64" s="7">
        <v>68.075000000000003</v>
      </c>
      <c r="BD64" s="7">
        <v>67.950999999999993</v>
      </c>
      <c r="BE64" s="7">
        <v>67.927999999999997</v>
      </c>
      <c r="BF64" s="7">
        <v>67.766000000000005</v>
      </c>
      <c r="BG64" s="7">
        <v>67.384</v>
      </c>
      <c r="BH64" s="7">
        <v>67.739999999999995</v>
      </c>
      <c r="BI64" s="7">
        <v>67.721999999999994</v>
      </c>
      <c r="BJ64" s="7">
        <v>67.822999999999993</v>
      </c>
      <c r="BK64" s="7">
        <v>67.727999999999994</v>
      </c>
      <c r="BL64" s="7">
        <v>67.671999999999997</v>
      </c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</row>
    <row r="65" spans="1:98" ht="49.5" customHeight="1">
      <c r="A65" s="104">
        <v>60</v>
      </c>
      <c r="B65"/>
      <c r="C65"/>
      <c r="D65"/>
      <c r="E65"/>
      <c r="F65"/>
      <c r="G65"/>
      <c r="H65"/>
      <c r="I65"/>
      <c r="J65"/>
      <c r="K65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>
        <v>67.263000000000005</v>
      </c>
      <c r="BA65" s="7">
        <v>67.322000000000003</v>
      </c>
      <c r="BB65" s="7">
        <v>68.135000000000005</v>
      </c>
      <c r="BC65" s="7">
        <v>68.007999999999996</v>
      </c>
      <c r="BD65" s="7">
        <v>67.777000000000001</v>
      </c>
      <c r="BE65" s="7">
        <v>67.673000000000002</v>
      </c>
      <c r="BF65" s="7">
        <v>67.509</v>
      </c>
      <c r="BG65" s="7">
        <v>67.558000000000007</v>
      </c>
      <c r="BH65" s="7">
        <v>67.783000000000001</v>
      </c>
      <c r="BI65" s="7">
        <v>67.844999999999999</v>
      </c>
      <c r="BJ65" s="7">
        <v>67.813999999999993</v>
      </c>
      <c r="BK65" s="7">
        <v>67.808000000000007</v>
      </c>
      <c r="BL65" s="7">
        <v>67.828999999999994</v>
      </c>
      <c r="BM65" s="7">
        <v>67.742999999999995</v>
      </c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</row>
    <row r="66" spans="1:98" ht="49.5" customHeight="1">
      <c r="A66" s="104">
        <v>55</v>
      </c>
      <c r="B66"/>
      <c r="C66"/>
      <c r="D66"/>
      <c r="E66"/>
      <c r="F66"/>
      <c r="G66"/>
      <c r="H66"/>
      <c r="I66"/>
      <c r="J66"/>
      <c r="K66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>
        <v>68.063000000000002</v>
      </c>
      <c r="BB66" s="7">
        <v>68.33</v>
      </c>
      <c r="BC66" s="7">
        <v>67.885000000000005</v>
      </c>
      <c r="BD66" s="7">
        <v>67.695999999999998</v>
      </c>
      <c r="BE66" s="7">
        <v>67.510000000000005</v>
      </c>
      <c r="BF66" s="7">
        <v>67.521000000000001</v>
      </c>
      <c r="BG66" s="7">
        <v>67.564999999999998</v>
      </c>
      <c r="BH66" s="7">
        <v>67.677999999999997</v>
      </c>
      <c r="BI66" s="7">
        <v>67.781999999999996</v>
      </c>
      <c r="BJ66" s="7">
        <v>67.888999999999996</v>
      </c>
      <c r="BK66" s="7">
        <v>67.909000000000006</v>
      </c>
      <c r="BL66" s="7">
        <v>67.817999999999998</v>
      </c>
      <c r="BM66" s="7">
        <v>67.738</v>
      </c>
      <c r="BN66" s="7">
        <v>67.671999999999997</v>
      </c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</row>
    <row r="67" spans="1:98" ht="49.5" customHeight="1">
      <c r="A67" s="104">
        <v>50</v>
      </c>
      <c r="B67"/>
      <c r="C67"/>
      <c r="D67"/>
      <c r="E67"/>
      <c r="F67"/>
      <c r="G67"/>
      <c r="H67"/>
      <c r="I67"/>
      <c r="J67"/>
      <c r="K6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>
        <v>68.135999999999996</v>
      </c>
      <c r="BC67" s="7">
        <v>67.906000000000006</v>
      </c>
      <c r="BD67" s="7">
        <v>67.539000000000001</v>
      </c>
      <c r="BE67" s="7">
        <v>67.569000000000003</v>
      </c>
      <c r="BF67" s="7">
        <v>67.585999999999999</v>
      </c>
      <c r="BG67" s="7">
        <v>67.582999999999998</v>
      </c>
      <c r="BH67" s="7">
        <v>67.605000000000004</v>
      </c>
      <c r="BI67" s="7">
        <v>67.819999999999993</v>
      </c>
      <c r="BJ67" s="7">
        <v>67.991</v>
      </c>
      <c r="BK67" s="7">
        <v>67.959999999999994</v>
      </c>
      <c r="BL67" s="7">
        <v>67.807000000000002</v>
      </c>
      <c r="BM67" s="7">
        <v>67.748000000000005</v>
      </c>
      <c r="BN67" s="7">
        <v>67.703000000000003</v>
      </c>
      <c r="BO67" s="7">
        <v>67.793000000000006</v>
      </c>
      <c r="BP67" s="7">
        <v>67.954999999999998</v>
      </c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</row>
    <row r="68" spans="1:98" ht="49.5" customHeight="1">
      <c r="A68" s="104">
        <v>45</v>
      </c>
      <c r="B68"/>
      <c r="C68"/>
      <c r="D68"/>
      <c r="E68"/>
      <c r="F68"/>
      <c r="G68"/>
      <c r="H68"/>
      <c r="I68"/>
      <c r="J68"/>
      <c r="K68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>
        <v>67.936999999999998</v>
      </c>
      <c r="BD68" s="7">
        <v>67.694000000000003</v>
      </c>
      <c r="BE68" s="7">
        <v>67.641000000000005</v>
      </c>
      <c r="BF68" s="7">
        <v>67.631</v>
      </c>
      <c r="BG68" s="7">
        <v>67.628</v>
      </c>
      <c r="BH68" s="7">
        <v>67.617999999999995</v>
      </c>
      <c r="BI68" s="7">
        <v>67.742999999999995</v>
      </c>
      <c r="BJ68" s="7">
        <v>67.878</v>
      </c>
      <c r="BK68" s="7">
        <v>67.722999999999999</v>
      </c>
      <c r="BL68" s="7">
        <v>67.644000000000005</v>
      </c>
      <c r="BM68" s="7">
        <v>67.653999999999996</v>
      </c>
      <c r="BN68" s="7">
        <v>67.691999999999993</v>
      </c>
      <c r="BO68" s="7">
        <v>67.754000000000005</v>
      </c>
      <c r="BP68" s="7">
        <v>67.819999999999993</v>
      </c>
      <c r="BQ68" s="7">
        <v>67.846000000000004</v>
      </c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</row>
    <row r="69" spans="1:98" ht="49.5" customHeight="1">
      <c r="A69" s="104">
        <v>40</v>
      </c>
      <c r="B69"/>
      <c r="C69"/>
      <c r="D69"/>
      <c r="E69"/>
      <c r="F69"/>
      <c r="G69"/>
      <c r="H69"/>
      <c r="I69"/>
      <c r="J69"/>
      <c r="K69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>
        <v>67.727000000000004</v>
      </c>
      <c r="BF69" s="7">
        <v>67.662000000000006</v>
      </c>
      <c r="BG69" s="7">
        <v>67.647000000000006</v>
      </c>
      <c r="BH69" s="7">
        <v>67.638999999999996</v>
      </c>
      <c r="BI69" s="7">
        <v>67.617999999999995</v>
      </c>
      <c r="BJ69" s="7">
        <v>67.53</v>
      </c>
      <c r="BK69" s="7">
        <v>67.459000000000003</v>
      </c>
      <c r="BL69" s="7">
        <v>67.498000000000005</v>
      </c>
      <c r="BM69" s="7">
        <v>67.561999999999998</v>
      </c>
      <c r="BN69" s="7">
        <v>67.599999999999994</v>
      </c>
      <c r="BO69" s="7">
        <v>67.701999999999998</v>
      </c>
      <c r="BP69" s="7">
        <v>67.716999999999999</v>
      </c>
      <c r="BQ69" s="7">
        <v>67.683000000000007</v>
      </c>
      <c r="BR69" s="7">
        <v>67.8</v>
      </c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</row>
    <row r="70" spans="1:98" ht="49.5" customHeight="1">
      <c r="A70" s="104">
        <v>35</v>
      </c>
      <c r="B70"/>
      <c r="C70"/>
      <c r="D70"/>
      <c r="E70"/>
      <c r="F70"/>
      <c r="G70"/>
      <c r="H70"/>
      <c r="I70"/>
      <c r="J70"/>
      <c r="K70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>
        <v>67.759</v>
      </c>
      <c r="BG70" s="7">
        <v>67.665000000000006</v>
      </c>
      <c r="BH70" s="7">
        <v>67.634</v>
      </c>
      <c r="BI70" s="7">
        <v>67.611999999999995</v>
      </c>
      <c r="BJ70" s="7">
        <v>67.581000000000003</v>
      </c>
      <c r="BK70" s="7">
        <v>67.516999999999996</v>
      </c>
      <c r="BL70" s="7">
        <v>67.488</v>
      </c>
      <c r="BM70" s="7">
        <v>67.558000000000007</v>
      </c>
      <c r="BN70" s="7">
        <v>67.747</v>
      </c>
      <c r="BO70" s="7">
        <v>67.751999999999995</v>
      </c>
      <c r="BP70" s="7">
        <v>67.771000000000001</v>
      </c>
      <c r="BQ70" s="7">
        <v>67.858000000000004</v>
      </c>
      <c r="BR70" s="7">
        <v>67.989999999999995</v>
      </c>
      <c r="BS70" s="7">
        <v>68.069999999999993</v>
      </c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</row>
    <row r="71" spans="1:98" ht="49.5" customHeight="1">
      <c r="A71" s="104">
        <v>30</v>
      </c>
      <c r="B71"/>
      <c r="C71"/>
      <c r="D71"/>
      <c r="E71"/>
      <c r="F71"/>
      <c r="G71"/>
      <c r="H71"/>
      <c r="I71"/>
      <c r="J71"/>
      <c r="K71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>
        <v>67.834000000000003</v>
      </c>
      <c r="BH71" s="7">
        <v>67.722999999999999</v>
      </c>
      <c r="BI71" s="7">
        <v>67.709000000000003</v>
      </c>
      <c r="BJ71" s="7">
        <v>67.709000000000003</v>
      </c>
      <c r="BK71" s="7">
        <v>67.685000000000002</v>
      </c>
      <c r="BL71" s="7">
        <v>67.63</v>
      </c>
      <c r="BM71" s="7">
        <v>67.590999999999994</v>
      </c>
      <c r="BN71" s="7">
        <v>67.864000000000004</v>
      </c>
      <c r="BO71" s="7">
        <v>68.123999999999995</v>
      </c>
      <c r="BP71" s="7">
        <v>68.08</v>
      </c>
      <c r="BQ71" s="7">
        <v>68.042000000000002</v>
      </c>
      <c r="BR71" s="7">
        <v>68.209000000000003</v>
      </c>
      <c r="BS71" s="7">
        <v>68.795000000000002</v>
      </c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</row>
    <row r="72" spans="1:98" ht="49.5" customHeight="1">
      <c r="A72" s="104">
        <v>25</v>
      </c>
      <c r="B72"/>
      <c r="C72"/>
      <c r="D72"/>
      <c r="E72"/>
      <c r="F72"/>
      <c r="G72"/>
      <c r="H72"/>
      <c r="I72"/>
      <c r="J72"/>
      <c r="K72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>
        <v>67.894999999999996</v>
      </c>
      <c r="BI72" s="7">
        <v>67.885000000000005</v>
      </c>
      <c r="BJ72" s="7">
        <v>67.900000000000006</v>
      </c>
      <c r="BK72" s="7">
        <v>67.884</v>
      </c>
      <c r="BL72" s="7">
        <v>67.739999999999995</v>
      </c>
      <c r="BM72" s="7">
        <v>67.641000000000005</v>
      </c>
      <c r="BN72" s="7">
        <v>67.677999999999997</v>
      </c>
      <c r="BO72" s="7">
        <v>67.915999999999997</v>
      </c>
      <c r="BP72" s="7">
        <v>68.093000000000004</v>
      </c>
      <c r="BQ72" s="7">
        <v>68.3</v>
      </c>
      <c r="BR72" s="7">
        <v>68.760999999999996</v>
      </c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</row>
    <row r="73" spans="1:98" ht="49.5" customHeight="1">
      <c r="A73" s="104">
        <v>20</v>
      </c>
      <c r="B73"/>
      <c r="C73"/>
      <c r="D73"/>
      <c r="E73"/>
      <c r="F73"/>
      <c r="G73"/>
      <c r="H73"/>
      <c r="I73"/>
      <c r="J73"/>
      <c r="K73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>
        <v>68.072999999999993</v>
      </c>
      <c r="BJ73" s="7">
        <v>68.088999999999999</v>
      </c>
      <c r="BK73" s="7">
        <v>67.938000000000002</v>
      </c>
      <c r="BL73" s="7">
        <v>67.715000000000003</v>
      </c>
      <c r="BM73" s="7">
        <v>67.593999999999994</v>
      </c>
      <c r="BN73" s="7">
        <v>67.566999999999993</v>
      </c>
      <c r="BO73" s="7">
        <v>67.622</v>
      </c>
      <c r="BP73" s="7">
        <v>67.783000000000001</v>
      </c>
      <c r="BQ73" s="7">
        <v>68.721999999999994</v>
      </c>
      <c r="BR73" s="7">
        <v>69.269000000000005</v>
      </c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</row>
    <row r="74" spans="1:98" ht="49.5" customHeight="1">
      <c r="A74" s="104">
        <v>15</v>
      </c>
      <c r="B74"/>
      <c r="C74"/>
      <c r="D74"/>
      <c r="E74"/>
      <c r="F74"/>
      <c r="G74"/>
      <c r="H74"/>
      <c r="I74"/>
      <c r="J74"/>
      <c r="K74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>
        <v>68.210999999999999</v>
      </c>
      <c r="BK74" s="7">
        <v>67.927999999999997</v>
      </c>
      <c r="BL74" s="7">
        <v>67.738</v>
      </c>
      <c r="BM74" s="7">
        <v>67.531999999999996</v>
      </c>
      <c r="BN74" s="7">
        <v>67.438000000000002</v>
      </c>
      <c r="BO74" s="7">
        <v>67.396000000000001</v>
      </c>
      <c r="BP74" s="7">
        <v>68.277000000000001</v>
      </c>
      <c r="BQ74" s="7">
        <v>69.418999999999997</v>
      </c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</row>
    <row r="75" spans="1:98" ht="49.5" customHeight="1">
      <c r="A75" s="104">
        <v>10</v>
      </c>
      <c r="B75"/>
      <c r="C75"/>
      <c r="D75"/>
      <c r="E75"/>
      <c r="F75"/>
      <c r="G75"/>
      <c r="H75"/>
      <c r="I75"/>
      <c r="J75"/>
      <c r="K75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>
        <v>68.367000000000004</v>
      </c>
      <c r="BL75" s="7">
        <v>67.962000000000003</v>
      </c>
      <c r="BM75" s="7">
        <v>67.611999999999995</v>
      </c>
      <c r="BN75" s="7">
        <v>67.497</v>
      </c>
      <c r="BO75" s="7">
        <v>68.322000000000003</v>
      </c>
      <c r="BP75" s="7">
        <v>69.56</v>
      </c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</row>
    <row r="76" spans="1:98" ht="49.5" customHeight="1">
      <c r="A76" s="104">
        <v>5</v>
      </c>
      <c r="B76"/>
      <c r="C76"/>
      <c r="D76"/>
      <c r="E76"/>
      <c r="F76"/>
      <c r="G76"/>
      <c r="H76"/>
      <c r="I76"/>
      <c r="J76"/>
      <c r="K76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>
        <v>68.525999999999996</v>
      </c>
      <c r="BM76" s="7">
        <v>67.981999999999999</v>
      </c>
      <c r="BN76" s="7">
        <v>68.632000000000005</v>
      </c>
      <c r="BO76" s="7">
        <v>69.932000000000002</v>
      </c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</row>
    <row r="77" spans="1:98" ht="49.5" customHeight="1">
      <c r="A77" s="104">
        <v>0</v>
      </c>
      <c r="B77"/>
      <c r="C77"/>
      <c r="D77"/>
      <c r="E77"/>
      <c r="F77"/>
      <c r="G77"/>
      <c r="H77"/>
      <c r="I77"/>
      <c r="J77"/>
      <c r="K7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>
        <v>68.992000000000004</v>
      </c>
      <c r="BN77" s="7">
        <v>69.944000000000003</v>
      </c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</row>
    <row r="78" spans="1:98" s="139" customFormat="1" ht="49.5" customHeight="1" thickBot="1">
      <c r="A78" s="135"/>
      <c r="B78" s="136">
        <v>0</v>
      </c>
      <c r="C78" s="136">
        <v>5</v>
      </c>
      <c r="D78" s="136">
        <v>10</v>
      </c>
      <c r="E78" s="136">
        <v>15</v>
      </c>
      <c r="F78" s="136">
        <v>20</v>
      </c>
      <c r="G78" s="136">
        <v>25</v>
      </c>
      <c r="H78" s="136">
        <v>30</v>
      </c>
      <c r="I78" s="136">
        <v>35</v>
      </c>
      <c r="J78" s="136">
        <v>40</v>
      </c>
      <c r="K78" s="136">
        <v>45</v>
      </c>
      <c r="L78" s="136">
        <v>50</v>
      </c>
      <c r="M78" s="136">
        <v>55</v>
      </c>
      <c r="N78" s="136">
        <v>60</v>
      </c>
      <c r="O78" s="136">
        <v>65</v>
      </c>
      <c r="P78" s="136">
        <v>70</v>
      </c>
      <c r="Q78" s="136">
        <v>75</v>
      </c>
      <c r="R78" s="136">
        <v>80</v>
      </c>
      <c r="S78" s="136">
        <v>85</v>
      </c>
      <c r="T78" s="136">
        <v>90</v>
      </c>
      <c r="U78" s="136">
        <v>95</v>
      </c>
      <c r="V78" s="136">
        <v>100</v>
      </c>
      <c r="W78" s="136">
        <v>105</v>
      </c>
      <c r="X78" s="136">
        <v>110</v>
      </c>
      <c r="Y78" s="136">
        <v>115</v>
      </c>
      <c r="Z78" s="136">
        <v>120</v>
      </c>
      <c r="AA78" s="136">
        <v>125</v>
      </c>
      <c r="AB78" s="136">
        <v>130</v>
      </c>
      <c r="AC78" s="136">
        <v>135</v>
      </c>
      <c r="AD78" s="136">
        <v>140</v>
      </c>
      <c r="AE78" s="136">
        <v>145</v>
      </c>
      <c r="AF78" s="136">
        <v>150</v>
      </c>
      <c r="AG78" s="136">
        <v>155</v>
      </c>
      <c r="AH78" s="136">
        <v>160</v>
      </c>
      <c r="AI78" s="136">
        <v>165</v>
      </c>
      <c r="AJ78" s="136">
        <v>170</v>
      </c>
      <c r="AK78" s="136">
        <v>175</v>
      </c>
      <c r="AL78" s="136">
        <v>180</v>
      </c>
      <c r="AM78" s="136">
        <v>185</v>
      </c>
      <c r="AN78" s="136">
        <v>190</v>
      </c>
      <c r="AO78" s="136">
        <v>195</v>
      </c>
      <c r="AP78" s="136">
        <v>200</v>
      </c>
      <c r="AQ78" s="136">
        <v>205</v>
      </c>
      <c r="AR78" s="136">
        <v>210</v>
      </c>
      <c r="AS78" s="136">
        <v>215</v>
      </c>
      <c r="AT78" s="136">
        <v>220</v>
      </c>
      <c r="AU78" s="136">
        <v>225</v>
      </c>
      <c r="AV78" s="136">
        <v>230</v>
      </c>
      <c r="AW78" s="136">
        <v>235</v>
      </c>
      <c r="AX78" s="136">
        <v>240</v>
      </c>
      <c r="AY78" s="136">
        <v>245</v>
      </c>
      <c r="AZ78" s="136">
        <v>250</v>
      </c>
      <c r="BA78" s="136">
        <v>255</v>
      </c>
      <c r="BB78" s="136">
        <v>260</v>
      </c>
      <c r="BC78" s="136">
        <v>265</v>
      </c>
      <c r="BD78" s="136">
        <v>270</v>
      </c>
      <c r="BE78" s="136">
        <v>275</v>
      </c>
      <c r="BF78" s="136">
        <v>280</v>
      </c>
      <c r="BG78" s="136">
        <v>285</v>
      </c>
      <c r="BH78" s="136">
        <v>290</v>
      </c>
      <c r="BI78" s="136">
        <v>295</v>
      </c>
      <c r="BJ78" s="136">
        <v>300</v>
      </c>
      <c r="BK78" s="136">
        <v>305</v>
      </c>
      <c r="BL78" s="136">
        <v>310</v>
      </c>
      <c r="BM78" s="136">
        <v>315</v>
      </c>
      <c r="BN78" s="136">
        <v>320</v>
      </c>
      <c r="BO78" s="136">
        <v>325</v>
      </c>
      <c r="BP78" s="136">
        <v>330</v>
      </c>
      <c r="BQ78" s="136">
        <v>335</v>
      </c>
      <c r="BR78" s="136">
        <v>340</v>
      </c>
      <c r="BS78" s="136">
        <v>345</v>
      </c>
      <c r="BT78" s="136">
        <v>350</v>
      </c>
      <c r="BU78" s="136">
        <v>355</v>
      </c>
      <c r="BV78" s="136">
        <v>360</v>
      </c>
      <c r="BW78" s="136">
        <v>365</v>
      </c>
      <c r="BX78" s="136">
        <v>370</v>
      </c>
      <c r="BY78" s="136">
        <v>375</v>
      </c>
      <c r="BZ78" s="136">
        <v>380</v>
      </c>
      <c r="CA78" s="136">
        <v>385</v>
      </c>
      <c r="CB78" s="136">
        <v>390</v>
      </c>
      <c r="CC78" s="136">
        <v>395</v>
      </c>
      <c r="CD78" s="136">
        <v>400</v>
      </c>
      <c r="CE78" s="136">
        <v>405</v>
      </c>
      <c r="CF78" s="136">
        <v>410</v>
      </c>
      <c r="CG78" s="136">
        <v>415</v>
      </c>
      <c r="CH78" s="136">
        <v>420</v>
      </c>
      <c r="CI78" s="136">
        <v>425</v>
      </c>
      <c r="CJ78" s="136">
        <v>430</v>
      </c>
      <c r="CK78" s="136">
        <v>435</v>
      </c>
      <c r="CL78" s="136">
        <v>440</v>
      </c>
      <c r="CM78" s="136">
        <v>445</v>
      </c>
      <c r="CN78" s="136">
        <v>450</v>
      </c>
      <c r="CO78" s="136">
        <v>455</v>
      </c>
      <c r="CP78" s="136">
        <v>460</v>
      </c>
      <c r="CQ78" s="136">
        <v>465</v>
      </c>
      <c r="CR78" s="136">
        <v>470</v>
      </c>
    </row>
  </sheetData>
  <pageMargins left="0.70866141732283472" right="0.70866141732283472" top="0.35433070866141736" bottom="0.27559055118110237" header="0.31496062992125984" footer="0.23622047244094491"/>
  <pageSetup paperSize="8" scale="14" fitToHeight="10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T78"/>
  <sheetViews>
    <sheetView workbookViewId="0">
      <selection activeCell="H22" sqref="H22"/>
    </sheetView>
  </sheetViews>
  <sheetFormatPr baseColWidth="10" defaultColWidth="8.83203125" defaultRowHeight="15"/>
  <sheetData>
    <row r="2" spans="2:98">
      <c r="B2">
        <f>Final!B2-Initial!B2</f>
        <v>0</v>
      </c>
      <c r="C2">
        <f>Final!C2-Initial!C2</f>
        <v>0</v>
      </c>
      <c r="D2">
        <f>Final!D2-Initial!D2</f>
        <v>0</v>
      </c>
      <c r="E2">
        <f>Final!E2-Initial!E2</f>
        <v>0</v>
      </c>
      <c r="F2">
        <f>Final!F2-Initial!F2</f>
        <v>0</v>
      </c>
      <c r="G2">
        <f>Final!G2-Initial!G2</f>
        <v>0</v>
      </c>
      <c r="H2">
        <f>Final!H2-Initial!H2</f>
        <v>0</v>
      </c>
      <c r="I2">
        <f>Final!I2-Initial!I2</f>
        <v>0</v>
      </c>
      <c r="J2">
        <f>Final!J2-Initial!J2</f>
        <v>0</v>
      </c>
      <c r="K2">
        <f>Final!K2-Initial!K2</f>
        <v>0</v>
      </c>
      <c r="L2">
        <f>Final!L2-Initial!L2</f>
        <v>0</v>
      </c>
      <c r="M2">
        <f>Final!M2-Initial!M2</f>
        <v>0</v>
      </c>
      <c r="N2">
        <f>Final!N2-Initial!N2</f>
        <v>0</v>
      </c>
      <c r="O2">
        <f>Final!O2-Initial!O2</f>
        <v>0</v>
      </c>
      <c r="P2">
        <f>Final!P2-Initial!P2</f>
        <v>0</v>
      </c>
      <c r="Q2">
        <f>Final!Q2-Initial!Q2</f>
        <v>0</v>
      </c>
      <c r="R2">
        <f>Final!R2-Initial!R2</f>
        <v>0</v>
      </c>
      <c r="S2">
        <f>Final!S2-Initial!S2</f>
        <v>0</v>
      </c>
      <c r="T2">
        <f>Final!T2-Initial!T2</f>
        <v>0</v>
      </c>
      <c r="U2">
        <f>Final!U2-Initial!U2</f>
        <v>0</v>
      </c>
      <c r="V2">
        <f>Final!V2-Initial!V2</f>
        <v>0</v>
      </c>
      <c r="W2">
        <f>Final!W2-Initial!W2</f>
        <v>0</v>
      </c>
      <c r="X2">
        <f>Final!X2-Initial!X2</f>
        <v>0</v>
      </c>
      <c r="Y2">
        <f>Final!Y2-Initial!Y2</f>
        <v>0</v>
      </c>
      <c r="Z2">
        <f>Final!Z2-Initial!Z2</f>
        <v>0</v>
      </c>
      <c r="AA2">
        <f>Final!AA2-Initial!AA2</f>
        <v>0</v>
      </c>
      <c r="AB2">
        <f>Final!AB2-Initial!AB2</f>
        <v>0</v>
      </c>
      <c r="AC2">
        <f>Final!AC2-Initial!AC2</f>
        <v>0</v>
      </c>
      <c r="AD2">
        <f>Final!AD2-Initial!AD2</f>
        <v>0</v>
      </c>
      <c r="AE2">
        <f>Final!AE2-Initial!AE2</f>
        <v>0</v>
      </c>
      <c r="AF2">
        <f>Final!AF2-Initial!AF2</f>
        <v>0</v>
      </c>
      <c r="AG2">
        <f>Final!AG2-Initial!AG2</f>
        <v>0</v>
      </c>
      <c r="AH2">
        <f>Final!AH2-Initial!AH2</f>
        <v>0</v>
      </c>
      <c r="AI2">
        <f>Final!AI2-Initial!AI2</f>
        <v>0</v>
      </c>
      <c r="AJ2">
        <f>Final!AJ2-Initial!AJ2</f>
        <v>0</v>
      </c>
      <c r="AK2">
        <f>Final!AK2-Initial!AK2</f>
        <v>0</v>
      </c>
      <c r="AL2">
        <f>Final!AL2-Initial!AL2</f>
        <v>0</v>
      </c>
      <c r="AM2">
        <f>Final!AM2-Initial!AM2</f>
        <v>0</v>
      </c>
      <c r="AN2">
        <f>Final!AN2-Initial!AN2</f>
        <v>0</v>
      </c>
      <c r="AO2">
        <f>Final!AO2-Initial!AO2</f>
        <v>0</v>
      </c>
      <c r="AP2">
        <f>Final!AP2-Initial!AP2</f>
        <v>0</v>
      </c>
      <c r="AQ2">
        <f>Final!AQ2-Initial!AQ2</f>
        <v>0</v>
      </c>
      <c r="AR2">
        <f>Final!AR2-Initial!AR2</f>
        <v>0</v>
      </c>
      <c r="AS2">
        <f>Final!AS2-Initial!AS2</f>
        <v>0</v>
      </c>
      <c r="AT2">
        <f>Final!AT2-Initial!AT2</f>
        <v>0</v>
      </c>
      <c r="AU2">
        <f>Final!AU2-Initial!AU2</f>
        <v>0</v>
      </c>
      <c r="AV2">
        <f>Final!AV2-Initial!AV2</f>
        <v>0</v>
      </c>
      <c r="AW2">
        <f>Final!AW2-Initial!AW2</f>
        <v>0</v>
      </c>
      <c r="AX2">
        <f>Final!AX2-Initial!AX2</f>
        <v>0</v>
      </c>
      <c r="AY2">
        <f>Final!AY2-Initial!AY2</f>
        <v>0</v>
      </c>
      <c r="AZ2">
        <f>Final!AZ2-Initial!AZ2</f>
        <v>0</v>
      </c>
      <c r="BA2">
        <f>Final!BA2-Initial!BA2</f>
        <v>0</v>
      </c>
      <c r="BB2">
        <f>Final!BB2-Initial!BB2</f>
        <v>0</v>
      </c>
      <c r="BC2">
        <f>Final!BC2-Initial!BC2</f>
        <v>0</v>
      </c>
      <c r="BD2">
        <f>Final!BD2-Initial!BD2</f>
        <v>0</v>
      </c>
      <c r="BE2">
        <f>Final!BE2-Initial!BE2</f>
        <v>0</v>
      </c>
      <c r="BF2">
        <f>Final!BF2-Initial!BF2</f>
        <v>0</v>
      </c>
      <c r="BG2">
        <f>Final!BG2-Initial!BG2</f>
        <v>0</v>
      </c>
      <c r="BH2">
        <f>Final!BH2-Initial!BH2</f>
        <v>0</v>
      </c>
      <c r="BI2">
        <f>Final!BI2-Initial!BI2</f>
        <v>0</v>
      </c>
      <c r="BJ2">
        <f>Final!BJ2-Initial!BJ2</f>
        <v>0</v>
      </c>
      <c r="BK2">
        <f>Final!BK2-Initial!BK2</f>
        <v>0</v>
      </c>
      <c r="BL2">
        <f>Final!BL2-Initial!BL2</f>
        <v>0</v>
      </c>
      <c r="BM2">
        <f>Final!BM2-Initial!BM2</f>
        <v>0</v>
      </c>
      <c r="BN2">
        <f>Final!BN2-Initial!BN2</f>
        <v>0</v>
      </c>
      <c r="BO2">
        <f>Final!BO2-Initial!BO2</f>
        <v>0</v>
      </c>
      <c r="BP2">
        <f>Final!BP2-Initial!BP2</f>
        <v>0</v>
      </c>
      <c r="BQ2">
        <f>Final!BQ2-Initial!BQ2</f>
        <v>0</v>
      </c>
      <c r="BR2">
        <f>Final!BR2-Initial!BR2</f>
        <v>0</v>
      </c>
      <c r="BS2">
        <f>Final!BS2-Initial!BS2</f>
        <v>0</v>
      </c>
      <c r="BT2">
        <f>Final!BT2-Initial!BT2</f>
        <v>0</v>
      </c>
      <c r="BU2">
        <f>Final!BU2-Initial!BU2</f>
        <v>0</v>
      </c>
      <c r="BV2">
        <f>Final!BV2-Initial!BV2</f>
        <v>0</v>
      </c>
      <c r="BW2">
        <f>Final!BW2-Initial!BW2</f>
        <v>0</v>
      </c>
      <c r="BX2">
        <f>Final!BX2-Initial!BX2</f>
        <v>0</v>
      </c>
      <c r="BY2">
        <f>Final!BY2-Initial!BY2</f>
        <v>0</v>
      </c>
      <c r="BZ2">
        <f>Final!BZ2-Initial!BZ2</f>
        <v>0</v>
      </c>
      <c r="CA2">
        <f>Final!CA2-Initial!CA2</f>
        <v>0</v>
      </c>
      <c r="CB2">
        <f>Final!CB2-Initial!CB2</f>
        <v>0</v>
      </c>
      <c r="CC2">
        <f>Final!CC2-Initial!CC2</f>
        <v>0</v>
      </c>
      <c r="CD2">
        <f>Final!CD2-Initial!CD2</f>
        <v>0</v>
      </c>
      <c r="CE2">
        <f>Final!CE2-Initial!CE2</f>
        <v>0</v>
      </c>
      <c r="CF2">
        <f>Final!CF2-Initial!CF2</f>
        <v>0</v>
      </c>
      <c r="CG2">
        <f>Final!CG2-Initial!CG2</f>
        <v>0</v>
      </c>
      <c r="CH2">
        <f>Final!CH2-Initial!CH2</f>
        <v>0</v>
      </c>
      <c r="CI2">
        <f>Final!CI2-Initial!CI2</f>
        <v>0</v>
      </c>
      <c r="CJ2">
        <f>Final!CJ2-Initial!CJ2</f>
        <v>0</v>
      </c>
      <c r="CK2">
        <f>Final!CK2-Initial!CK2</f>
        <v>0</v>
      </c>
      <c r="CL2">
        <f>Final!CL2-Initial!CL2</f>
        <v>0</v>
      </c>
      <c r="CM2">
        <f>Final!CM2-Initial!CM2</f>
        <v>0</v>
      </c>
      <c r="CN2">
        <f>Final!CN2-Initial!CN2</f>
        <v>0</v>
      </c>
      <c r="CO2">
        <f>Final!CO2-Initial!CO2</f>
        <v>0</v>
      </c>
      <c r="CP2">
        <f>Final!CP2-Initial!CP2</f>
        <v>0</v>
      </c>
      <c r="CQ2">
        <f>Final!CQ2-Initial!CQ2</f>
        <v>0</v>
      </c>
      <c r="CR2">
        <f>Final!CR2-Initial!CR2</f>
        <v>0</v>
      </c>
      <c r="CS2">
        <f>Final!CS2-Initial!CS2</f>
        <v>0</v>
      </c>
      <c r="CT2">
        <f>Final!CT2-Initial!CT2</f>
        <v>0</v>
      </c>
    </row>
    <row r="3" spans="2:98">
      <c r="B3">
        <f>Final!B3-Initial!B3</f>
        <v>0</v>
      </c>
      <c r="C3">
        <f>Final!C3-Initial!C3</f>
        <v>0</v>
      </c>
      <c r="D3">
        <f>Final!D3-Initial!D3</f>
        <v>0</v>
      </c>
      <c r="E3">
        <f>Final!E3-Initial!E3</f>
        <v>0</v>
      </c>
      <c r="F3">
        <f>Final!F3-Initial!F3</f>
        <v>0</v>
      </c>
      <c r="G3">
        <f>Final!G3-Initial!G3</f>
        <v>0</v>
      </c>
      <c r="H3">
        <f>Final!H3-Initial!H3</f>
        <v>0</v>
      </c>
      <c r="I3">
        <f>Final!I3-Initial!I3</f>
        <v>0</v>
      </c>
      <c r="J3">
        <f>Final!J3-Initial!J3</f>
        <v>0</v>
      </c>
      <c r="K3">
        <f>Final!K3-Initial!K3</f>
        <v>0</v>
      </c>
      <c r="L3">
        <f>Final!L3-Initial!L3</f>
        <v>0</v>
      </c>
      <c r="M3">
        <f>Final!M3-Initial!M3</f>
        <v>0</v>
      </c>
      <c r="N3">
        <f>Final!N3-Initial!N3</f>
        <v>0</v>
      </c>
      <c r="O3">
        <f>Final!O3-Initial!O3</f>
        <v>0</v>
      </c>
      <c r="P3">
        <f>Final!P3-Initial!P3</f>
        <v>0</v>
      </c>
      <c r="Q3">
        <f>Final!Q3-Initial!Q3</f>
        <v>0</v>
      </c>
      <c r="R3">
        <f>Final!R3-Initial!R3</f>
        <v>0</v>
      </c>
      <c r="S3">
        <f>Final!S3-Initial!S3</f>
        <v>0</v>
      </c>
      <c r="T3">
        <f>Final!T3-Initial!T3</f>
        <v>0</v>
      </c>
      <c r="U3">
        <f>Final!U3-Initial!U3</f>
        <v>0</v>
      </c>
      <c r="V3">
        <f>Final!V3-Initial!V3</f>
        <v>0</v>
      </c>
      <c r="W3">
        <f>Final!W3-Initial!W3</f>
        <v>0</v>
      </c>
      <c r="X3">
        <f>Final!X3-Initial!X3</f>
        <v>0</v>
      </c>
      <c r="Y3">
        <f>Final!Y3-Initial!Y3</f>
        <v>0</v>
      </c>
      <c r="Z3">
        <f>Final!Z3-Initial!Z3</f>
        <v>0</v>
      </c>
      <c r="AA3">
        <f>Final!AA3-Initial!AA3</f>
        <v>0</v>
      </c>
      <c r="AB3">
        <f>Final!AB3-Initial!AB3</f>
        <v>0</v>
      </c>
      <c r="AC3">
        <f>Final!AC3-Initial!AC3</f>
        <v>0</v>
      </c>
      <c r="AD3">
        <f>Final!AD3-Initial!AD3</f>
        <v>0</v>
      </c>
      <c r="AE3">
        <f>Final!AE3-Initial!AE3</f>
        <v>0</v>
      </c>
      <c r="AF3">
        <f>Final!AF3-Initial!AF3</f>
        <v>0</v>
      </c>
      <c r="AG3">
        <f>Final!AG3-Initial!AG3</f>
        <v>0</v>
      </c>
      <c r="AH3">
        <f>Final!AH3-Initial!AH3</f>
        <v>0</v>
      </c>
      <c r="AI3">
        <f>Final!AI3-Initial!AI3</f>
        <v>0</v>
      </c>
      <c r="AJ3">
        <f>Final!AJ3-Initial!AJ3</f>
        <v>0</v>
      </c>
      <c r="AK3">
        <f>Final!AK3-Initial!AK3</f>
        <v>0</v>
      </c>
      <c r="AL3">
        <f>Final!AL3-Initial!AL3</f>
        <v>0</v>
      </c>
      <c r="AM3">
        <f>Final!AM3-Initial!AM3</f>
        <v>0</v>
      </c>
      <c r="AN3">
        <f>Final!AN3-Initial!AN3</f>
        <v>0</v>
      </c>
      <c r="AO3">
        <f>Final!AO3-Initial!AO3</f>
        <v>0</v>
      </c>
      <c r="AP3">
        <f>Final!AP3-Initial!AP3</f>
        <v>0</v>
      </c>
      <c r="AQ3">
        <f>Final!AQ3-Initial!AQ3</f>
        <v>0</v>
      </c>
      <c r="AR3">
        <f>Final!AR3-Initial!AR3</f>
        <v>0</v>
      </c>
      <c r="AS3">
        <f>Final!AS3-Initial!AS3</f>
        <v>0</v>
      </c>
      <c r="AT3">
        <f>Final!AT3-Initial!AT3</f>
        <v>0</v>
      </c>
      <c r="AU3">
        <f>Final!AU3-Initial!AU3</f>
        <v>0</v>
      </c>
      <c r="AV3">
        <f>Final!AV3-Initial!AV3</f>
        <v>0</v>
      </c>
      <c r="AW3">
        <f>Final!AW3-Initial!AW3</f>
        <v>0</v>
      </c>
      <c r="AX3">
        <f>Final!AX3-Initial!AX3</f>
        <v>0</v>
      </c>
      <c r="AY3">
        <f>Final!AY3-Initial!AY3</f>
        <v>0</v>
      </c>
      <c r="AZ3">
        <f>Final!AZ3-Initial!AZ3</f>
        <v>0</v>
      </c>
      <c r="BA3">
        <f>Final!BA3-Initial!BA3</f>
        <v>0</v>
      </c>
      <c r="BB3">
        <f>Final!BB3-Initial!BB3</f>
        <v>0</v>
      </c>
      <c r="BC3">
        <f>Final!BC3-Initial!BC3</f>
        <v>0</v>
      </c>
      <c r="BD3">
        <f>Final!BD3-Initial!BD3</f>
        <v>0</v>
      </c>
      <c r="BE3">
        <f>Final!BE3-Initial!BE3</f>
        <v>0</v>
      </c>
      <c r="BF3">
        <f>Final!BF3-Initial!BF3</f>
        <v>0</v>
      </c>
      <c r="BG3">
        <f>Final!BG3-Initial!BG3</f>
        <v>0</v>
      </c>
      <c r="BH3">
        <f>Final!BH3-Initial!BH3</f>
        <v>0</v>
      </c>
      <c r="BI3">
        <f>Final!BI3-Initial!BI3</f>
        <v>0</v>
      </c>
      <c r="BJ3">
        <f>Final!BJ3-Initial!BJ3</f>
        <v>0</v>
      </c>
      <c r="BK3">
        <f>Final!BK3-Initial!BK3</f>
        <v>0</v>
      </c>
      <c r="BL3">
        <f>Final!BL3-Initial!BL3</f>
        <v>0</v>
      </c>
      <c r="BM3">
        <f>Final!BM3-Initial!BM3</f>
        <v>0</v>
      </c>
      <c r="BN3">
        <f>Final!BN3-Initial!BN3</f>
        <v>0</v>
      </c>
      <c r="BO3">
        <f>Final!BO3-Initial!BO3</f>
        <v>0</v>
      </c>
      <c r="BP3">
        <f>Final!BP3-Initial!BP3</f>
        <v>0</v>
      </c>
      <c r="BQ3">
        <f>Final!BQ3-Initial!BQ3</f>
        <v>0</v>
      </c>
      <c r="BR3">
        <f>Final!BR3-Initial!BR3</f>
        <v>0</v>
      </c>
      <c r="BS3">
        <f>Final!BS3-Initial!BS3</f>
        <v>0</v>
      </c>
      <c r="BT3">
        <f>Final!BT3-Initial!BT3</f>
        <v>0</v>
      </c>
      <c r="BU3">
        <f>Final!BU3-Initial!BU3</f>
        <v>0</v>
      </c>
      <c r="BV3">
        <f>Final!BV3-Initial!BV3</f>
        <v>0</v>
      </c>
      <c r="BW3">
        <f>Final!BW3-Initial!BW3</f>
        <v>0</v>
      </c>
      <c r="BX3">
        <f>Final!BX3-Initial!BX3</f>
        <v>0</v>
      </c>
      <c r="BY3">
        <f>Final!BY3-Initial!BY3</f>
        <v>0</v>
      </c>
      <c r="BZ3">
        <f>Final!BZ3-Initial!BZ3</f>
        <v>0</v>
      </c>
      <c r="CA3">
        <f>Final!CA3-Initial!CA3</f>
        <v>0</v>
      </c>
      <c r="CB3">
        <f>Final!CB3-Initial!CB3</f>
        <v>0</v>
      </c>
      <c r="CC3">
        <f>Final!CC3-Initial!CC3</f>
        <v>0</v>
      </c>
      <c r="CD3">
        <f>Final!CD3-Initial!CD3</f>
        <v>0</v>
      </c>
      <c r="CE3">
        <f>Final!CE3-Initial!CE3</f>
        <v>0</v>
      </c>
      <c r="CF3">
        <f>Final!CF3-Initial!CF3</f>
        <v>0</v>
      </c>
      <c r="CG3">
        <f>Final!CG3-Initial!CG3</f>
        <v>0</v>
      </c>
      <c r="CH3">
        <f>Final!CH3-Initial!CH3</f>
        <v>0</v>
      </c>
      <c r="CI3">
        <f>Final!CI3-Initial!CI3</f>
        <v>0</v>
      </c>
      <c r="CJ3">
        <f>Final!CJ3-Initial!CJ3</f>
        <v>0</v>
      </c>
      <c r="CK3">
        <f>Final!CK3-Initial!CK3</f>
        <v>0</v>
      </c>
      <c r="CL3">
        <f>Final!CL3-Initial!CL3</f>
        <v>0</v>
      </c>
      <c r="CM3">
        <f>Final!CM3-Initial!CM3</f>
        <v>0</v>
      </c>
      <c r="CN3">
        <f>Final!CN3-Initial!CN3</f>
        <v>0</v>
      </c>
      <c r="CO3">
        <f>Final!CO3-Initial!CO3</f>
        <v>0</v>
      </c>
      <c r="CP3">
        <f>Final!CP3-Initial!CP3</f>
        <v>0</v>
      </c>
      <c r="CQ3">
        <f>Final!CQ3-Initial!CQ3</f>
        <v>0</v>
      </c>
      <c r="CR3">
        <f>Final!CR3-Initial!CR3</f>
        <v>0</v>
      </c>
      <c r="CS3">
        <f>Final!CS3-Initial!CS3</f>
        <v>0</v>
      </c>
      <c r="CT3">
        <f>Final!CT3-Initial!CT3</f>
        <v>0</v>
      </c>
    </row>
    <row r="4" spans="2:98">
      <c r="B4">
        <f>Final!B4-Initial!B4</f>
        <v>0</v>
      </c>
      <c r="C4">
        <f>Final!C4-Initial!C4</f>
        <v>0</v>
      </c>
      <c r="D4">
        <f>Final!D4-Initial!D4</f>
        <v>0</v>
      </c>
      <c r="E4">
        <f>Final!E4-Initial!E4</f>
        <v>0</v>
      </c>
      <c r="F4">
        <f>Final!F4-Initial!F4</f>
        <v>0</v>
      </c>
      <c r="G4">
        <f>Final!G4-Initial!G4</f>
        <v>0</v>
      </c>
      <c r="H4">
        <f>Final!H4-Initial!H4</f>
        <v>0</v>
      </c>
      <c r="I4">
        <f>Final!I4-Initial!I4</f>
        <v>0</v>
      </c>
      <c r="J4">
        <f>Final!J4-Initial!J4</f>
        <v>0</v>
      </c>
      <c r="K4">
        <f>Final!K4-Initial!K4</f>
        <v>0</v>
      </c>
      <c r="L4">
        <f>Final!L4-Initial!L4</f>
        <v>0</v>
      </c>
      <c r="M4">
        <f>Final!M4-Initial!M4</f>
        <v>0</v>
      </c>
      <c r="N4">
        <f>Final!N4-Initial!N4</f>
        <v>0</v>
      </c>
      <c r="O4">
        <f>Final!O4-Initial!O4</f>
        <v>0</v>
      </c>
      <c r="P4">
        <f>Final!P4-Initial!P4</f>
        <v>0</v>
      </c>
      <c r="Q4">
        <f>Final!Q4-Initial!Q4</f>
        <v>0</v>
      </c>
      <c r="R4">
        <f>Final!R4-Initial!R4</f>
        <v>0</v>
      </c>
      <c r="S4">
        <f>Final!S4-Initial!S4</f>
        <v>0</v>
      </c>
      <c r="T4">
        <f>Final!T4-Initial!T4</f>
        <v>0</v>
      </c>
      <c r="U4">
        <f>Final!U4-Initial!U4</f>
        <v>0</v>
      </c>
      <c r="V4">
        <f>Final!V4-Initial!V4</f>
        <v>0</v>
      </c>
      <c r="W4">
        <f>Final!W4-Initial!W4</f>
        <v>0</v>
      </c>
      <c r="X4">
        <f>Final!X4-Initial!X4</f>
        <v>0</v>
      </c>
      <c r="Y4">
        <f>Final!Y4-Initial!Y4</f>
        <v>0</v>
      </c>
      <c r="Z4">
        <f>Final!Z4-Initial!Z4</f>
        <v>0</v>
      </c>
      <c r="AA4">
        <f>Final!AA4-Initial!AA4</f>
        <v>0</v>
      </c>
      <c r="AB4">
        <f>Final!AB4-Initial!AB4</f>
        <v>0</v>
      </c>
      <c r="AC4">
        <f>Final!AC4-Initial!AC4</f>
        <v>0</v>
      </c>
      <c r="AD4">
        <f>Final!AD4-Initial!AD4</f>
        <v>0</v>
      </c>
      <c r="AE4">
        <f>Final!AE4-Initial!AE4</f>
        <v>0</v>
      </c>
      <c r="AF4">
        <f>Final!AF4-Initial!AF4</f>
        <v>0</v>
      </c>
      <c r="AG4">
        <f>Final!AG4-Initial!AG4</f>
        <v>0</v>
      </c>
      <c r="AH4">
        <f>Final!AH4-Initial!AH4</f>
        <v>0</v>
      </c>
      <c r="AI4">
        <f>Final!AI4-Initial!AI4</f>
        <v>0</v>
      </c>
      <c r="AJ4">
        <f>Final!AJ4-Initial!AJ4</f>
        <v>0</v>
      </c>
      <c r="AK4">
        <f>Final!AK4-Initial!AK4</f>
        <v>0</v>
      </c>
      <c r="AL4">
        <f>Final!AL4-Initial!AL4</f>
        <v>0</v>
      </c>
      <c r="AM4">
        <f>Final!AM4-Initial!AM4</f>
        <v>0</v>
      </c>
      <c r="AN4">
        <f>Final!AN4-Initial!AN4</f>
        <v>0</v>
      </c>
      <c r="AO4">
        <f>Final!AO4-Initial!AO4</f>
        <v>0</v>
      </c>
      <c r="AP4">
        <f>Final!AP4-Initial!AP4</f>
        <v>0</v>
      </c>
      <c r="AQ4">
        <f>Final!AQ4-Initial!AQ4</f>
        <v>0</v>
      </c>
      <c r="AR4">
        <f>Final!AR4-Initial!AR4</f>
        <v>0</v>
      </c>
      <c r="AS4">
        <f>Final!AS4-Initial!AS4</f>
        <v>0</v>
      </c>
      <c r="AT4">
        <f>Final!AT4-Initial!AT4</f>
        <v>0</v>
      </c>
      <c r="AU4">
        <f>Final!AU4-Initial!AU4</f>
        <v>0</v>
      </c>
      <c r="AV4">
        <f>Final!AV4-Initial!AV4</f>
        <v>0</v>
      </c>
      <c r="AW4">
        <f>Final!AW4-Initial!AW4</f>
        <v>0</v>
      </c>
      <c r="AX4">
        <f>Final!AX4-Initial!AX4</f>
        <v>0</v>
      </c>
      <c r="AY4">
        <f>Final!AY4-Initial!AY4</f>
        <v>0</v>
      </c>
      <c r="AZ4">
        <f>Final!AZ4-Initial!AZ4</f>
        <v>0</v>
      </c>
      <c r="BA4">
        <f>Final!BA4-Initial!BA4</f>
        <v>0</v>
      </c>
      <c r="BB4">
        <f>Final!BB4-Initial!BB4</f>
        <v>0</v>
      </c>
      <c r="BC4">
        <f>Final!BC4-Initial!BC4</f>
        <v>0</v>
      </c>
      <c r="BD4">
        <f>Final!BD4-Initial!BD4</f>
        <v>0</v>
      </c>
      <c r="BE4">
        <f>Final!BE4-Initial!BE4</f>
        <v>0</v>
      </c>
      <c r="BF4">
        <f>Final!BF4-Initial!BF4</f>
        <v>0</v>
      </c>
      <c r="BG4">
        <f>Final!BG4-Initial!BG4</f>
        <v>0</v>
      </c>
      <c r="BH4">
        <f>Final!BH4-Initial!BH4</f>
        <v>0</v>
      </c>
      <c r="BI4">
        <f>Final!BI4-Initial!BI4</f>
        <v>0</v>
      </c>
      <c r="BJ4">
        <f>Final!BJ4-Initial!BJ4</f>
        <v>0</v>
      </c>
      <c r="BK4">
        <f>Final!BK4-Initial!BK4</f>
        <v>0</v>
      </c>
      <c r="BL4">
        <f>Final!BL4-Initial!BL4</f>
        <v>0</v>
      </c>
      <c r="BM4">
        <f>Final!BM4-Initial!BM4</f>
        <v>0</v>
      </c>
      <c r="BN4">
        <f>Final!BN4-Initial!BN4</f>
        <v>0</v>
      </c>
      <c r="BO4">
        <f>Final!BO4-Initial!BO4</f>
        <v>0</v>
      </c>
      <c r="BP4">
        <f>Final!BP4-Initial!BP4</f>
        <v>0</v>
      </c>
      <c r="BQ4">
        <f>Final!BQ4-Initial!BQ4</f>
        <v>0</v>
      </c>
      <c r="BR4">
        <f>Final!BR4-Initial!BR4</f>
        <v>0</v>
      </c>
      <c r="BS4">
        <f>Final!BS4-Initial!BS4</f>
        <v>0</v>
      </c>
      <c r="BT4">
        <f>Final!BT4-Initial!BT4</f>
        <v>0</v>
      </c>
      <c r="BU4">
        <f>Final!BU4-Initial!BU4</f>
        <v>0</v>
      </c>
      <c r="BV4">
        <f>Final!BV4-Initial!BV4</f>
        <v>0</v>
      </c>
      <c r="BW4">
        <f>Final!BW4-Initial!BW4</f>
        <v>0</v>
      </c>
      <c r="BX4">
        <f>Final!BX4-Initial!BX4</f>
        <v>0</v>
      </c>
      <c r="BY4">
        <f>Final!BY4-Initial!BY4</f>
        <v>0</v>
      </c>
      <c r="BZ4">
        <f>Final!BZ4-Initial!BZ4</f>
        <v>0</v>
      </c>
      <c r="CA4">
        <f>Final!CA4-Initial!CA4</f>
        <v>0</v>
      </c>
      <c r="CB4">
        <f>Final!CB4-Initial!CB4</f>
        <v>0</v>
      </c>
      <c r="CC4">
        <f>Final!CC4-Initial!CC4</f>
        <v>0</v>
      </c>
      <c r="CD4">
        <f>Final!CD4-Initial!CD4</f>
        <v>0</v>
      </c>
      <c r="CE4">
        <f>Final!CE4-Initial!CE4</f>
        <v>0</v>
      </c>
      <c r="CF4">
        <f>Final!CF4-Initial!CF4</f>
        <v>0</v>
      </c>
      <c r="CG4">
        <f>Final!CG4-Initial!CG4</f>
        <v>0</v>
      </c>
      <c r="CH4">
        <f>Final!CH4-Initial!CH4</f>
        <v>0</v>
      </c>
      <c r="CI4">
        <f>Final!CI4-Initial!CI4</f>
        <v>0</v>
      </c>
      <c r="CJ4">
        <f>Final!CJ4-Initial!CJ4</f>
        <v>0</v>
      </c>
      <c r="CK4">
        <f>Final!CK4-Initial!CK4</f>
        <v>0</v>
      </c>
      <c r="CL4">
        <f>Final!CL4-Initial!CL4</f>
        <v>0</v>
      </c>
      <c r="CM4">
        <f>Final!CM4-Initial!CM4</f>
        <v>0</v>
      </c>
      <c r="CN4">
        <f>Final!CN4-Initial!CN4</f>
        <v>0</v>
      </c>
      <c r="CO4">
        <f>Final!CO4-Initial!CO4</f>
        <v>0</v>
      </c>
      <c r="CP4">
        <f>Final!CP4-Initial!CP4</f>
        <v>0</v>
      </c>
      <c r="CQ4">
        <f>Final!CQ4-Initial!CQ4</f>
        <v>0</v>
      </c>
      <c r="CR4">
        <f>Final!CR4-Initial!CR4</f>
        <v>0</v>
      </c>
      <c r="CS4">
        <f>Final!CS4-Initial!CS4</f>
        <v>0</v>
      </c>
      <c r="CT4">
        <f>Final!CT4-Initial!CT4</f>
        <v>0</v>
      </c>
    </row>
    <row r="5" spans="2:98">
      <c r="B5">
        <f>Final!B5-Initial!B5</f>
        <v>0</v>
      </c>
      <c r="C5">
        <f>Final!C5-Initial!C5</f>
        <v>0</v>
      </c>
      <c r="D5">
        <f>Final!D5-Initial!D5</f>
        <v>0</v>
      </c>
      <c r="E5">
        <f>Final!E5-Initial!E5</f>
        <v>0</v>
      </c>
      <c r="F5">
        <f>Final!F5-Initial!F5</f>
        <v>0</v>
      </c>
      <c r="G5">
        <f>Final!G5-Initial!G5</f>
        <v>0</v>
      </c>
      <c r="H5">
        <f>Final!H5-Initial!H5</f>
        <v>0</v>
      </c>
      <c r="I5">
        <f>Final!I5-Initial!I5</f>
        <v>0</v>
      </c>
      <c r="J5">
        <f>Final!J5-Initial!J5</f>
        <v>0</v>
      </c>
      <c r="K5">
        <f>Final!K5-Initial!K5</f>
        <v>0</v>
      </c>
      <c r="L5">
        <f>Final!L5-Initial!L5</f>
        <v>0</v>
      </c>
      <c r="M5">
        <f>Final!M5-Initial!M5</f>
        <v>0</v>
      </c>
      <c r="N5">
        <f>Final!N5-Initial!N5</f>
        <v>0</v>
      </c>
      <c r="O5">
        <f>Final!O5-Initial!O5</f>
        <v>0</v>
      </c>
      <c r="P5">
        <f>Final!P5-Initial!P5</f>
        <v>0</v>
      </c>
      <c r="Q5">
        <f>Final!Q5-Initial!Q5</f>
        <v>0</v>
      </c>
      <c r="R5">
        <f>Final!R5-Initial!R5</f>
        <v>0</v>
      </c>
      <c r="S5">
        <f>Final!S5-Initial!S5</f>
        <v>0</v>
      </c>
      <c r="T5">
        <f>Final!T5-Initial!T5</f>
        <v>0</v>
      </c>
      <c r="U5">
        <f>Final!U5-Initial!U5</f>
        <v>0</v>
      </c>
      <c r="V5">
        <f>Final!V5-Initial!V5</f>
        <v>0</v>
      </c>
      <c r="W5">
        <f>Final!W5-Initial!W5</f>
        <v>0</v>
      </c>
      <c r="X5">
        <f>Final!X5-Initial!X5</f>
        <v>0</v>
      </c>
      <c r="Y5">
        <f>Final!Y5-Initial!Y5</f>
        <v>0</v>
      </c>
      <c r="Z5">
        <f>Final!Z5-Initial!Z5</f>
        <v>0</v>
      </c>
      <c r="AA5">
        <f>Final!AA5-Initial!AA5</f>
        <v>0</v>
      </c>
      <c r="AB5">
        <f>Final!AB5-Initial!AB5</f>
        <v>0</v>
      </c>
      <c r="AC5">
        <f>Final!AC5-Initial!AC5</f>
        <v>0</v>
      </c>
      <c r="AD5">
        <f>Final!AD5-Initial!AD5</f>
        <v>0</v>
      </c>
      <c r="AE5">
        <f>Final!AE5-Initial!AE5</f>
        <v>0</v>
      </c>
      <c r="AF5">
        <f>Final!AF5-Initial!AF5</f>
        <v>0</v>
      </c>
      <c r="AG5">
        <f>Final!AG5-Initial!AG5</f>
        <v>0</v>
      </c>
      <c r="AH5">
        <f>Final!AH5-Initial!AH5</f>
        <v>0</v>
      </c>
      <c r="AI5">
        <f>Final!AI5-Initial!AI5</f>
        <v>0</v>
      </c>
      <c r="AJ5">
        <f>Final!AJ5-Initial!AJ5</f>
        <v>0</v>
      </c>
      <c r="AK5">
        <f>Final!AK5-Initial!AK5</f>
        <v>0</v>
      </c>
      <c r="AL5">
        <f>Final!AL5-Initial!AL5</f>
        <v>0</v>
      </c>
      <c r="AM5">
        <f>Final!AM5-Initial!AM5</f>
        <v>0</v>
      </c>
      <c r="AN5">
        <f>Final!AN5-Initial!AN5</f>
        <v>0</v>
      </c>
      <c r="AO5">
        <f>Final!AO5-Initial!AO5</f>
        <v>0</v>
      </c>
      <c r="AP5">
        <f>Final!AP5-Initial!AP5</f>
        <v>0</v>
      </c>
      <c r="AQ5">
        <f>Final!AQ5-Initial!AQ5</f>
        <v>0</v>
      </c>
      <c r="AR5">
        <f>Final!AR5-Initial!AR5</f>
        <v>0</v>
      </c>
      <c r="AS5">
        <f>Final!AS5-Initial!AS5</f>
        <v>0</v>
      </c>
      <c r="AT5">
        <f>Final!AT5-Initial!AT5</f>
        <v>0</v>
      </c>
      <c r="AU5">
        <f>Final!AU5-Initial!AU5</f>
        <v>0</v>
      </c>
      <c r="AV5">
        <f>Final!AV5-Initial!AV5</f>
        <v>0</v>
      </c>
      <c r="AW5">
        <f>Final!AW5-Initial!AW5</f>
        <v>0</v>
      </c>
      <c r="AX5">
        <f>Final!AX5-Initial!AX5</f>
        <v>0</v>
      </c>
      <c r="AY5">
        <f>Final!AY5-Initial!AY5</f>
        <v>0</v>
      </c>
      <c r="AZ5">
        <f>Final!AZ5-Initial!AZ5</f>
        <v>0</v>
      </c>
      <c r="BA5">
        <f>Final!BA5-Initial!BA5</f>
        <v>0</v>
      </c>
      <c r="BB5">
        <f>Final!BB5-Initial!BB5</f>
        <v>0</v>
      </c>
      <c r="BC5">
        <f>Final!BC5-Initial!BC5</f>
        <v>0</v>
      </c>
      <c r="BD5">
        <f>Final!BD5-Initial!BD5</f>
        <v>0</v>
      </c>
      <c r="BE5">
        <f>Final!BE5-Initial!BE5</f>
        <v>0</v>
      </c>
      <c r="BF5">
        <f>Final!BF5-Initial!BF5</f>
        <v>0</v>
      </c>
      <c r="BG5">
        <f>Final!BG5-Initial!BG5</f>
        <v>0</v>
      </c>
      <c r="BH5">
        <f>Final!BH5-Initial!BH5</f>
        <v>0</v>
      </c>
      <c r="BI5">
        <f>Final!BI5-Initial!BI5</f>
        <v>0</v>
      </c>
      <c r="BJ5">
        <f>Final!BJ5-Initial!BJ5</f>
        <v>0</v>
      </c>
      <c r="BK5">
        <f>Final!BK5-Initial!BK5</f>
        <v>0</v>
      </c>
      <c r="BL5">
        <f>Final!BL5-Initial!BL5</f>
        <v>0</v>
      </c>
      <c r="BM5">
        <f>Final!BM5-Initial!BM5</f>
        <v>0</v>
      </c>
      <c r="BN5">
        <f>Final!BN5-Initial!BN5</f>
        <v>0</v>
      </c>
      <c r="BO5">
        <f>Final!BO5-Initial!BO5</f>
        <v>0</v>
      </c>
      <c r="BP5">
        <f>Final!BP5-Initial!BP5</f>
        <v>0</v>
      </c>
      <c r="BQ5">
        <f>Final!BQ5-Initial!BQ5</f>
        <v>0</v>
      </c>
      <c r="BR5">
        <f>Final!BR5-Initial!BR5</f>
        <v>0</v>
      </c>
      <c r="BS5">
        <f>Final!BS5-Initial!BS5</f>
        <v>0</v>
      </c>
      <c r="BT5">
        <f>Final!BT5-Initial!BT5</f>
        <v>0</v>
      </c>
      <c r="BU5">
        <f>Final!BU5-Initial!BU5</f>
        <v>0</v>
      </c>
      <c r="BV5">
        <f>Final!BV5-Initial!BV5</f>
        <v>0</v>
      </c>
      <c r="BW5">
        <f>Final!BW5-Initial!BW5</f>
        <v>0</v>
      </c>
      <c r="BX5">
        <f>Final!BX5-Initial!BX5</f>
        <v>0</v>
      </c>
      <c r="BY5">
        <f>Final!BY5-Initial!BY5</f>
        <v>0</v>
      </c>
      <c r="BZ5">
        <f>Final!BZ5-Initial!BZ5</f>
        <v>0</v>
      </c>
      <c r="CA5">
        <f>Final!CA5-Initial!CA5</f>
        <v>0</v>
      </c>
      <c r="CB5">
        <f>Final!CB5-Initial!CB5</f>
        <v>0</v>
      </c>
      <c r="CC5">
        <f>Final!CC5-Initial!CC5</f>
        <v>0</v>
      </c>
      <c r="CD5">
        <f>Final!CD5-Initial!CD5</f>
        <v>0</v>
      </c>
      <c r="CE5">
        <f>Final!CE5-Initial!CE5</f>
        <v>0</v>
      </c>
      <c r="CF5">
        <f>Final!CF5-Initial!CF5</f>
        <v>0</v>
      </c>
      <c r="CG5">
        <f>Final!CG5-Initial!CG5</f>
        <v>0</v>
      </c>
      <c r="CH5">
        <f>Final!CH5-Initial!CH5</f>
        <v>0</v>
      </c>
      <c r="CI5">
        <f>Final!CI5-Initial!CI5</f>
        <v>0</v>
      </c>
      <c r="CJ5">
        <f>Final!CJ5-Initial!CJ5</f>
        <v>0</v>
      </c>
      <c r="CK5">
        <f>Final!CK5-Initial!CK5</f>
        <v>0</v>
      </c>
      <c r="CL5">
        <f>Final!CL5-Initial!CL5</f>
        <v>0</v>
      </c>
      <c r="CM5">
        <f>Final!CM5-Initial!CM5</f>
        <v>0</v>
      </c>
      <c r="CN5">
        <f>Final!CN5-Initial!CN5</f>
        <v>0</v>
      </c>
      <c r="CO5">
        <f>Final!CO5-Initial!CO5</f>
        <v>0</v>
      </c>
      <c r="CP5">
        <f>Final!CP5-Initial!CP5</f>
        <v>0</v>
      </c>
      <c r="CQ5">
        <f>Final!CQ5-Initial!CQ5</f>
        <v>0</v>
      </c>
      <c r="CR5">
        <f>Final!CR5-Initial!CR5</f>
        <v>0</v>
      </c>
      <c r="CS5">
        <f>Final!CS5-Initial!CS5</f>
        <v>0</v>
      </c>
      <c r="CT5">
        <f>Final!CT5-Initial!CT5</f>
        <v>0</v>
      </c>
    </row>
    <row r="6" spans="2:98">
      <c r="B6">
        <f>Final!B6-Initial!B6</f>
        <v>0</v>
      </c>
      <c r="C6">
        <f>Final!C6-Initial!C6</f>
        <v>0</v>
      </c>
      <c r="D6">
        <f>Final!D6-Initial!D6</f>
        <v>0</v>
      </c>
      <c r="E6">
        <f>Final!E6-Initial!E6</f>
        <v>0</v>
      </c>
      <c r="F6">
        <f>Final!F6-Initial!F6</f>
        <v>0</v>
      </c>
      <c r="G6">
        <f>Final!G6-Initial!G6</f>
        <v>0</v>
      </c>
      <c r="H6">
        <f>Final!H6-Initial!H6</f>
        <v>0</v>
      </c>
      <c r="I6">
        <f>Final!I6-Initial!I6</f>
        <v>0</v>
      </c>
      <c r="J6">
        <f>Final!J6-Initial!J6</f>
        <v>0</v>
      </c>
      <c r="K6">
        <f>Final!K6-Initial!K6</f>
        <v>0</v>
      </c>
      <c r="L6">
        <f>Final!L6-Initial!L6</f>
        <v>0</v>
      </c>
      <c r="M6">
        <f>Final!M6-Initial!M6</f>
        <v>0</v>
      </c>
      <c r="N6">
        <f>Final!N6-Initial!N6</f>
        <v>0</v>
      </c>
      <c r="O6">
        <f>Final!O6-Initial!O6</f>
        <v>0</v>
      </c>
      <c r="P6">
        <f>Final!P6-Initial!P6</f>
        <v>0</v>
      </c>
      <c r="Q6">
        <f>Final!Q6-Initial!Q6</f>
        <v>0</v>
      </c>
      <c r="R6">
        <f>Final!R6-Initial!R6</f>
        <v>0</v>
      </c>
      <c r="S6">
        <f>Final!S6-Initial!S6</f>
        <v>0</v>
      </c>
      <c r="T6">
        <f>Final!T6-Initial!T6</f>
        <v>0</v>
      </c>
      <c r="U6">
        <f>Final!U6-Initial!U6</f>
        <v>0</v>
      </c>
      <c r="V6">
        <f>Final!V6-Initial!V6</f>
        <v>0</v>
      </c>
      <c r="W6">
        <f>Final!W6-Initial!W6</f>
        <v>0</v>
      </c>
      <c r="X6">
        <f>Final!X6-Initial!X6</f>
        <v>0</v>
      </c>
      <c r="Y6">
        <f>Final!Y6-Initial!Y6</f>
        <v>0</v>
      </c>
      <c r="Z6">
        <f>Final!Z6-Initial!Z6</f>
        <v>0</v>
      </c>
      <c r="AA6">
        <f>Final!AA6-Initial!AA6</f>
        <v>0</v>
      </c>
      <c r="AB6">
        <f>Final!AB6-Initial!AB6</f>
        <v>0</v>
      </c>
      <c r="AC6">
        <f>Final!AC6-Initial!AC6</f>
        <v>0</v>
      </c>
      <c r="AD6">
        <f>Final!AD6-Initial!AD6</f>
        <v>0</v>
      </c>
      <c r="AE6">
        <f>Final!AE6-Initial!AE6</f>
        <v>0</v>
      </c>
      <c r="AF6">
        <f>Final!AF6-Initial!AF6</f>
        <v>0</v>
      </c>
      <c r="AG6">
        <f>Final!AG6-Initial!AG6</f>
        <v>0</v>
      </c>
      <c r="AH6">
        <f>Final!AH6-Initial!AH6</f>
        <v>0</v>
      </c>
      <c r="AI6">
        <f>Final!AI6-Initial!AI6</f>
        <v>0</v>
      </c>
      <c r="AJ6">
        <f>Final!AJ6-Initial!AJ6</f>
        <v>0</v>
      </c>
      <c r="AK6">
        <f>Final!AK6-Initial!AK6</f>
        <v>0</v>
      </c>
      <c r="AL6">
        <f>Final!AL6-Initial!AL6</f>
        <v>0</v>
      </c>
      <c r="AM6">
        <f>Final!AM6-Initial!AM6</f>
        <v>0</v>
      </c>
      <c r="AN6">
        <f>Final!AN6-Initial!AN6</f>
        <v>0</v>
      </c>
      <c r="AO6">
        <f>Final!AO6-Initial!AO6</f>
        <v>0</v>
      </c>
      <c r="AP6">
        <f>Final!AP6-Initial!AP6</f>
        <v>0</v>
      </c>
      <c r="AQ6">
        <f>Final!AQ6-Initial!AQ6</f>
        <v>0</v>
      </c>
      <c r="AR6">
        <f>Final!AR6-Initial!AR6</f>
        <v>0</v>
      </c>
      <c r="AS6">
        <f>Final!AS6-Initial!AS6</f>
        <v>0</v>
      </c>
      <c r="AT6">
        <f>Final!AT6-Initial!AT6</f>
        <v>0</v>
      </c>
      <c r="AU6">
        <f>Final!AU6-Initial!AU6</f>
        <v>0</v>
      </c>
      <c r="AV6">
        <f>Final!AV6-Initial!AV6</f>
        <v>0</v>
      </c>
      <c r="AW6">
        <f>Final!AW6-Initial!AW6</f>
        <v>0</v>
      </c>
      <c r="AX6">
        <f>Final!AX6-Initial!AX6</f>
        <v>0</v>
      </c>
      <c r="AY6">
        <f>Final!AY6-Initial!AY6</f>
        <v>0</v>
      </c>
      <c r="AZ6">
        <f>Final!AZ6-Initial!AZ6</f>
        <v>0</v>
      </c>
      <c r="BA6">
        <f>Final!BA6-Initial!BA6</f>
        <v>0</v>
      </c>
      <c r="BB6">
        <f>Final!BB6-Initial!BB6</f>
        <v>0</v>
      </c>
      <c r="BC6">
        <f>Final!BC6-Initial!BC6</f>
        <v>0</v>
      </c>
      <c r="BD6">
        <f>Final!BD6-Initial!BD6</f>
        <v>0</v>
      </c>
      <c r="BE6">
        <f>Final!BE6-Initial!BE6</f>
        <v>0</v>
      </c>
      <c r="BF6">
        <f>Final!BF6-Initial!BF6</f>
        <v>0</v>
      </c>
      <c r="BG6">
        <f>Final!BG6-Initial!BG6</f>
        <v>0</v>
      </c>
      <c r="BH6">
        <f>Final!BH6-Initial!BH6</f>
        <v>0</v>
      </c>
      <c r="BI6">
        <f>Final!BI6-Initial!BI6</f>
        <v>0</v>
      </c>
      <c r="BJ6">
        <f>Final!BJ6-Initial!BJ6</f>
        <v>0</v>
      </c>
      <c r="BK6">
        <f>Final!BK6-Initial!BK6</f>
        <v>0</v>
      </c>
      <c r="BL6">
        <f>Final!BL6-Initial!BL6</f>
        <v>0</v>
      </c>
      <c r="BM6">
        <f>Final!BM6-Initial!BM6</f>
        <v>0</v>
      </c>
      <c r="BN6">
        <f>Final!BN6-Initial!BN6</f>
        <v>0</v>
      </c>
      <c r="BO6">
        <f>Final!BO6-Initial!BO6</f>
        <v>0</v>
      </c>
      <c r="BP6">
        <f>Final!BP6-Initial!BP6</f>
        <v>0</v>
      </c>
      <c r="BQ6">
        <f>Final!BQ6-Initial!BQ6</f>
        <v>0</v>
      </c>
      <c r="BR6">
        <f>Final!BR6-Initial!BR6</f>
        <v>0</v>
      </c>
      <c r="BS6">
        <f>Final!BS6-Initial!BS6</f>
        <v>0</v>
      </c>
      <c r="BT6">
        <f>Final!BT6-Initial!BT6</f>
        <v>0</v>
      </c>
      <c r="BU6">
        <f>Final!BU6-Initial!BU6</f>
        <v>0</v>
      </c>
      <c r="BV6">
        <f>Final!BV6-Initial!BV6</f>
        <v>0</v>
      </c>
      <c r="BW6">
        <f>Final!BW6-Initial!BW6</f>
        <v>0</v>
      </c>
      <c r="BX6">
        <f>Final!BX6-Initial!BX6</f>
        <v>0</v>
      </c>
      <c r="BY6">
        <f>Final!BY6-Initial!BY6</f>
        <v>0</v>
      </c>
      <c r="BZ6">
        <f>Final!BZ6-Initial!BZ6</f>
        <v>0</v>
      </c>
      <c r="CA6">
        <f>Final!CA6-Initial!CA6</f>
        <v>0</v>
      </c>
      <c r="CB6">
        <f>Final!CB6-Initial!CB6</f>
        <v>0</v>
      </c>
      <c r="CC6">
        <f>Final!CC6-Initial!CC6</f>
        <v>0</v>
      </c>
      <c r="CD6">
        <f>Final!CD6-Initial!CD6</f>
        <v>0</v>
      </c>
      <c r="CE6">
        <f>Final!CE6-Initial!CE6</f>
        <v>0</v>
      </c>
      <c r="CF6">
        <f>Final!CF6-Initial!CF6</f>
        <v>0</v>
      </c>
      <c r="CG6">
        <f>Final!CG6-Initial!CG6</f>
        <v>0</v>
      </c>
      <c r="CH6">
        <f>Final!CH6-Initial!CH6</f>
        <v>0</v>
      </c>
      <c r="CI6">
        <f>Final!CI6-Initial!CI6</f>
        <v>0</v>
      </c>
      <c r="CJ6">
        <f>Final!CJ6-Initial!CJ6</f>
        <v>0</v>
      </c>
      <c r="CK6">
        <f>Final!CK6-Initial!CK6</f>
        <v>0</v>
      </c>
      <c r="CL6">
        <f>Final!CL6-Initial!CL6</f>
        <v>0</v>
      </c>
      <c r="CM6">
        <f>Final!CM6-Initial!CM6</f>
        <v>0</v>
      </c>
      <c r="CN6">
        <f>Final!CN6-Initial!CN6</f>
        <v>0</v>
      </c>
      <c r="CO6">
        <f>Final!CO6-Initial!CO6</f>
        <v>0</v>
      </c>
      <c r="CP6">
        <f>Final!CP6-Initial!CP6</f>
        <v>0</v>
      </c>
      <c r="CQ6">
        <f>Final!CQ6-Initial!CQ6</f>
        <v>0</v>
      </c>
      <c r="CR6">
        <f>Final!CR6-Initial!CR6</f>
        <v>0</v>
      </c>
      <c r="CS6">
        <f>Final!CS6-Initial!CS6</f>
        <v>0</v>
      </c>
      <c r="CT6">
        <f>Final!CT6-Initial!CT6</f>
        <v>0</v>
      </c>
    </row>
    <row r="7" spans="2:98">
      <c r="B7">
        <f>Final!B7-Initial!B7</f>
        <v>0</v>
      </c>
      <c r="C7">
        <f>Final!C7-Initial!C7</f>
        <v>0</v>
      </c>
      <c r="D7">
        <f>Final!D7-Initial!D7</f>
        <v>0</v>
      </c>
      <c r="E7">
        <f>Final!E7-Initial!E7</f>
        <v>0</v>
      </c>
      <c r="F7">
        <f>Final!F7-Initial!F7</f>
        <v>0</v>
      </c>
      <c r="G7">
        <f>Final!G7-Initial!G7</f>
        <v>0</v>
      </c>
      <c r="H7">
        <f>Final!H7-Initial!H7</f>
        <v>0</v>
      </c>
      <c r="I7">
        <f>Final!I7-Initial!I7</f>
        <v>0</v>
      </c>
      <c r="J7">
        <f>Final!J7-Initial!J7</f>
        <v>0</v>
      </c>
      <c r="K7">
        <f>Final!K7-Initial!K7</f>
        <v>0</v>
      </c>
      <c r="L7">
        <f>Final!L7-Initial!L7</f>
        <v>0</v>
      </c>
      <c r="M7">
        <f>Final!M7-Initial!M7</f>
        <v>0</v>
      </c>
      <c r="N7">
        <f>Final!N7-Initial!N7</f>
        <v>0</v>
      </c>
      <c r="O7">
        <f>Final!O7-Initial!O7</f>
        <v>0</v>
      </c>
      <c r="P7">
        <f>Final!P7-Initial!P7</f>
        <v>0</v>
      </c>
      <c r="Q7">
        <f>Final!Q7-Initial!Q7</f>
        <v>0</v>
      </c>
      <c r="R7">
        <f>Final!R7-Initial!R7</f>
        <v>0</v>
      </c>
      <c r="S7">
        <f>Final!S7-Initial!S7</f>
        <v>0</v>
      </c>
      <c r="T7">
        <f>Final!T7-Initial!T7</f>
        <v>0</v>
      </c>
      <c r="U7">
        <f>Final!U7-Initial!U7</f>
        <v>0</v>
      </c>
      <c r="V7">
        <f>Final!V7-Initial!V7</f>
        <v>0</v>
      </c>
      <c r="W7">
        <f>Final!W7-Initial!W7</f>
        <v>0</v>
      </c>
      <c r="X7">
        <f>Final!X7-Initial!X7</f>
        <v>0</v>
      </c>
      <c r="Y7">
        <f>Final!Y7-Initial!Y7</f>
        <v>0</v>
      </c>
      <c r="Z7">
        <f>Final!Z7-Initial!Z7</f>
        <v>0</v>
      </c>
      <c r="AA7">
        <f>Final!AA7-Initial!AA7</f>
        <v>0</v>
      </c>
      <c r="AB7">
        <f>Final!AB7-Initial!AB7</f>
        <v>0</v>
      </c>
      <c r="AC7">
        <f>Final!AC7-Initial!AC7</f>
        <v>0</v>
      </c>
      <c r="AD7">
        <f>Final!AD7-Initial!AD7</f>
        <v>0</v>
      </c>
      <c r="AE7">
        <f>Final!AE7-Initial!AE7</f>
        <v>0</v>
      </c>
      <c r="AF7">
        <f>Final!AF7-Initial!AF7</f>
        <v>0</v>
      </c>
      <c r="AG7">
        <f>Final!AG7-Initial!AG7</f>
        <v>0</v>
      </c>
      <c r="AH7">
        <f>Final!AH7-Initial!AH7</f>
        <v>0</v>
      </c>
      <c r="AI7">
        <f>Final!AI7-Initial!AI7</f>
        <v>0</v>
      </c>
      <c r="AJ7">
        <f>Final!AJ7-Initial!AJ7</f>
        <v>0</v>
      </c>
      <c r="AK7">
        <f>Final!AK7-Initial!AK7</f>
        <v>0</v>
      </c>
      <c r="AL7">
        <f>Final!AL7-Initial!AL7</f>
        <v>0</v>
      </c>
      <c r="AM7">
        <f>Final!AM7-Initial!AM7</f>
        <v>0</v>
      </c>
      <c r="AN7">
        <f>Final!AN7-Initial!AN7</f>
        <v>0</v>
      </c>
      <c r="AO7">
        <f>Final!AO7-Initial!AO7</f>
        <v>0</v>
      </c>
      <c r="AP7">
        <f>Final!AP7-Initial!AP7</f>
        <v>0</v>
      </c>
      <c r="AQ7">
        <f>Final!AQ7-Initial!AQ7</f>
        <v>0</v>
      </c>
      <c r="AR7">
        <f>Final!AR7-Initial!AR7</f>
        <v>0</v>
      </c>
      <c r="AS7">
        <f>Final!AS7-Initial!AS7</f>
        <v>0</v>
      </c>
      <c r="AT7">
        <f>Final!AT7-Initial!AT7</f>
        <v>0</v>
      </c>
      <c r="AU7">
        <f>Final!AU7-Initial!AU7</f>
        <v>0</v>
      </c>
      <c r="AV7">
        <f>Final!AV7-Initial!AV7</f>
        <v>0</v>
      </c>
      <c r="AW7">
        <f>Final!AW7-Initial!AW7</f>
        <v>0</v>
      </c>
      <c r="AX7">
        <f>Final!AX7-Initial!AX7</f>
        <v>0</v>
      </c>
      <c r="AY7">
        <f>Final!AY7-Initial!AY7</f>
        <v>0</v>
      </c>
      <c r="AZ7">
        <f>Final!AZ7-Initial!AZ7</f>
        <v>0</v>
      </c>
      <c r="BA7">
        <f>Final!BA7-Initial!BA7</f>
        <v>0</v>
      </c>
      <c r="BB7">
        <f>Final!BB7-Initial!BB7</f>
        <v>0</v>
      </c>
      <c r="BC7">
        <f>Final!BC7-Initial!BC7</f>
        <v>0</v>
      </c>
      <c r="BD7">
        <f>Final!BD7-Initial!BD7</f>
        <v>0</v>
      </c>
      <c r="BE7">
        <f>Final!BE7-Initial!BE7</f>
        <v>0</v>
      </c>
      <c r="BF7">
        <f>Final!BF7-Initial!BF7</f>
        <v>0</v>
      </c>
      <c r="BG7">
        <f>Final!BG7-Initial!BG7</f>
        <v>0</v>
      </c>
      <c r="BH7">
        <f>Final!BH7-Initial!BH7</f>
        <v>0</v>
      </c>
      <c r="BI7">
        <f>Final!BI7-Initial!BI7</f>
        <v>0</v>
      </c>
      <c r="BJ7">
        <f>Final!BJ7-Initial!BJ7</f>
        <v>0</v>
      </c>
      <c r="BK7">
        <f>Final!BK7-Initial!BK7</f>
        <v>0</v>
      </c>
      <c r="BL7">
        <f>Final!BL7-Initial!BL7</f>
        <v>0</v>
      </c>
      <c r="BM7">
        <f>Final!BM7-Initial!BM7</f>
        <v>0</v>
      </c>
      <c r="BN7">
        <f>Final!BN7-Initial!BN7</f>
        <v>0</v>
      </c>
      <c r="BO7">
        <f>Final!BO7-Initial!BO7</f>
        <v>0</v>
      </c>
      <c r="BP7">
        <f>Final!BP7-Initial!BP7</f>
        <v>0</v>
      </c>
      <c r="BQ7">
        <f>Final!BQ7-Initial!BQ7</f>
        <v>0</v>
      </c>
      <c r="BR7">
        <f>Final!BR7-Initial!BR7</f>
        <v>0</v>
      </c>
      <c r="BS7">
        <f>Final!BS7-Initial!BS7</f>
        <v>0</v>
      </c>
      <c r="BT7">
        <f>Final!BT7-Initial!BT7</f>
        <v>0</v>
      </c>
      <c r="BU7">
        <f>Final!BU7-Initial!BU7</f>
        <v>0</v>
      </c>
      <c r="BV7">
        <f>Final!BV7-Initial!BV7</f>
        <v>0</v>
      </c>
      <c r="BW7">
        <f>Final!BW7-Initial!BW7</f>
        <v>0</v>
      </c>
      <c r="BX7">
        <f>Final!BX7-Initial!BX7</f>
        <v>0</v>
      </c>
      <c r="BY7">
        <f>Final!BY7-Initial!BY7</f>
        <v>0</v>
      </c>
      <c r="BZ7">
        <f>Final!BZ7-Initial!BZ7</f>
        <v>0</v>
      </c>
      <c r="CA7">
        <f>Final!CA7-Initial!CA7</f>
        <v>0</v>
      </c>
      <c r="CB7">
        <f>Final!CB7-Initial!CB7</f>
        <v>0</v>
      </c>
      <c r="CC7">
        <f>Final!CC7-Initial!CC7</f>
        <v>0</v>
      </c>
      <c r="CD7">
        <f>Final!CD7-Initial!CD7</f>
        <v>0</v>
      </c>
      <c r="CE7">
        <f>Final!CE7-Initial!CE7</f>
        <v>0</v>
      </c>
      <c r="CF7">
        <f>Final!CF7-Initial!CF7</f>
        <v>0</v>
      </c>
      <c r="CG7">
        <f>Final!CG7-Initial!CG7</f>
        <v>0</v>
      </c>
      <c r="CH7">
        <f>Final!CH7-Initial!CH7</f>
        <v>0</v>
      </c>
      <c r="CI7">
        <f>Final!CI7-Initial!CI7</f>
        <v>0</v>
      </c>
      <c r="CJ7">
        <f>Final!CJ7-Initial!CJ7</f>
        <v>0</v>
      </c>
      <c r="CK7">
        <f>Final!CK7-Initial!CK7</f>
        <v>0</v>
      </c>
      <c r="CL7">
        <f>Final!CL7-Initial!CL7</f>
        <v>0</v>
      </c>
      <c r="CM7">
        <f>Final!CM7-Initial!CM7</f>
        <v>0</v>
      </c>
      <c r="CN7">
        <f>Final!CN7-Initial!CN7</f>
        <v>0</v>
      </c>
      <c r="CO7">
        <f>Final!CO7-Initial!CO7</f>
        <v>0</v>
      </c>
      <c r="CP7">
        <f>Final!CP7-Initial!CP7</f>
        <v>0</v>
      </c>
      <c r="CQ7">
        <f>Final!CQ7-Initial!CQ7</f>
        <v>0</v>
      </c>
      <c r="CR7">
        <f>Final!CR7-Initial!CR7</f>
        <v>0</v>
      </c>
      <c r="CS7">
        <f>Final!CS7-Initial!CS7</f>
        <v>0</v>
      </c>
      <c r="CT7">
        <f>Final!CT7-Initial!CT7</f>
        <v>0</v>
      </c>
    </row>
    <row r="8" spans="2:98">
      <c r="B8">
        <f>Final!B8-Initial!B8</f>
        <v>0</v>
      </c>
      <c r="C8">
        <f>Final!C8-Initial!C8</f>
        <v>0</v>
      </c>
      <c r="D8">
        <f>Final!D8-Initial!D8</f>
        <v>0</v>
      </c>
      <c r="E8">
        <f>Final!E8-Initial!E8</f>
        <v>0</v>
      </c>
      <c r="F8">
        <f>Final!F8-Initial!F8</f>
        <v>0</v>
      </c>
      <c r="G8">
        <f>Final!G8-Initial!G8</f>
        <v>0</v>
      </c>
      <c r="H8">
        <f>Final!H8-Initial!H8</f>
        <v>0</v>
      </c>
      <c r="I8">
        <f>Final!I8-Initial!I8</f>
        <v>0</v>
      </c>
      <c r="J8">
        <f>Final!J8-Initial!J8</f>
        <v>0</v>
      </c>
      <c r="K8">
        <f>Final!K8-Initial!K8</f>
        <v>0</v>
      </c>
      <c r="L8">
        <f>Final!L8-Initial!L8</f>
        <v>0</v>
      </c>
      <c r="M8">
        <f>Final!M8-Initial!M8</f>
        <v>0</v>
      </c>
      <c r="N8">
        <f>Final!N8-Initial!N8</f>
        <v>0</v>
      </c>
      <c r="O8">
        <f>Final!O8-Initial!O8</f>
        <v>0</v>
      </c>
      <c r="P8">
        <f>Final!P8-Initial!P8</f>
        <v>0</v>
      </c>
      <c r="Q8">
        <f>Final!Q8-Initial!Q8</f>
        <v>0</v>
      </c>
      <c r="R8">
        <f>Final!R8-Initial!R8</f>
        <v>0</v>
      </c>
      <c r="S8">
        <f>Final!S8-Initial!S8</f>
        <v>0</v>
      </c>
      <c r="T8">
        <f>Final!T8-Initial!T8</f>
        <v>0</v>
      </c>
      <c r="U8">
        <f>Final!U8-Initial!U8</f>
        <v>0</v>
      </c>
      <c r="V8">
        <f>Final!V8-Initial!V8</f>
        <v>0</v>
      </c>
      <c r="W8">
        <f>Final!W8-Initial!W8</f>
        <v>0</v>
      </c>
      <c r="X8">
        <f>Final!X8-Initial!X8</f>
        <v>0</v>
      </c>
      <c r="Y8">
        <f>Final!Y8-Initial!Y8</f>
        <v>0</v>
      </c>
      <c r="Z8">
        <f>Final!Z8-Initial!Z8</f>
        <v>0</v>
      </c>
      <c r="AA8">
        <f>Final!AA8-Initial!AA8</f>
        <v>0</v>
      </c>
      <c r="AB8">
        <f>Final!AB8-Initial!AB8</f>
        <v>0</v>
      </c>
      <c r="AC8">
        <f>Final!AC8-Initial!AC8</f>
        <v>0</v>
      </c>
      <c r="AD8">
        <f>Final!AD8-Initial!AD8</f>
        <v>0</v>
      </c>
      <c r="AE8">
        <f>Final!AE8-Initial!AE8</f>
        <v>0</v>
      </c>
      <c r="AF8">
        <f>Final!AF8-Initial!AF8</f>
        <v>0</v>
      </c>
      <c r="AG8">
        <f>Final!AG8-Initial!AG8</f>
        <v>0</v>
      </c>
      <c r="AH8">
        <f>Final!AH8-Initial!AH8</f>
        <v>0</v>
      </c>
      <c r="AI8">
        <f>Final!AI8-Initial!AI8</f>
        <v>0</v>
      </c>
      <c r="AJ8">
        <f>Final!AJ8-Initial!AJ8</f>
        <v>0</v>
      </c>
      <c r="AK8">
        <f>Final!AK8-Initial!AK8</f>
        <v>0</v>
      </c>
      <c r="AL8">
        <f>Final!AL8-Initial!AL8</f>
        <v>0</v>
      </c>
      <c r="AM8">
        <f>Final!AM8-Initial!AM8</f>
        <v>0</v>
      </c>
      <c r="AN8">
        <f>Final!AN8-Initial!AN8</f>
        <v>0</v>
      </c>
      <c r="AO8">
        <f>Final!AO8-Initial!AO8</f>
        <v>0</v>
      </c>
      <c r="AP8">
        <f>Final!AP8-Initial!AP8</f>
        <v>0</v>
      </c>
      <c r="AQ8">
        <f>Final!AQ8-Initial!AQ8</f>
        <v>0</v>
      </c>
      <c r="AR8">
        <f>Final!AR8-Initial!AR8</f>
        <v>0</v>
      </c>
      <c r="AS8">
        <f>Final!AS8-Initial!AS8</f>
        <v>0</v>
      </c>
      <c r="AT8">
        <f>Final!AT8-Initial!AT8</f>
        <v>0</v>
      </c>
      <c r="AU8">
        <f>Final!AU8-Initial!AU8</f>
        <v>0</v>
      </c>
      <c r="AV8">
        <f>Final!AV8-Initial!AV8</f>
        <v>0</v>
      </c>
      <c r="AW8">
        <f>Final!AW8-Initial!AW8</f>
        <v>0</v>
      </c>
      <c r="AX8">
        <f>Final!AX8-Initial!AX8</f>
        <v>0</v>
      </c>
      <c r="AY8">
        <f>Final!AY8-Initial!AY8</f>
        <v>0</v>
      </c>
      <c r="AZ8">
        <f>Final!AZ8-Initial!AZ8</f>
        <v>0</v>
      </c>
      <c r="BA8">
        <f>Final!BA8-Initial!BA8</f>
        <v>0</v>
      </c>
      <c r="BB8">
        <f>Final!BB8-Initial!BB8</f>
        <v>0</v>
      </c>
      <c r="BC8">
        <f>Final!BC8-Initial!BC8</f>
        <v>0</v>
      </c>
      <c r="BD8">
        <f>Final!BD8-Initial!BD8</f>
        <v>0</v>
      </c>
      <c r="BE8">
        <f>Final!BE8-Initial!BE8</f>
        <v>0</v>
      </c>
      <c r="BF8">
        <f>Final!BF8-Initial!BF8</f>
        <v>0</v>
      </c>
      <c r="BG8">
        <f>Final!BG8-Initial!BG8</f>
        <v>0</v>
      </c>
      <c r="BH8">
        <f>Final!BH8-Initial!BH8</f>
        <v>0</v>
      </c>
      <c r="BI8">
        <f>Final!BI8-Initial!BI8</f>
        <v>0</v>
      </c>
      <c r="BJ8">
        <f>Final!BJ8-Initial!BJ8</f>
        <v>0</v>
      </c>
      <c r="BK8">
        <f>Final!BK8-Initial!BK8</f>
        <v>0</v>
      </c>
      <c r="BL8">
        <f>Final!BL8-Initial!BL8</f>
        <v>0</v>
      </c>
      <c r="BM8">
        <f>Final!BM8-Initial!BM8</f>
        <v>0</v>
      </c>
      <c r="BN8">
        <f>Final!BN8-Initial!BN8</f>
        <v>0</v>
      </c>
      <c r="BO8">
        <f>Final!BO8-Initial!BO8</f>
        <v>0</v>
      </c>
      <c r="BP8">
        <f>Final!BP8-Initial!BP8</f>
        <v>0</v>
      </c>
      <c r="BQ8">
        <f>Final!BQ8-Initial!BQ8</f>
        <v>0</v>
      </c>
      <c r="BR8">
        <f>Final!BR8-Initial!BR8</f>
        <v>0</v>
      </c>
      <c r="BS8">
        <f>Final!BS8-Initial!BS8</f>
        <v>0</v>
      </c>
      <c r="BT8">
        <f>Final!BT8-Initial!BT8</f>
        <v>0</v>
      </c>
      <c r="BU8">
        <f>Final!BU8-Initial!BU8</f>
        <v>0</v>
      </c>
      <c r="BV8">
        <f>Final!BV8-Initial!BV8</f>
        <v>0</v>
      </c>
      <c r="BW8">
        <f>Final!BW8-Initial!BW8</f>
        <v>0</v>
      </c>
      <c r="BX8">
        <f>Final!BX8-Initial!BX8</f>
        <v>0</v>
      </c>
      <c r="BY8">
        <f>Final!BY8-Initial!BY8</f>
        <v>0</v>
      </c>
      <c r="BZ8">
        <f>Final!BZ8-Initial!BZ8</f>
        <v>0</v>
      </c>
      <c r="CA8">
        <f>Final!CA8-Initial!CA8</f>
        <v>0</v>
      </c>
      <c r="CB8">
        <f>Final!CB8-Initial!CB8</f>
        <v>0</v>
      </c>
      <c r="CC8">
        <f>Final!CC8-Initial!CC8</f>
        <v>0</v>
      </c>
      <c r="CD8">
        <f>Final!CD8-Initial!CD8</f>
        <v>0</v>
      </c>
      <c r="CE8">
        <f>Final!CE8-Initial!CE8</f>
        <v>0</v>
      </c>
      <c r="CF8">
        <f>Final!CF8-Initial!CF8</f>
        <v>0</v>
      </c>
      <c r="CG8">
        <f>Final!CG8-Initial!CG8</f>
        <v>0</v>
      </c>
      <c r="CH8">
        <f>Final!CH8-Initial!CH8</f>
        <v>0</v>
      </c>
      <c r="CI8">
        <f>Final!CI8-Initial!CI8</f>
        <v>0</v>
      </c>
      <c r="CJ8">
        <f>Final!CJ8-Initial!CJ8</f>
        <v>0</v>
      </c>
      <c r="CK8">
        <f>Final!CK8-Initial!CK8</f>
        <v>0</v>
      </c>
      <c r="CL8">
        <f>Final!CL8-Initial!CL8</f>
        <v>0</v>
      </c>
      <c r="CM8">
        <f>Final!CM8-Initial!CM8</f>
        <v>0</v>
      </c>
      <c r="CN8">
        <f>Final!CN8-Initial!CN8</f>
        <v>0</v>
      </c>
      <c r="CO8">
        <f>Final!CO8-Initial!CO8</f>
        <v>0</v>
      </c>
      <c r="CP8">
        <f>Final!CP8-Initial!CP8</f>
        <v>0</v>
      </c>
      <c r="CQ8">
        <f>Final!CQ8-Initial!CQ8</f>
        <v>0</v>
      </c>
      <c r="CR8">
        <f>Final!CR8-Initial!CR8</f>
        <v>0</v>
      </c>
      <c r="CS8">
        <f>Final!CS8-Initial!CS8</f>
        <v>0</v>
      </c>
      <c r="CT8">
        <f>Final!CT8-Initial!CT8</f>
        <v>0</v>
      </c>
    </row>
    <row r="9" spans="2:98">
      <c r="B9">
        <f>Final!B9-Initial!B9</f>
        <v>0</v>
      </c>
      <c r="C9">
        <f>Final!C9-Initial!C9</f>
        <v>0</v>
      </c>
      <c r="D9">
        <f>Final!D9-Initial!D9</f>
        <v>0</v>
      </c>
      <c r="E9">
        <f>Final!E9-Initial!E9</f>
        <v>0</v>
      </c>
      <c r="F9">
        <f>Final!F9-Initial!F9</f>
        <v>0</v>
      </c>
      <c r="G9">
        <f>Final!G9-Initial!G9</f>
        <v>0</v>
      </c>
      <c r="H9">
        <f>Final!H9-Initial!H9</f>
        <v>0</v>
      </c>
      <c r="I9">
        <f>Final!I9-Initial!I9</f>
        <v>0</v>
      </c>
      <c r="J9">
        <f>Final!J9-Initial!J9</f>
        <v>0</v>
      </c>
      <c r="K9">
        <f>Final!K9-Initial!K9</f>
        <v>0</v>
      </c>
      <c r="L9">
        <f>Final!L9-Initial!L9</f>
        <v>0</v>
      </c>
      <c r="M9">
        <f>Final!M9-Initial!M9</f>
        <v>0</v>
      </c>
      <c r="N9">
        <f>Final!N9-Initial!N9</f>
        <v>0</v>
      </c>
      <c r="O9">
        <f>Final!O9-Initial!O9</f>
        <v>0</v>
      </c>
      <c r="P9">
        <f>Final!P9-Initial!P9</f>
        <v>0</v>
      </c>
      <c r="Q9">
        <f>Final!Q9-Initial!Q9</f>
        <v>0</v>
      </c>
      <c r="R9">
        <f>Final!R9-Initial!R9</f>
        <v>0</v>
      </c>
      <c r="S9">
        <f>Final!S9-Initial!S9</f>
        <v>0</v>
      </c>
      <c r="T9">
        <f>Final!T9-Initial!T9</f>
        <v>0</v>
      </c>
      <c r="U9">
        <f>Final!U9-Initial!U9</f>
        <v>0</v>
      </c>
      <c r="V9">
        <f>Final!V9-Initial!V9</f>
        <v>0</v>
      </c>
      <c r="W9">
        <f>Final!W9-Initial!W9</f>
        <v>0</v>
      </c>
      <c r="X9">
        <f>Final!X9-Initial!X9</f>
        <v>0</v>
      </c>
      <c r="Y9">
        <f>Final!Y9-Initial!Y9</f>
        <v>0</v>
      </c>
      <c r="Z9">
        <f>Final!Z9-Initial!Z9</f>
        <v>0</v>
      </c>
      <c r="AA9">
        <f>Final!AA9-Initial!AA9</f>
        <v>0</v>
      </c>
      <c r="AB9">
        <f>Final!AB9-Initial!AB9</f>
        <v>0</v>
      </c>
      <c r="AC9">
        <f>Final!AC9-Initial!AC9</f>
        <v>0</v>
      </c>
      <c r="AD9">
        <f>Final!AD9-Initial!AD9</f>
        <v>0</v>
      </c>
      <c r="AE9">
        <f>Final!AE9-Initial!AE9</f>
        <v>0</v>
      </c>
      <c r="AF9">
        <f>Final!AF9-Initial!AF9</f>
        <v>0</v>
      </c>
      <c r="AG9">
        <f>Final!AG9-Initial!AG9</f>
        <v>0</v>
      </c>
      <c r="AH9">
        <f>Final!AH9-Initial!AH9</f>
        <v>0</v>
      </c>
      <c r="AI9">
        <f>Final!AI9-Initial!AI9</f>
        <v>0</v>
      </c>
      <c r="AJ9">
        <f>Final!AJ9-Initial!AJ9</f>
        <v>0</v>
      </c>
      <c r="AK9">
        <f>Final!AK9-Initial!AK9</f>
        <v>0</v>
      </c>
      <c r="AL9">
        <f>Final!AL9-Initial!AL9</f>
        <v>0</v>
      </c>
      <c r="AM9">
        <f>Final!AM9-Initial!AM9</f>
        <v>0</v>
      </c>
      <c r="AN9">
        <f>Final!AN9-Initial!AN9</f>
        <v>0</v>
      </c>
      <c r="AO9">
        <f>Final!AO9-Initial!AO9</f>
        <v>0</v>
      </c>
      <c r="AP9">
        <f>Final!AP9-Initial!AP9</f>
        <v>0</v>
      </c>
      <c r="AQ9">
        <f>Final!AQ9-Initial!AQ9</f>
        <v>0</v>
      </c>
      <c r="AR9">
        <f>Final!AR9-Initial!AR9</f>
        <v>0</v>
      </c>
      <c r="AS9">
        <f>Final!AS9-Initial!AS9</f>
        <v>0</v>
      </c>
      <c r="AT9">
        <f>Final!AT9-Initial!AT9</f>
        <v>0</v>
      </c>
      <c r="AU9">
        <f>Final!AU9-Initial!AU9</f>
        <v>0</v>
      </c>
      <c r="AV9">
        <f>Final!AV9-Initial!AV9</f>
        <v>0</v>
      </c>
      <c r="AW9">
        <f>Final!AW9-Initial!AW9</f>
        <v>0</v>
      </c>
      <c r="AX9">
        <f>Final!AX9-Initial!AX9</f>
        <v>0</v>
      </c>
      <c r="AY9">
        <f>Final!AY9-Initial!AY9</f>
        <v>0</v>
      </c>
      <c r="AZ9">
        <f>Final!AZ9-Initial!AZ9</f>
        <v>0</v>
      </c>
      <c r="BA9">
        <f>Final!BA9-Initial!BA9</f>
        <v>0</v>
      </c>
      <c r="BB9">
        <f>Final!BB9-Initial!BB9</f>
        <v>0</v>
      </c>
      <c r="BC9">
        <f>Final!BC9-Initial!BC9</f>
        <v>0</v>
      </c>
      <c r="BD9">
        <f>Final!BD9-Initial!BD9</f>
        <v>0</v>
      </c>
      <c r="BE9">
        <f>Final!BE9-Initial!BE9</f>
        <v>0</v>
      </c>
      <c r="BF9">
        <f>Final!BF9-Initial!BF9</f>
        <v>0</v>
      </c>
      <c r="BG9">
        <f>Final!BG9-Initial!BG9</f>
        <v>0</v>
      </c>
      <c r="BH9">
        <f>Final!BH9-Initial!BH9</f>
        <v>0</v>
      </c>
      <c r="BI9">
        <f>Final!BI9-Initial!BI9</f>
        <v>0</v>
      </c>
      <c r="BJ9">
        <f>Final!BJ9-Initial!BJ9</f>
        <v>0</v>
      </c>
      <c r="BK9">
        <f>Final!BK9-Initial!BK9</f>
        <v>0</v>
      </c>
      <c r="BL9">
        <f>Final!BL9-Initial!BL9</f>
        <v>0</v>
      </c>
      <c r="BM9">
        <f>Final!BM9-Initial!BM9</f>
        <v>0</v>
      </c>
      <c r="BN9">
        <f>Final!BN9-Initial!BN9</f>
        <v>0</v>
      </c>
      <c r="BO9">
        <f>Final!BO9-Initial!BO9</f>
        <v>0</v>
      </c>
      <c r="BP9">
        <f>Final!BP9-Initial!BP9</f>
        <v>0</v>
      </c>
      <c r="BQ9">
        <f>Final!BQ9-Initial!BQ9</f>
        <v>0</v>
      </c>
      <c r="BR9">
        <f>Final!BR9-Initial!BR9</f>
        <v>0</v>
      </c>
      <c r="BS9">
        <f>Final!BS9-Initial!BS9</f>
        <v>0</v>
      </c>
      <c r="BT9">
        <f>Final!BT9-Initial!BT9</f>
        <v>0</v>
      </c>
      <c r="BU9">
        <f>Final!BU9-Initial!BU9</f>
        <v>0</v>
      </c>
      <c r="BV9">
        <f>Final!BV9-Initial!BV9</f>
        <v>0</v>
      </c>
      <c r="BW9">
        <f>Final!BW9-Initial!BW9</f>
        <v>0</v>
      </c>
      <c r="BX9">
        <f>Final!BX9-Initial!BX9</f>
        <v>0</v>
      </c>
      <c r="BY9">
        <f>Final!BY9-Initial!BY9</f>
        <v>0</v>
      </c>
      <c r="BZ9">
        <f>Final!BZ9-Initial!BZ9</f>
        <v>0</v>
      </c>
      <c r="CA9">
        <f>Final!CA9-Initial!CA9</f>
        <v>0</v>
      </c>
      <c r="CB9">
        <f>Final!CB9-Initial!CB9</f>
        <v>0</v>
      </c>
      <c r="CC9">
        <f>Final!CC9-Initial!CC9</f>
        <v>0</v>
      </c>
      <c r="CD9">
        <f>Final!CD9-Initial!CD9</f>
        <v>0</v>
      </c>
      <c r="CE9">
        <f>Final!CE9-Initial!CE9</f>
        <v>0</v>
      </c>
      <c r="CF9">
        <f>Final!CF9-Initial!CF9</f>
        <v>0</v>
      </c>
      <c r="CG9">
        <f>Final!CG9-Initial!CG9</f>
        <v>0</v>
      </c>
      <c r="CH9">
        <f>Final!CH9-Initial!CH9</f>
        <v>0</v>
      </c>
      <c r="CI9">
        <f>Final!CI9-Initial!CI9</f>
        <v>0</v>
      </c>
      <c r="CJ9">
        <f>Final!CJ9-Initial!CJ9</f>
        <v>0</v>
      </c>
      <c r="CK9">
        <f>Final!CK9-Initial!CK9</f>
        <v>0</v>
      </c>
      <c r="CL9">
        <f>Final!CL9-Initial!CL9</f>
        <v>0</v>
      </c>
      <c r="CM9">
        <f>Final!CM9-Initial!CM9</f>
        <v>0</v>
      </c>
      <c r="CN9">
        <f>Final!CN9-Initial!CN9</f>
        <v>0</v>
      </c>
      <c r="CO9">
        <f>Final!CO9-Initial!CO9</f>
        <v>0</v>
      </c>
      <c r="CP9">
        <f>Final!CP9-Initial!CP9</f>
        <v>0</v>
      </c>
      <c r="CQ9">
        <f>Final!CQ9-Initial!CQ9</f>
        <v>0</v>
      </c>
      <c r="CR9">
        <f>Final!CR9-Initial!CR9</f>
        <v>0</v>
      </c>
      <c r="CS9">
        <f>Final!CS9-Initial!CS9</f>
        <v>0</v>
      </c>
      <c r="CT9">
        <f>Final!CT9-Initial!CT9</f>
        <v>0</v>
      </c>
    </row>
    <row r="10" spans="2:98">
      <c r="B10">
        <f>Final!B10-Initial!B10</f>
        <v>0</v>
      </c>
      <c r="C10">
        <f>Final!C10-Initial!C10</f>
        <v>0</v>
      </c>
      <c r="D10">
        <f>Final!D10-Initial!D10</f>
        <v>0</v>
      </c>
      <c r="E10">
        <f>Final!E10-Initial!E10</f>
        <v>0</v>
      </c>
      <c r="F10">
        <f>Final!F10-Initial!F10</f>
        <v>0</v>
      </c>
      <c r="G10">
        <f>Final!G10-Initial!G10</f>
        <v>0</v>
      </c>
      <c r="H10">
        <f>Final!H10-Initial!H10</f>
        <v>0</v>
      </c>
      <c r="I10">
        <f>Final!I10-Initial!I10</f>
        <v>0</v>
      </c>
      <c r="J10">
        <f>Final!J10-Initial!J10</f>
        <v>0</v>
      </c>
      <c r="K10">
        <f>Final!K10-Initial!K10</f>
        <v>0</v>
      </c>
      <c r="L10">
        <f>Final!L10-Initial!L10</f>
        <v>0</v>
      </c>
      <c r="M10">
        <f>Final!M10-Initial!M10</f>
        <v>0</v>
      </c>
      <c r="N10">
        <f>Final!N10-Initial!N10</f>
        <v>0</v>
      </c>
      <c r="O10">
        <f>Final!O10-Initial!O10</f>
        <v>0</v>
      </c>
      <c r="P10">
        <f>Final!P10-Initial!P10</f>
        <v>0</v>
      </c>
      <c r="Q10">
        <f>Final!Q10-Initial!Q10</f>
        <v>0</v>
      </c>
      <c r="R10">
        <f>Final!R10-Initial!R10</f>
        <v>0</v>
      </c>
      <c r="S10">
        <f>Final!S10-Initial!S10</f>
        <v>0</v>
      </c>
      <c r="T10">
        <f>Final!T10-Initial!T10</f>
        <v>0</v>
      </c>
      <c r="U10">
        <f>Final!U10-Initial!U10</f>
        <v>0</v>
      </c>
      <c r="V10">
        <f>Final!V10-Initial!V10</f>
        <v>0</v>
      </c>
      <c r="W10">
        <f>Final!W10-Initial!W10</f>
        <v>0</v>
      </c>
      <c r="X10">
        <f>Final!X10-Initial!X10</f>
        <v>0</v>
      </c>
      <c r="Y10">
        <f>Final!Y10-Initial!Y10</f>
        <v>0</v>
      </c>
      <c r="Z10">
        <f>Final!Z10-Initial!Z10</f>
        <v>0</v>
      </c>
      <c r="AA10">
        <f>Final!AA10-Initial!AA10</f>
        <v>0</v>
      </c>
      <c r="AB10">
        <f>Final!AB10-Initial!AB10</f>
        <v>0</v>
      </c>
      <c r="AC10">
        <f>Final!AC10-Initial!AC10</f>
        <v>0</v>
      </c>
      <c r="AD10">
        <f>Final!AD10-Initial!AD10</f>
        <v>0</v>
      </c>
      <c r="AE10">
        <f>Final!AE10-Initial!AE10</f>
        <v>0</v>
      </c>
      <c r="AF10">
        <f>Final!AF10-Initial!AF10</f>
        <v>0</v>
      </c>
      <c r="AG10">
        <f>Final!AG10-Initial!AG10</f>
        <v>0</v>
      </c>
      <c r="AH10">
        <f>Final!AH10-Initial!AH10</f>
        <v>0</v>
      </c>
      <c r="AI10">
        <f>Final!AI10-Initial!AI10</f>
        <v>0</v>
      </c>
      <c r="AJ10">
        <f>Final!AJ10-Initial!AJ10</f>
        <v>0</v>
      </c>
      <c r="AK10">
        <f>Final!AK10-Initial!AK10</f>
        <v>0</v>
      </c>
      <c r="AL10">
        <f>Final!AL10-Initial!AL10</f>
        <v>0</v>
      </c>
      <c r="AM10">
        <f>Final!AM10-Initial!AM10</f>
        <v>0</v>
      </c>
      <c r="AN10">
        <f>Final!AN10-Initial!AN10</f>
        <v>0</v>
      </c>
      <c r="AO10">
        <f>Final!AO10-Initial!AO10</f>
        <v>0</v>
      </c>
      <c r="AP10">
        <f>Final!AP10-Initial!AP10</f>
        <v>0</v>
      </c>
      <c r="AQ10">
        <f>Final!AQ10-Initial!AQ10</f>
        <v>0</v>
      </c>
      <c r="AR10">
        <f>Final!AR10-Initial!AR10</f>
        <v>0</v>
      </c>
      <c r="AS10">
        <f>Final!AS10-Initial!AS10</f>
        <v>0</v>
      </c>
      <c r="AT10">
        <f>Final!AT10-Initial!AT10</f>
        <v>0</v>
      </c>
      <c r="AU10">
        <f>Final!AU10-Initial!AU10</f>
        <v>0</v>
      </c>
      <c r="AV10">
        <f>Final!AV10-Initial!AV10</f>
        <v>0</v>
      </c>
      <c r="AW10">
        <f>Final!AW10-Initial!AW10</f>
        <v>0</v>
      </c>
      <c r="AX10">
        <f>Final!AX10-Initial!AX10</f>
        <v>0</v>
      </c>
      <c r="AY10">
        <f>Final!AY10-Initial!AY10</f>
        <v>0</v>
      </c>
      <c r="AZ10">
        <f>Final!AZ10-Initial!AZ10</f>
        <v>0</v>
      </c>
      <c r="BA10">
        <f>Final!BA10-Initial!BA10</f>
        <v>0</v>
      </c>
      <c r="BB10">
        <f>Final!BB10-Initial!BB10</f>
        <v>0</v>
      </c>
      <c r="BC10">
        <f>Final!BC10-Initial!BC10</f>
        <v>0</v>
      </c>
      <c r="BD10">
        <f>Final!BD10-Initial!BD10</f>
        <v>0</v>
      </c>
      <c r="BE10">
        <f>Final!BE10-Initial!BE10</f>
        <v>0</v>
      </c>
      <c r="BF10">
        <f>Final!BF10-Initial!BF10</f>
        <v>0</v>
      </c>
      <c r="BG10">
        <f>Final!BG10-Initial!BG10</f>
        <v>0</v>
      </c>
      <c r="BH10">
        <f>Final!BH10-Initial!BH10</f>
        <v>0</v>
      </c>
      <c r="BI10">
        <f>Final!BI10-Initial!BI10</f>
        <v>0</v>
      </c>
      <c r="BJ10">
        <f>Final!BJ10-Initial!BJ10</f>
        <v>0</v>
      </c>
      <c r="BK10">
        <f>Final!BK10-Initial!BK10</f>
        <v>0</v>
      </c>
      <c r="BL10">
        <f>Final!BL10-Initial!BL10</f>
        <v>0</v>
      </c>
      <c r="BM10">
        <f>Final!BM10-Initial!BM10</f>
        <v>0</v>
      </c>
      <c r="BN10">
        <f>Final!BN10-Initial!BN10</f>
        <v>0</v>
      </c>
      <c r="BO10">
        <f>Final!BO10-Initial!BO10</f>
        <v>0</v>
      </c>
      <c r="BP10">
        <f>Final!BP10-Initial!BP10</f>
        <v>0</v>
      </c>
      <c r="BQ10">
        <f>Final!BQ10-Initial!BQ10</f>
        <v>0</v>
      </c>
      <c r="BR10">
        <f>Final!BR10-Initial!BR10</f>
        <v>0</v>
      </c>
      <c r="BS10">
        <f>Final!BS10-Initial!BS10</f>
        <v>0</v>
      </c>
      <c r="BT10">
        <f>Final!BT10-Initial!BT10</f>
        <v>0</v>
      </c>
      <c r="BU10">
        <f>Final!BU10-Initial!BU10</f>
        <v>0</v>
      </c>
      <c r="BV10">
        <f>Final!BV10-Initial!BV10</f>
        <v>0</v>
      </c>
      <c r="BW10">
        <f>Final!BW10-Initial!BW10</f>
        <v>0</v>
      </c>
      <c r="BX10">
        <f>Final!BX10-Initial!BX10</f>
        <v>0</v>
      </c>
      <c r="BY10">
        <f>Final!BY10-Initial!BY10</f>
        <v>0</v>
      </c>
      <c r="BZ10">
        <f>Final!BZ10-Initial!BZ10</f>
        <v>0</v>
      </c>
      <c r="CA10">
        <f>Final!CA10-Initial!CA10</f>
        <v>0</v>
      </c>
      <c r="CB10">
        <f>Final!CB10-Initial!CB10</f>
        <v>0</v>
      </c>
      <c r="CC10">
        <f>Final!CC10-Initial!CC10</f>
        <v>0</v>
      </c>
      <c r="CD10">
        <f>Final!CD10-Initial!CD10</f>
        <v>0</v>
      </c>
      <c r="CE10">
        <f>Final!CE10-Initial!CE10</f>
        <v>0</v>
      </c>
      <c r="CF10">
        <f>Final!CF10-Initial!CF10</f>
        <v>0</v>
      </c>
      <c r="CG10">
        <f>Final!CG10-Initial!CG10</f>
        <v>0</v>
      </c>
      <c r="CH10">
        <f>Final!CH10-Initial!CH10</f>
        <v>0</v>
      </c>
      <c r="CI10">
        <f>Final!CI10-Initial!CI10</f>
        <v>0</v>
      </c>
      <c r="CJ10">
        <f>Final!CJ10-Initial!CJ10</f>
        <v>0</v>
      </c>
      <c r="CK10">
        <f>Final!CK10-Initial!CK10</f>
        <v>0</v>
      </c>
      <c r="CL10">
        <f>Final!CL10-Initial!CL10</f>
        <v>0</v>
      </c>
      <c r="CM10">
        <f>Final!CM10-Initial!CM10</f>
        <v>0</v>
      </c>
      <c r="CN10">
        <f>Final!CN10-Initial!CN10</f>
        <v>0</v>
      </c>
      <c r="CO10">
        <f>Final!CO10-Initial!CO10</f>
        <v>0</v>
      </c>
      <c r="CP10">
        <f>Final!CP10-Initial!CP10</f>
        <v>0</v>
      </c>
      <c r="CQ10">
        <f>Final!CQ10-Initial!CQ10</f>
        <v>0</v>
      </c>
      <c r="CR10">
        <f>Final!CR10-Initial!CR10</f>
        <v>0</v>
      </c>
      <c r="CS10">
        <f>Final!CS10-Initial!CS10</f>
        <v>0</v>
      </c>
      <c r="CT10">
        <f>Final!CT10-Initial!CT10</f>
        <v>0</v>
      </c>
    </row>
    <row r="11" spans="2:98">
      <c r="B11">
        <f>Final!B11-Initial!B11</f>
        <v>0</v>
      </c>
      <c r="C11">
        <f>Final!C11-Initial!C11</f>
        <v>0</v>
      </c>
      <c r="D11">
        <f>Final!D11-Initial!D11</f>
        <v>0</v>
      </c>
      <c r="E11">
        <f>Final!E11-Initial!E11</f>
        <v>0</v>
      </c>
      <c r="F11">
        <f>Final!F11-Initial!F11</f>
        <v>0</v>
      </c>
      <c r="G11">
        <f>Final!G11-Initial!G11</f>
        <v>0</v>
      </c>
      <c r="H11">
        <f>Final!H11-Initial!H11</f>
        <v>0</v>
      </c>
      <c r="I11">
        <f>Final!I11-Initial!I11</f>
        <v>0</v>
      </c>
      <c r="J11">
        <f>Final!J11-Initial!J11</f>
        <v>0</v>
      </c>
      <c r="K11">
        <f>Final!K11-Initial!K11</f>
        <v>0</v>
      </c>
      <c r="L11">
        <f>Final!L11-Initial!L11</f>
        <v>0</v>
      </c>
      <c r="M11">
        <f>Final!M11-Initial!M11</f>
        <v>0</v>
      </c>
      <c r="N11">
        <f>Final!N11-Initial!N11</f>
        <v>0</v>
      </c>
      <c r="O11">
        <f>Final!O11-Initial!O11</f>
        <v>0</v>
      </c>
      <c r="P11">
        <f>Final!P11-Initial!P11</f>
        <v>0</v>
      </c>
      <c r="Q11">
        <f>Final!Q11-Initial!Q11</f>
        <v>0</v>
      </c>
      <c r="R11">
        <f>Final!R11-Initial!R11</f>
        <v>0</v>
      </c>
      <c r="S11">
        <f>Final!S11-Initial!S11</f>
        <v>0</v>
      </c>
      <c r="T11">
        <f>Final!T11-Initial!T11</f>
        <v>0</v>
      </c>
      <c r="U11">
        <f>Final!U11-Initial!U11</f>
        <v>0</v>
      </c>
      <c r="V11">
        <f>Final!V11-Initial!V11</f>
        <v>0</v>
      </c>
      <c r="W11">
        <f>Final!W11-Initial!W11</f>
        <v>0</v>
      </c>
      <c r="X11">
        <f>Final!X11-Initial!X11</f>
        <v>0</v>
      </c>
      <c r="Y11">
        <f>Final!Y11-Initial!Y11</f>
        <v>0</v>
      </c>
      <c r="Z11">
        <f>Final!Z11-Initial!Z11</f>
        <v>0</v>
      </c>
      <c r="AA11">
        <f>Final!AA11-Initial!AA11</f>
        <v>0</v>
      </c>
      <c r="AB11">
        <f>Final!AB11-Initial!AB11</f>
        <v>0</v>
      </c>
      <c r="AC11">
        <f>Final!AC11-Initial!AC11</f>
        <v>0</v>
      </c>
      <c r="AD11">
        <f>Final!AD11-Initial!AD11</f>
        <v>0</v>
      </c>
      <c r="AE11">
        <f>Final!AE11-Initial!AE11</f>
        <v>0</v>
      </c>
      <c r="AF11">
        <f>Final!AF11-Initial!AF11</f>
        <v>0</v>
      </c>
      <c r="AG11">
        <f>Final!AG11-Initial!AG11</f>
        <v>0</v>
      </c>
      <c r="AH11">
        <f>Final!AH11-Initial!AH11</f>
        <v>0</v>
      </c>
      <c r="AI11">
        <f>Final!AI11-Initial!AI11</f>
        <v>0</v>
      </c>
      <c r="AJ11">
        <f>Final!AJ11-Initial!AJ11</f>
        <v>0</v>
      </c>
      <c r="AK11">
        <f>Final!AK11-Initial!AK11</f>
        <v>0</v>
      </c>
      <c r="AL11">
        <f>Final!AL11-Initial!AL11</f>
        <v>0</v>
      </c>
      <c r="AM11">
        <f>Final!AM11-Initial!AM11</f>
        <v>0</v>
      </c>
      <c r="AN11">
        <f>Final!AN11-Initial!AN11</f>
        <v>0</v>
      </c>
      <c r="AO11">
        <f>Final!AO11-Initial!AO11</f>
        <v>0</v>
      </c>
      <c r="AP11">
        <f>Final!AP11-Initial!AP11</f>
        <v>0</v>
      </c>
      <c r="AQ11">
        <f>Final!AQ11-Initial!AQ11</f>
        <v>0</v>
      </c>
      <c r="AR11">
        <f>Final!AR11-Initial!AR11</f>
        <v>0</v>
      </c>
      <c r="AS11">
        <f>Final!AS11-Initial!AS11</f>
        <v>0</v>
      </c>
      <c r="AT11">
        <f>Final!AT11-Initial!AT11</f>
        <v>0</v>
      </c>
      <c r="AU11">
        <f>Final!AU11-Initial!AU11</f>
        <v>0</v>
      </c>
      <c r="AV11">
        <f>Final!AV11-Initial!AV11</f>
        <v>0</v>
      </c>
      <c r="AW11">
        <f>Final!AW11-Initial!AW11</f>
        <v>0</v>
      </c>
      <c r="AX11">
        <f>Final!AX11-Initial!AX11</f>
        <v>0</v>
      </c>
      <c r="AY11">
        <f>Final!AY11-Initial!AY11</f>
        <v>0</v>
      </c>
      <c r="AZ11">
        <f>Final!AZ11-Initial!AZ11</f>
        <v>0</v>
      </c>
      <c r="BA11">
        <f>Final!BA11-Initial!BA11</f>
        <v>0</v>
      </c>
      <c r="BB11">
        <f>Final!BB11-Initial!BB11</f>
        <v>0</v>
      </c>
      <c r="BC11">
        <f>Final!BC11-Initial!BC11</f>
        <v>0</v>
      </c>
      <c r="BD11">
        <f>Final!BD11-Initial!BD11</f>
        <v>0</v>
      </c>
      <c r="BE11">
        <f>Final!BE11-Initial!BE11</f>
        <v>0</v>
      </c>
      <c r="BF11">
        <f>Final!BF11-Initial!BF11</f>
        <v>0</v>
      </c>
      <c r="BG11">
        <f>Final!BG11-Initial!BG11</f>
        <v>0</v>
      </c>
      <c r="BH11">
        <f>Final!BH11-Initial!BH11</f>
        <v>0</v>
      </c>
      <c r="BI11">
        <f>Final!BI11-Initial!BI11</f>
        <v>0</v>
      </c>
      <c r="BJ11">
        <f>Final!BJ11-Initial!BJ11</f>
        <v>0</v>
      </c>
      <c r="BK11">
        <f>Final!BK11-Initial!BK11</f>
        <v>0</v>
      </c>
      <c r="BL11">
        <f>Final!BL11-Initial!BL11</f>
        <v>0</v>
      </c>
      <c r="BM11">
        <f>Final!BM11-Initial!BM11</f>
        <v>0</v>
      </c>
      <c r="BN11">
        <f>Final!BN11-Initial!BN11</f>
        <v>0</v>
      </c>
      <c r="BO11">
        <f>Final!BO11-Initial!BO11</f>
        <v>0</v>
      </c>
      <c r="BP11">
        <f>Final!BP11-Initial!BP11</f>
        <v>0</v>
      </c>
      <c r="BQ11">
        <f>Final!BQ11-Initial!BQ11</f>
        <v>0</v>
      </c>
      <c r="BR11">
        <f>Final!BR11-Initial!BR11</f>
        <v>0</v>
      </c>
      <c r="BS11">
        <f>Final!BS11-Initial!BS11</f>
        <v>0</v>
      </c>
      <c r="BT11">
        <f>Final!BT11-Initial!BT11</f>
        <v>0</v>
      </c>
      <c r="BU11">
        <f>Final!BU11-Initial!BU11</f>
        <v>0</v>
      </c>
      <c r="BV11">
        <f>Final!BV11-Initial!BV11</f>
        <v>0</v>
      </c>
      <c r="BW11">
        <f>Final!BW11-Initial!BW11</f>
        <v>0</v>
      </c>
      <c r="BX11">
        <f>Final!BX11-Initial!BX11</f>
        <v>0</v>
      </c>
      <c r="BY11">
        <f>Final!BY11-Initial!BY11</f>
        <v>0</v>
      </c>
      <c r="BZ11">
        <f>Final!BZ11-Initial!BZ11</f>
        <v>0</v>
      </c>
      <c r="CA11">
        <f>Final!CA11-Initial!CA11</f>
        <v>0</v>
      </c>
      <c r="CB11">
        <f>Final!CB11-Initial!CB11</f>
        <v>0</v>
      </c>
      <c r="CC11">
        <f>Final!CC11-Initial!CC11</f>
        <v>0</v>
      </c>
      <c r="CD11">
        <f>Final!CD11-Initial!CD11</f>
        <v>0</v>
      </c>
      <c r="CE11">
        <f>Final!CE11-Initial!CE11</f>
        <v>0</v>
      </c>
      <c r="CF11">
        <f>Final!CF11-Initial!CF11</f>
        <v>0</v>
      </c>
      <c r="CG11">
        <f>Final!CG11-Initial!CG11</f>
        <v>0</v>
      </c>
      <c r="CH11">
        <f>Final!CH11-Initial!CH11</f>
        <v>0</v>
      </c>
      <c r="CI11">
        <f>Final!CI11-Initial!CI11</f>
        <v>0</v>
      </c>
      <c r="CJ11">
        <f>Final!CJ11-Initial!CJ11</f>
        <v>0</v>
      </c>
      <c r="CK11">
        <f>Final!CK11-Initial!CK11</f>
        <v>0</v>
      </c>
      <c r="CL11">
        <f>Final!CL11-Initial!CL11</f>
        <v>0</v>
      </c>
      <c r="CM11">
        <f>Final!CM11-Initial!CM11</f>
        <v>0</v>
      </c>
      <c r="CN11">
        <f>Final!CN11-Initial!CN11</f>
        <v>0</v>
      </c>
      <c r="CO11">
        <f>Final!CO11-Initial!CO11</f>
        <v>0</v>
      </c>
      <c r="CP11">
        <f>Final!CP11-Initial!CP11</f>
        <v>0</v>
      </c>
      <c r="CQ11">
        <f>Final!CQ11-Initial!CQ11</f>
        <v>0</v>
      </c>
      <c r="CR11">
        <f>Final!CR11-Initial!CR11</f>
        <v>0</v>
      </c>
      <c r="CS11">
        <f>Final!CS11-Initial!CS11</f>
        <v>0</v>
      </c>
      <c r="CT11">
        <f>Final!CT11-Initial!CT11</f>
        <v>0</v>
      </c>
    </row>
    <row r="12" spans="2:98">
      <c r="B12">
        <f>Final!B12-Initial!B12</f>
        <v>0</v>
      </c>
      <c r="C12">
        <f>Final!C12-Initial!C12</f>
        <v>0</v>
      </c>
      <c r="D12">
        <f>Final!D12-Initial!D12</f>
        <v>0</v>
      </c>
      <c r="E12">
        <f>Final!E12-Initial!E12</f>
        <v>0</v>
      </c>
      <c r="F12">
        <f>Final!F12-Initial!F12</f>
        <v>0</v>
      </c>
      <c r="G12">
        <f>Final!G12-Initial!G12</f>
        <v>0</v>
      </c>
      <c r="H12">
        <f>Final!H12-Initial!H12</f>
        <v>0</v>
      </c>
      <c r="I12">
        <f>Final!I12-Initial!I12</f>
        <v>0</v>
      </c>
      <c r="J12">
        <f>Final!J12-Initial!J12</f>
        <v>0</v>
      </c>
      <c r="K12">
        <f>Final!K12-Initial!K12</f>
        <v>0</v>
      </c>
      <c r="L12">
        <f>Final!L12-Initial!L12</f>
        <v>0</v>
      </c>
      <c r="M12">
        <f>Final!M12-Initial!M12</f>
        <v>0</v>
      </c>
      <c r="N12">
        <f>Final!N12-Initial!N12</f>
        <v>0</v>
      </c>
      <c r="O12">
        <f>Final!O12-Initial!O12</f>
        <v>0</v>
      </c>
      <c r="P12">
        <f>Final!P12-Initial!P12</f>
        <v>0</v>
      </c>
      <c r="Q12">
        <f>Final!Q12-Initial!Q12</f>
        <v>0</v>
      </c>
      <c r="R12">
        <f>Final!R12-Initial!R12</f>
        <v>0</v>
      </c>
      <c r="S12">
        <f>Final!S12-Initial!S12</f>
        <v>0</v>
      </c>
      <c r="T12">
        <f>Final!T12-Initial!T12</f>
        <v>0</v>
      </c>
      <c r="U12">
        <f>Final!U12-Initial!U12</f>
        <v>0</v>
      </c>
      <c r="V12">
        <f>Final!V12-Initial!V12</f>
        <v>0</v>
      </c>
      <c r="W12">
        <f>Final!W12-Initial!W12</f>
        <v>0</v>
      </c>
      <c r="X12">
        <f>Final!X12-Initial!X12</f>
        <v>0</v>
      </c>
      <c r="Y12">
        <f>Final!Y12-Initial!Y12</f>
        <v>0</v>
      </c>
      <c r="Z12">
        <f>Final!Z12-Initial!Z12</f>
        <v>0</v>
      </c>
      <c r="AA12">
        <f>Final!AA12-Initial!AA12</f>
        <v>0</v>
      </c>
      <c r="AB12">
        <f>Final!AB12-Initial!AB12</f>
        <v>0</v>
      </c>
      <c r="AC12">
        <f>Final!AC12-Initial!AC12</f>
        <v>0</v>
      </c>
      <c r="AD12">
        <f>Final!AD12-Initial!AD12</f>
        <v>0</v>
      </c>
      <c r="AE12">
        <f>Final!AE12-Initial!AE12</f>
        <v>0</v>
      </c>
      <c r="AF12">
        <f>Final!AF12-Initial!AF12</f>
        <v>0</v>
      </c>
      <c r="AG12">
        <f>Final!AG12-Initial!AG12</f>
        <v>0</v>
      </c>
      <c r="AH12">
        <f>Final!AH12-Initial!AH12</f>
        <v>0</v>
      </c>
      <c r="AI12">
        <f>Final!AI12-Initial!AI12</f>
        <v>0</v>
      </c>
      <c r="AJ12">
        <f>Final!AJ12-Initial!AJ12</f>
        <v>0</v>
      </c>
      <c r="AK12">
        <f>Final!AK12-Initial!AK12</f>
        <v>0</v>
      </c>
      <c r="AL12">
        <f>Final!AL12-Initial!AL12</f>
        <v>0</v>
      </c>
      <c r="AM12">
        <f>Final!AM12-Initial!AM12</f>
        <v>0</v>
      </c>
      <c r="AN12">
        <f>Final!AN12-Initial!AN12</f>
        <v>0</v>
      </c>
      <c r="AO12">
        <f>Final!AO12-Initial!AO12</f>
        <v>0</v>
      </c>
      <c r="AP12">
        <f>Final!AP12-Initial!AP12</f>
        <v>0</v>
      </c>
      <c r="AQ12">
        <f>Final!AQ12-Initial!AQ12</f>
        <v>0</v>
      </c>
      <c r="AR12">
        <f>Final!AR12-Initial!AR12</f>
        <v>0</v>
      </c>
      <c r="AS12">
        <f>Final!AS12-Initial!AS12</f>
        <v>0</v>
      </c>
      <c r="AT12">
        <f>Final!AT12-Initial!AT12</f>
        <v>0</v>
      </c>
      <c r="AU12">
        <f>Final!AU12-Initial!AU12</f>
        <v>0</v>
      </c>
      <c r="AV12">
        <f>Final!AV12-Initial!AV12</f>
        <v>0</v>
      </c>
      <c r="AW12">
        <f>Final!AW12-Initial!AW12</f>
        <v>0</v>
      </c>
      <c r="AX12">
        <f>Final!AX12-Initial!AX12</f>
        <v>0</v>
      </c>
      <c r="AY12">
        <f>Final!AY12-Initial!AY12</f>
        <v>0</v>
      </c>
      <c r="AZ12">
        <f>Final!AZ12-Initial!AZ12</f>
        <v>0</v>
      </c>
      <c r="BA12">
        <f>Final!BA12-Initial!BA12</f>
        <v>0</v>
      </c>
      <c r="BB12">
        <f>Final!BB12-Initial!BB12</f>
        <v>0</v>
      </c>
      <c r="BC12">
        <f>Final!BC12-Initial!BC12</f>
        <v>0</v>
      </c>
      <c r="BD12">
        <f>Final!BD12-Initial!BD12</f>
        <v>0</v>
      </c>
      <c r="BE12">
        <f>Final!BE12-Initial!BE12</f>
        <v>0</v>
      </c>
      <c r="BF12">
        <f>Final!BF12-Initial!BF12</f>
        <v>0</v>
      </c>
      <c r="BG12">
        <f>Final!BG12-Initial!BG12</f>
        <v>0</v>
      </c>
      <c r="BH12">
        <f>Final!BH12-Initial!BH12</f>
        <v>0</v>
      </c>
      <c r="BI12">
        <f>Final!BI12-Initial!BI12</f>
        <v>0</v>
      </c>
      <c r="BJ12">
        <f>Final!BJ12-Initial!BJ12</f>
        <v>0</v>
      </c>
      <c r="BK12">
        <f>Final!BK12-Initial!BK12</f>
        <v>0</v>
      </c>
      <c r="BL12">
        <f>Final!BL12-Initial!BL12</f>
        <v>0</v>
      </c>
      <c r="BM12">
        <f>Final!BM12-Initial!BM12</f>
        <v>0</v>
      </c>
      <c r="BN12">
        <f>Final!BN12-Initial!BN12</f>
        <v>0</v>
      </c>
      <c r="BO12">
        <f>Final!BO12-Initial!BO12</f>
        <v>0</v>
      </c>
      <c r="BP12">
        <f>Final!BP12-Initial!BP12</f>
        <v>0</v>
      </c>
      <c r="BQ12">
        <f>Final!BQ12-Initial!BQ12</f>
        <v>0</v>
      </c>
      <c r="BR12">
        <f>Final!BR12-Initial!BR12</f>
        <v>0</v>
      </c>
      <c r="BS12">
        <f>Final!BS12-Initial!BS12</f>
        <v>0</v>
      </c>
      <c r="BT12">
        <f>Final!BT12-Initial!BT12</f>
        <v>0</v>
      </c>
      <c r="BU12">
        <f>Final!BU12-Initial!BU12</f>
        <v>0</v>
      </c>
      <c r="BV12">
        <f>Final!BV12-Initial!BV12</f>
        <v>0</v>
      </c>
      <c r="BW12">
        <f>Final!BW12-Initial!BW12</f>
        <v>0</v>
      </c>
      <c r="BX12">
        <f>Final!BX12-Initial!BX12</f>
        <v>0</v>
      </c>
      <c r="BY12">
        <f>Final!BY12-Initial!BY12</f>
        <v>0</v>
      </c>
      <c r="BZ12">
        <f>Final!BZ12-Initial!BZ12</f>
        <v>0</v>
      </c>
      <c r="CA12">
        <f>Final!CA12-Initial!CA12</f>
        <v>0</v>
      </c>
      <c r="CB12">
        <f>Final!CB12-Initial!CB12</f>
        <v>0</v>
      </c>
      <c r="CC12">
        <f>Final!CC12-Initial!CC12</f>
        <v>0</v>
      </c>
      <c r="CD12">
        <f>Final!CD12-Initial!CD12</f>
        <v>0</v>
      </c>
      <c r="CE12">
        <f>Final!CE12-Initial!CE12</f>
        <v>0</v>
      </c>
      <c r="CF12">
        <f>Final!CF12-Initial!CF12</f>
        <v>0</v>
      </c>
      <c r="CG12">
        <f>Final!CG12-Initial!CG12</f>
        <v>0</v>
      </c>
      <c r="CH12">
        <f>Final!CH12-Initial!CH12</f>
        <v>0</v>
      </c>
      <c r="CI12">
        <f>Final!CI12-Initial!CI12</f>
        <v>0</v>
      </c>
      <c r="CJ12">
        <f>Final!CJ12-Initial!CJ12</f>
        <v>0</v>
      </c>
      <c r="CK12">
        <f>Final!CK12-Initial!CK12</f>
        <v>0</v>
      </c>
      <c r="CL12">
        <f>Final!CL12-Initial!CL12</f>
        <v>0</v>
      </c>
      <c r="CM12">
        <f>Final!CM12-Initial!CM12</f>
        <v>0</v>
      </c>
      <c r="CN12">
        <f>Final!CN12-Initial!CN12</f>
        <v>0</v>
      </c>
      <c r="CO12">
        <f>Final!CO12-Initial!CO12</f>
        <v>0</v>
      </c>
      <c r="CP12">
        <f>Final!CP12-Initial!CP12</f>
        <v>0</v>
      </c>
      <c r="CQ12">
        <f>Final!CQ12-Initial!CQ12</f>
        <v>0</v>
      </c>
      <c r="CR12">
        <f>Final!CR12-Initial!CR12</f>
        <v>0</v>
      </c>
      <c r="CS12">
        <f>Final!CS12-Initial!CS12</f>
        <v>0</v>
      </c>
      <c r="CT12">
        <f>Final!CT12-Initial!CT12</f>
        <v>0</v>
      </c>
    </row>
    <row r="13" spans="2:98">
      <c r="B13">
        <f>Final!B13-Initial!B13</f>
        <v>0</v>
      </c>
      <c r="C13">
        <f>Final!C13-Initial!C13</f>
        <v>0</v>
      </c>
      <c r="D13">
        <f>Final!D13-Initial!D13</f>
        <v>0</v>
      </c>
      <c r="E13">
        <f>Final!E13-Initial!E13</f>
        <v>0</v>
      </c>
      <c r="F13">
        <f>Final!F13-Initial!F13</f>
        <v>0</v>
      </c>
      <c r="G13">
        <f>Final!G13-Initial!G13</f>
        <v>0</v>
      </c>
      <c r="H13">
        <f>Final!H13-Initial!H13</f>
        <v>0</v>
      </c>
      <c r="I13">
        <f>Final!I13-Initial!I13</f>
        <v>0</v>
      </c>
      <c r="J13">
        <f>Final!J13-Initial!J13</f>
        <v>0</v>
      </c>
      <c r="K13">
        <f>Final!K13-Initial!K13</f>
        <v>0</v>
      </c>
      <c r="L13">
        <f>Final!L13-Initial!L13</f>
        <v>0</v>
      </c>
      <c r="M13">
        <f>Final!M13-Initial!M13</f>
        <v>0</v>
      </c>
      <c r="N13">
        <f>Final!N13-Initial!N13</f>
        <v>0</v>
      </c>
      <c r="O13">
        <f>Final!O13-Initial!O13</f>
        <v>0</v>
      </c>
      <c r="P13">
        <f>Final!P13-Initial!P13</f>
        <v>0</v>
      </c>
      <c r="Q13">
        <f>Final!Q13-Initial!Q13</f>
        <v>0</v>
      </c>
      <c r="R13">
        <f>Final!R13-Initial!R13</f>
        <v>0</v>
      </c>
      <c r="S13">
        <f>Final!S13-Initial!S13</f>
        <v>0</v>
      </c>
      <c r="T13">
        <f>Final!T13-Initial!T13</f>
        <v>0</v>
      </c>
      <c r="U13">
        <f>Final!U13-Initial!U13</f>
        <v>0</v>
      </c>
      <c r="V13">
        <f>Final!V13-Initial!V13</f>
        <v>0</v>
      </c>
      <c r="W13">
        <f>Final!W13-Initial!W13</f>
        <v>0</v>
      </c>
      <c r="X13">
        <f>Final!X13-Initial!X13</f>
        <v>0</v>
      </c>
      <c r="Y13">
        <f>Final!Y13-Initial!Y13</f>
        <v>0</v>
      </c>
      <c r="Z13">
        <f>Final!Z13-Initial!Z13</f>
        <v>0</v>
      </c>
      <c r="AA13">
        <f>Final!AA13-Initial!AA13</f>
        <v>0</v>
      </c>
      <c r="AB13">
        <f>Final!AB13-Initial!AB13</f>
        <v>0</v>
      </c>
      <c r="AC13">
        <f>Final!AC13-Initial!AC13</f>
        <v>0</v>
      </c>
      <c r="AD13">
        <f>Final!AD13-Initial!AD13</f>
        <v>0</v>
      </c>
      <c r="AE13">
        <f>Final!AE13-Initial!AE13</f>
        <v>0</v>
      </c>
      <c r="AF13">
        <f>Final!AF13-Initial!AF13</f>
        <v>0</v>
      </c>
      <c r="AG13">
        <f>Final!AG13-Initial!AG13</f>
        <v>0</v>
      </c>
      <c r="AH13">
        <f>Final!AH13-Initial!AH13</f>
        <v>0</v>
      </c>
      <c r="AI13">
        <f>Final!AI13-Initial!AI13</f>
        <v>0</v>
      </c>
      <c r="AJ13">
        <f>Final!AJ13-Initial!AJ13</f>
        <v>0</v>
      </c>
      <c r="AK13">
        <f>Final!AK13-Initial!AK13</f>
        <v>0</v>
      </c>
      <c r="AL13">
        <f>Final!AL13-Initial!AL13</f>
        <v>0</v>
      </c>
      <c r="AM13">
        <f>Final!AM13-Initial!AM13</f>
        <v>0</v>
      </c>
      <c r="AN13">
        <f>Final!AN13-Initial!AN13</f>
        <v>0</v>
      </c>
      <c r="AO13">
        <f>Final!AO13-Initial!AO13</f>
        <v>0</v>
      </c>
      <c r="AP13">
        <f>Final!AP13-Initial!AP13</f>
        <v>0</v>
      </c>
      <c r="AQ13">
        <f>Final!AQ13-Initial!AQ13</f>
        <v>0</v>
      </c>
      <c r="AR13">
        <f>Final!AR13-Initial!AR13</f>
        <v>0</v>
      </c>
      <c r="AS13">
        <f>Final!AS13-Initial!AS13</f>
        <v>0</v>
      </c>
      <c r="AT13">
        <f>Final!AT13-Initial!AT13</f>
        <v>0</v>
      </c>
      <c r="AU13">
        <f>Final!AU13-Initial!AU13</f>
        <v>0</v>
      </c>
      <c r="AV13">
        <f>Final!AV13-Initial!AV13</f>
        <v>0</v>
      </c>
      <c r="AW13">
        <f>Final!AW13-Initial!AW13</f>
        <v>0</v>
      </c>
      <c r="AX13">
        <f>Final!AX13-Initial!AX13</f>
        <v>0</v>
      </c>
      <c r="AY13">
        <f>Final!AY13-Initial!AY13</f>
        <v>0</v>
      </c>
      <c r="AZ13">
        <f>Final!AZ13-Initial!AZ13</f>
        <v>0</v>
      </c>
      <c r="BA13">
        <f>Final!BA13-Initial!BA13</f>
        <v>0</v>
      </c>
      <c r="BB13">
        <f>Final!BB13-Initial!BB13</f>
        <v>0</v>
      </c>
      <c r="BC13">
        <f>Final!BC13-Initial!BC13</f>
        <v>0</v>
      </c>
      <c r="BD13">
        <f>Final!BD13-Initial!BD13</f>
        <v>0</v>
      </c>
      <c r="BE13">
        <f>Final!BE13-Initial!BE13</f>
        <v>0</v>
      </c>
      <c r="BF13">
        <f>Final!BF13-Initial!BF13</f>
        <v>0</v>
      </c>
      <c r="BG13">
        <f>Final!BG13-Initial!BG13</f>
        <v>0</v>
      </c>
      <c r="BH13">
        <f>Final!BH13-Initial!BH13</f>
        <v>0</v>
      </c>
      <c r="BI13">
        <f>Final!BI13-Initial!BI13</f>
        <v>0</v>
      </c>
      <c r="BJ13">
        <f>Final!BJ13-Initial!BJ13</f>
        <v>0</v>
      </c>
      <c r="BK13">
        <f>Final!BK13-Initial!BK13</f>
        <v>0</v>
      </c>
      <c r="BL13">
        <f>Final!BL13-Initial!BL13</f>
        <v>0</v>
      </c>
      <c r="BM13">
        <f>Final!BM13-Initial!BM13</f>
        <v>0</v>
      </c>
      <c r="BN13">
        <f>Final!BN13-Initial!BN13</f>
        <v>0</v>
      </c>
      <c r="BO13">
        <f>Final!BO13-Initial!BO13</f>
        <v>0</v>
      </c>
      <c r="BP13">
        <f>Final!BP13-Initial!BP13</f>
        <v>0</v>
      </c>
      <c r="BQ13">
        <f>Final!BQ13-Initial!BQ13</f>
        <v>0</v>
      </c>
      <c r="BR13">
        <f>Final!BR13-Initial!BR13</f>
        <v>0</v>
      </c>
      <c r="BS13">
        <f>Final!BS13-Initial!BS13</f>
        <v>0</v>
      </c>
      <c r="BT13">
        <f>Final!BT13-Initial!BT13</f>
        <v>0</v>
      </c>
      <c r="BU13">
        <f>Final!BU13-Initial!BU13</f>
        <v>0</v>
      </c>
      <c r="BV13">
        <f>Final!BV13-Initial!BV13</f>
        <v>0</v>
      </c>
      <c r="BW13">
        <f>Final!BW13-Initial!BW13</f>
        <v>0</v>
      </c>
      <c r="BX13">
        <f>Final!BX13-Initial!BX13</f>
        <v>0</v>
      </c>
      <c r="BY13">
        <f>Final!BY13-Initial!BY13</f>
        <v>0</v>
      </c>
      <c r="BZ13">
        <f>Final!BZ13-Initial!BZ13</f>
        <v>0</v>
      </c>
      <c r="CA13">
        <f>Final!CA13-Initial!CA13</f>
        <v>0</v>
      </c>
      <c r="CB13">
        <f>Final!CB13-Initial!CB13</f>
        <v>0</v>
      </c>
      <c r="CC13">
        <f>Final!CC13-Initial!CC13</f>
        <v>0</v>
      </c>
      <c r="CD13">
        <f>Final!CD13-Initial!CD13</f>
        <v>0</v>
      </c>
      <c r="CE13">
        <f>Final!CE13-Initial!CE13</f>
        <v>0</v>
      </c>
      <c r="CF13">
        <f>Final!CF13-Initial!CF13</f>
        <v>0</v>
      </c>
      <c r="CG13">
        <f>Final!CG13-Initial!CG13</f>
        <v>0</v>
      </c>
      <c r="CH13">
        <f>Final!CH13-Initial!CH13</f>
        <v>0</v>
      </c>
      <c r="CI13">
        <f>Final!CI13-Initial!CI13</f>
        <v>0</v>
      </c>
      <c r="CJ13">
        <f>Final!CJ13-Initial!CJ13</f>
        <v>0</v>
      </c>
      <c r="CK13">
        <f>Final!CK13-Initial!CK13</f>
        <v>0</v>
      </c>
      <c r="CL13">
        <f>Final!CL13-Initial!CL13</f>
        <v>0</v>
      </c>
      <c r="CM13">
        <f>Final!CM13-Initial!CM13</f>
        <v>0</v>
      </c>
      <c r="CN13">
        <f>Final!CN13-Initial!CN13</f>
        <v>0</v>
      </c>
      <c r="CO13">
        <f>Final!CO13-Initial!CO13</f>
        <v>0</v>
      </c>
      <c r="CP13">
        <f>Final!CP13-Initial!CP13</f>
        <v>0</v>
      </c>
      <c r="CQ13">
        <f>Final!CQ13-Initial!CQ13</f>
        <v>0</v>
      </c>
      <c r="CR13">
        <f>Final!CR13-Initial!CR13</f>
        <v>0</v>
      </c>
      <c r="CS13">
        <f>Final!CS13-Initial!CS13</f>
        <v>0</v>
      </c>
      <c r="CT13">
        <f>Final!CT13-Initial!CT13</f>
        <v>0</v>
      </c>
    </row>
    <row r="14" spans="2:98">
      <c r="B14">
        <f>Final!B14-Initial!B14</f>
        <v>0</v>
      </c>
      <c r="C14">
        <f>Final!C14-Initial!C14</f>
        <v>0</v>
      </c>
      <c r="D14">
        <f>Final!D14-Initial!D14</f>
        <v>0</v>
      </c>
      <c r="E14">
        <f>Final!E14-Initial!E14</f>
        <v>0</v>
      </c>
      <c r="F14">
        <f>Final!F14-Initial!F14</f>
        <v>0</v>
      </c>
      <c r="G14">
        <f>Final!G14-Initial!G14</f>
        <v>0</v>
      </c>
      <c r="H14">
        <f>Final!H14-Initial!H14</f>
        <v>0</v>
      </c>
      <c r="I14">
        <f>Final!I14-Initial!I14</f>
        <v>0</v>
      </c>
      <c r="J14">
        <f>Final!J14-Initial!J14</f>
        <v>0</v>
      </c>
      <c r="K14">
        <f>Final!K14-Initial!K14</f>
        <v>0</v>
      </c>
      <c r="L14">
        <f>Final!L14-Initial!L14</f>
        <v>0</v>
      </c>
      <c r="M14">
        <f>Final!M14-Initial!M14</f>
        <v>0</v>
      </c>
      <c r="N14">
        <f>Final!N14-Initial!N14</f>
        <v>0</v>
      </c>
      <c r="O14">
        <f>Final!O14-Initial!O14</f>
        <v>0</v>
      </c>
      <c r="P14">
        <f>Final!P14-Initial!P14</f>
        <v>0</v>
      </c>
      <c r="Q14">
        <f>Final!Q14-Initial!Q14</f>
        <v>0</v>
      </c>
      <c r="R14">
        <f>Final!R14-Initial!R14</f>
        <v>0</v>
      </c>
      <c r="S14">
        <f>Final!S14-Initial!S14</f>
        <v>0</v>
      </c>
      <c r="T14">
        <f>Final!T14-Initial!T14</f>
        <v>0</v>
      </c>
      <c r="U14">
        <f>Final!U14-Initial!U14</f>
        <v>0</v>
      </c>
      <c r="V14">
        <f>Final!V14-Initial!V14</f>
        <v>0</v>
      </c>
      <c r="W14">
        <f>Final!W14-Initial!W14</f>
        <v>0</v>
      </c>
      <c r="X14">
        <f>Final!X14-Initial!X14</f>
        <v>0</v>
      </c>
      <c r="Y14">
        <f>Final!Y14-Initial!Y14</f>
        <v>0</v>
      </c>
      <c r="Z14">
        <f>Final!Z14-Initial!Z14</f>
        <v>0</v>
      </c>
      <c r="AA14">
        <f>Final!AA14-Initial!AA14</f>
        <v>0</v>
      </c>
      <c r="AB14">
        <f>Final!AB14-Initial!AB14</f>
        <v>0</v>
      </c>
      <c r="AC14">
        <f>Final!AC14-Initial!AC14</f>
        <v>0</v>
      </c>
      <c r="AD14">
        <f>Final!AD14-Initial!AD14</f>
        <v>0</v>
      </c>
      <c r="AE14">
        <f>Final!AE14-Initial!AE14</f>
        <v>0</v>
      </c>
      <c r="AF14">
        <f>Final!AF14-Initial!AF14</f>
        <v>0</v>
      </c>
      <c r="AG14">
        <f>Final!AG14-Initial!AG14</f>
        <v>0</v>
      </c>
      <c r="AH14">
        <f>Final!AH14-Initial!AH14</f>
        <v>0</v>
      </c>
      <c r="AI14">
        <f>Final!AI14-Initial!AI14</f>
        <v>0</v>
      </c>
      <c r="AJ14">
        <f>Final!AJ14-Initial!AJ14</f>
        <v>0</v>
      </c>
      <c r="AK14">
        <f>Final!AK14-Initial!AK14</f>
        <v>0</v>
      </c>
      <c r="AL14">
        <f>Final!AL14-Initial!AL14</f>
        <v>0</v>
      </c>
      <c r="AM14">
        <f>Final!AM14-Initial!AM14</f>
        <v>0</v>
      </c>
      <c r="AN14">
        <f>Final!AN14-Initial!AN14</f>
        <v>0</v>
      </c>
      <c r="AO14">
        <f>Final!AO14-Initial!AO14</f>
        <v>0</v>
      </c>
      <c r="AP14">
        <f>Final!AP14-Initial!AP14</f>
        <v>0</v>
      </c>
      <c r="AQ14">
        <f>Final!AQ14-Initial!AQ14</f>
        <v>0</v>
      </c>
      <c r="AR14">
        <f>Final!AR14-Initial!AR14</f>
        <v>0</v>
      </c>
      <c r="AS14">
        <f>Final!AS14-Initial!AS14</f>
        <v>0</v>
      </c>
      <c r="AT14">
        <f>Final!AT14-Initial!AT14</f>
        <v>0</v>
      </c>
      <c r="AU14">
        <f>Final!AU14-Initial!AU14</f>
        <v>0</v>
      </c>
      <c r="AV14">
        <f>Final!AV14-Initial!AV14</f>
        <v>0</v>
      </c>
      <c r="AW14">
        <f>Final!AW14-Initial!AW14</f>
        <v>0</v>
      </c>
      <c r="AX14">
        <f>Final!AX14-Initial!AX14</f>
        <v>0</v>
      </c>
      <c r="AY14">
        <f>Final!AY14-Initial!AY14</f>
        <v>0</v>
      </c>
      <c r="AZ14">
        <f>Final!AZ14-Initial!AZ14</f>
        <v>0</v>
      </c>
      <c r="BA14">
        <f>Final!BA14-Initial!BA14</f>
        <v>0</v>
      </c>
      <c r="BB14">
        <f>Final!BB14-Initial!BB14</f>
        <v>0</v>
      </c>
      <c r="BC14">
        <f>Final!BC14-Initial!BC14</f>
        <v>0</v>
      </c>
      <c r="BD14">
        <f>Final!BD14-Initial!BD14</f>
        <v>0</v>
      </c>
      <c r="BE14">
        <f>Final!BE14-Initial!BE14</f>
        <v>0</v>
      </c>
      <c r="BF14">
        <f>Final!BF14-Initial!BF14</f>
        <v>0</v>
      </c>
      <c r="BG14">
        <f>Final!BG14-Initial!BG14</f>
        <v>0</v>
      </c>
      <c r="BH14">
        <f>Final!BH14-Initial!BH14</f>
        <v>0</v>
      </c>
      <c r="BI14">
        <f>Final!BI14-Initial!BI14</f>
        <v>0</v>
      </c>
      <c r="BJ14">
        <f>Final!BJ14-Initial!BJ14</f>
        <v>0</v>
      </c>
      <c r="BK14">
        <f>Final!BK14-Initial!BK14</f>
        <v>0</v>
      </c>
      <c r="BL14">
        <f>Final!BL14-Initial!BL14</f>
        <v>0</v>
      </c>
      <c r="BM14">
        <f>Final!BM14-Initial!BM14</f>
        <v>0</v>
      </c>
      <c r="BN14">
        <f>Final!BN14-Initial!BN14</f>
        <v>0</v>
      </c>
      <c r="BO14">
        <f>Final!BO14-Initial!BO14</f>
        <v>0</v>
      </c>
      <c r="BP14">
        <f>Final!BP14-Initial!BP14</f>
        <v>0</v>
      </c>
      <c r="BQ14">
        <f>Final!BQ14-Initial!BQ14</f>
        <v>0</v>
      </c>
      <c r="BR14">
        <f>Final!BR14-Initial!BR14</f>
        <v>0</v>
      </c>
      <c r="BS14">
        <f>Final!BS14-Initial!BS14</f>
        <v>0</v>
      </c>
      <c r="BT14">
        <f>Final!BT14-Initial!BT14</f>
        <v>0</v>
      </c>
      <c r="BU14">
        <f>Final!BU14-Initial!BU14</f>
        <v>0</v>
      </c>
      <c r="BV14">
        <f>Final!BV14-Initial!BV14</f>
        <v>0</v>
      </c>
      <c r="BW14">
        <f>Final!BW14-Initial!BW14</f>
        <v>0</v>
      </c>
      <c r="BX14">
        <f>Final!BX14-Initial!BX14</f>
        <v>0</v>
      </c>
      <c r="BY14">
        <f>Final!BY14-Initial!BY14</f>
        <v>0</v>
      </c>
      <c r="BZ14">
        <f>Final!BZ14-Initial!BZ14</f>
        <v>0</v>
      </c>
      <c r="CA14">
        <f>Final!CA14-Initial!CA14</f>
        <v>0</v>
      </c>
      <c r="CB14">
        <f>Final!CB14-Initial!CB14</f>
        <v>0</v>
      </c>
      <c r="CC14">
        <f>Final!CC14-Initial!CC14</f>
        <v>0</v>
      </c>
      <c r="CD14">
        <f>Final!CD14-Initial!CD14</f>
        <v>0</v>
      </c>
      <c r="CE14">
        <f>Final!CE14-Initial!CE14</f>
        <v>0</v>
      </c>
      <c r="CF14">
        <f>Final!CF14-Initial!CF14</f>
        <v>0</v>
      </c>
      <c r="CG14">
        <f>Final!CG14-Initial!CG14</f>
        <v>0</v>
      </c>
      <c r="CH14">
        <f>Final!CH14-Initial!CH14</f>
        <v>0</v>
      </c>
      <c r="CI14">
        <f>Final!CI14-Initial!CI14</f>
        <v>0</v>
      </c>
      <c r="CJ14">
        <f>Final!CJ14-Initial!CJ14</f>
        <v>0</v>
      </c>
      <c r="CK14">
        <f>Final!CK14-Initial!CK14</f>
        <v>0</v>
      </c>
      <c r="CL14">
        <f>Final!CL14-Initial!CL14</f>
        <v>0</v>
      </c>
      <c r="CM14">
        <f>Final!CM14-Initial!CM14</f>
        <v>0</v>
      </c>
      <c r="CN14">
        <f>Final!CN14-Initial!CN14</f>
        <v>0</v>
      </c>
      <c r="CO14">
        <f>Final!CO14-Initial!CO14</f>
        <v>0</v>
      </c>
      <c r="CP14">
        <f>Final!CP14-Initial!CP14</f>
        <v>0</v>
      </c>
      <c r="CQ14">
        <f>Final!CQ14-Initial!CQ14</f>
        <v>0</v>
      </c>
      <c r="CR14">
        <f>Final!CR14-Initial!CR14</f>
        <v>0</v>
      </c>
      <c r="CS14">
        <f>Final!CS14-Initial!CS14</f>
        <v>0</v>
      </c>
      <c r="CT14">
        <f>Final!CT14-Initial!CT14</f>
        <v>0</v>
      </c>
    </row>
    <row r="15" spans="2:98">
      <c r="B15">
        <f>Final!B15-Initial!B15</f>
        <v>0</v>
      </c>
      <c r="C15">
        <f>Final!C15-Initial!C15</f>
        <v>0</v>
      </c>
      <c r="D15">
        <f>Final!D15-Initial!D15</f>
        <v>0</v>
      </c>
      <c r="E15">
        <f>Final!E15-Initial!E15</f>
        <v>0</v>
      </c>
      <c r="F15">
        <f>Final!F15-Initial!F15</f>
        <v>0</v>
      </c>
      <c r="G15">
        <f>Final!G15-Initial!G15</f>
        <v>0</v>
      </c>
      <c r="H15">
        <f>Final!H15-Initial!H15</f>
        <v>0</v>
      </c>
      <c r="I15">
        <f>Final!I15-Initial!I15</f>
        <v>0</v>
      </c>
      <c r="J15">
        <f>Final!J15-Initial!J15</f>
        <v>0</v>
      </c>
      <c r="K15">
        <f>Final!K15-Initial!K15</f>
        <v>0</v>
      </c>
      <c r="L15">
        <f>Final!L15-Initial!L15</f>
        <v>0</v>
      </c>
      <c r="M15">
        <f>Final!M15-Initial!M15</f>
        <v>0</v>
      </c>
      <c r="N15">
        <f>Final!N15-Initial!N15</f>
        <v>0</v>
      </c>
      <c r="O15">
        <f>Final!O15-Initial!O15</f>
        <v>0</v>
      </c>
      <c r="P15">
        <f>Final!P15-Initial!P15</f>
        <v>0</v>
      </c>
      <c r="Q15">
        <f>Final!Q15-Initial!Q15</f>
        <v>0</v>
      </c>
      <c r="R15">
        <f>Final!R15-Initial!R15</f>
        <v>0</v>
      </c>
      <c r="S15">
        <f>Final!S15-Initial!S15</f>
        <v>0</v>
      </c>
      <c r="T15">
        <f>Final!T15-Initial!T15</f>
        <v>0</v>
      </c>
      <c r="U15">
        <f>Final!U15-Initial!U15</f>
        <v>0</v>
      </c>
      <c r="V15">
        <f>Final!V15-Initial!V15</f>
        <v>0</v>
      </c>
      <c r="W15">
        <f>Final!W15-Initial!W15</f>
        <v>0</v>
      </c>
      <c r="X15">
        <f>Final!X15-Initial!X15</f>
        <v>0</v>
      </c>
      <c r="Y15">
        <f>Final!Y15-Initial!Y15</f>
        <v>0</v>
      </c>
      <c r="Z15">
        <f>Final!Z15-Initial!Z15</f>
        <v>0</v>
      </c>
      <c r="AA15">
        <f>Final!AA15-Initial!AA15</f>
        <v>0</v>
      </c>
      <c r="AB15">
        <f>Final!AB15-Initial!AB15</f>
        <v>0</v>
      </c>
      <c r="AC15">
        <f>Final!AC15-Initial!AC15</f>
        <v>0</v>
      </c>
      <c r="AD15">
        <f>Final!AD15-Initial!AD15</f>
        <v>0</v>
      </c>
      <c r="AE15">
        <f>Final!AE15-Initial!AE15</f>
        <v>0</v>
      </c>
      <c r="AF15">
        <f>Final!AF15-Initial!AF15</f>
        <v>0</v>
      </c>
      <c r="AG15">
        <f>Final!AG15-Initial!AG15</f>
        <v>0</v>
      </c>
      <c r="AH15">
        <f>Final!AH15-Initial!AH15</f>
        <v>0</v>
      </c>
      <c r="AI15">
        <f>Final!AI15-Initial!AI15</f>
        <v>0</v>
      </c>
      <c r="AJ15">
        <f>Final!AJ15-Initial!AJ15</f>
        <v>0</v>
      </c>
      <c r="AK15">
        <f>Final!AK15-Initial!AK15</f>
        <v>0</v>
      </c>
      <c r="AL15">
        <f>Final!AL15-Initial!AL15</f>
        <v>0</v>
      </c>
      <c r="AM15">
        <f>Final!AM15-Initial!AM15</f>
        <v>0</v>
      </c>
      <c r="AN15">
        <f>Final!AN15-Initial!AN15</f>
        <v>0</v>
      </c>
      <c r="AO15">
        <f>Final!AO15-Initial!AO15</f>
        <v>0</v>
      </c>
      <c r="AP15">
        <f>Final!AP15-Initial!AP15</f>
        <v>0</v>
      </c>
      <c r="AQ15">
        <f>Final!AQ15-Initial!AQ15</f>
        <v>0</v>
      </c>
      <c r="AR15">
        <f>Final!AR15-Initial!AR15</f>
        <v>0</v>
      </c>
      <c r="AS15">
        <f>Final!AS15-Initial!AS15</f>
        <v>0</v>
      </c>
      <c r="AT15">
        <f>Final!AT15-Initial!AT15</f>
        <v>0</v>
      </c>
      <c r="AU15">
        <f>Final!AU15-Initial!AU15</f>
        <v>0</v>
      </c>
      <c r="AV15">
        <f>Final!AV15-Initial!AV15</f>
        <v>0</v>
      </c>
      <c r="AW15">
        <f>Final!AW15-Initial!AW15</f>
        <v>0</v>
      </c>
      <c r="AX15">
        <f>Final!AX15-Initial!AX15</f>
        <v>0</v>
      </c>
      <c r="AY15">
        <f>Final!AY15-Initial!AY15</f>
        <v>0</v>
      </c>
      <c r="AZ15">
        <f>Final!AZ15-Initial!AZ15</f>
        <v>0</v>
      </c>
      <c r="BA15">
        <f>Final!BA15-Initial!BA15</f>
        <v>0</v>
      </c>
      <c r="BB15">
        <f>Final!BB15-Initial!BB15</f>
        <v>0</v>
      </c>
      <c r="BC15">
        <f>Final!BC15-Initial!BC15</f>
        <v>0</v>
      </c>
      <c r="BD15">
        <f>Final!BD15-Initial!BD15</f>
        <v>0</v>
      </c>
      <c r="BE15">
        <f>Final!BE15-Initial!BE15</f>
        <v>0</v>
      </c>
      <c r="BF15">
        <f>Final!BF15-Initial!BF15</f>
        <v>0</v>
      </c>
      <c r="BG15">
        <f>Final!BG15-Initial!BG15</f>
        <v>0</v>
      </c>
      <c r="BH15">
        <f>Final!BH15-Initial!BH15</f>
        <v>0</v>
      </c>
      <c r="BI15">
        <f>Final!BI15-Initial!BI15</f>
        <v>0</v>
      </c>
      <c r="BJ15">
        <f>Final!BJ15-Initial!BJ15</f>
        <v>0</v>
      </c>
      <c r="BK15">
        <f>Final!BK15-Initial!BK15</f>
        <v>0</v>
      </c>
      <c r="BL15">
        <f>Final!BL15-Initial!BL15</f>
        <v>0</v>
      </c>
      <c r="BM15">
        <f>Final!BM15-Initial!BM15</f>
        <v>0</v>
      </c>
      <c r="BN15">
        <f>Final!BN15-Initial!BN15</f>
        <v>0</v>
      </c>
      <c r="BO15">
        <f>Final!BO15-Initial!BO15</f>
        <v>0</v>
      </c>
      <c r="BP15">
        <f>Final!BP15-Initial!BP15</f>
        <v>0</v>
      </c>
      <c r="BQ15">
        <f>Final!BQ15-Initial!BQ15</f>
        <v>0</v>
      </c>
      <c r="BR15">
        <f>Final!BR15-Initial!BR15</f>
        <v>0</v>
      </c>
      <c r="BS15">
        <f>Final!BS15-Initial!BS15</f>
        <v>0</v>
      </c>
      <c r="BT15">
        <f>Final!BT15-Initial!BT15</f>
        <v>0</v>
      </c>
      <c r="BU15">
        <f>Final!BU15-Initial!BU15</f>
        <v>0</v>
      </c>
      <c r="BV15">
        <f>Final!BV15-Initial!BV15</f>
        <v>0</v>
      </c>
      <c r="BW15">
        <f>Final!BW15-Initial!BW15</f>
        <v>0</v>
      </c>
      <c r="BX15">
        <f>Final!BX15-Initial!BX15</f>
        <v>0</v>
      </c>
      <c r="BY15">
        <f>Final!BY15-Initial!BY15</f>
        <v>0</v>
      </c>
      <c r="BZ15">
        <f>Final!BZ15-Initial!BZ15</f>
        <v>0</v>
      </c>
      <c r="CA15">
        <f>Final!CA15-Initial!CA15</f>
        <v>0</v>
      </c>
      <c r="CB15">
        <f>Final!CB15-Initial!CB15</f>
        <v>0</v>
      </c>
      <c r="CC15">
        <f>Final!CC15-Initial!CC15</f>
        <v>0</v>
      </c>
      <c r="CD15">
        <f>Final!CD15-Initial!CD15</f>
        <v>0</v>
      </c>
      <c r="CE15">
        <f>Final!CE15-Initial!CE15</f>
        <v>0</v>
      </c>
      <c r="CF15">
        <f>Final!CF15-Initial!CF15</f>
        <v>0</v>
      </c>
      <c r="CG15">
        <f>Final!CG15-Initial!CG15</f>
        <v>0</v>
      </c>
      <c r="CH15">
        <f>Final!CH15-Initial!CH15</f>
        <v>0</v>
      </c>
      <c r="CI15">
        <f>Final!CI15-Initial!CI15</f>
        <v>0</v>
      </c>
      <c r="CJ15">
        <f>Final!CJ15-Initial!CJ15</f>
        <v>0</v>
      </c>
      <c r="CK15">
        <f>Final!CK15-Initial!CK15</f>
        <v>0</v>
      </c>
      <c r="CL15">
        <f>Final!CL15-Initial!CL15</f>
        <v>0</v>
      </c>
      <c r="CM15">
        <f>Final!CM15-Initial!CM15</f>
        <v>0</v>
      </c>
      <c r="CN15">
        <f>Final!CN15-Initial!CN15</f>
        <v>0</v>
      </c>
      <c r="CO15">
        <f>Final!CO15-Initial!CO15</f>
        <v>0</v>
      </c>
      <c r="CP15">
        <f>Final!CP15-Initial!CP15</f>
        <v>0</v>
      </c>
      <c r="CQ15">
        <f>Final!CQ15-Initial!CQ15</f>
        <v>0</v>
      </c>
      <c r="CR15">
        <f>Final!CR15-Initial!CR15</f>
        <v>0</v>
      </c>
      <c r="CS15">
        <f>Final!CS15-Initial!CS15</f>
        <v>0</v>
      </c>
      <c r="CT15">
        <f>Final!CT15-Initial!CT15</f>
        <v>0</v>
      </c>
    </row>
    <row r="16" spans="2:98">
      <c r="B16">
        <f>Final!B16-Initial!B16</f>
        <v>0</v>
      </c>
      <c r="C16">
        <f>Final!C16-Initial!C16</f>
        <v>0</v>
      </c>
      <c r="D16">
        <f>Final!D16-Initial!D16</f>
        <v>0</v>
      </c>
      <c r="E16">
        <f>Final!E16-Initial!E16</f>
        <v>0</v>
      </c>
      <c r="F16">
        <f>Final!F16-Initial!F16</f>
        <v>0</v>
      </c>
      <c r="G16">
        <f>Final!G16-Initial!G16</f>
        <v>0</v>
      </c>
      <c r="H16">
        <f>Final!H16-Initial!H16</f>
        <v>0</v>
      </c>
      <c r="I16">
        <f>Final!I16-Initial!I16</f>
        <v>0</v>
      </c>
      <c r="J16">
        <f>Final!J16-Initial!J16</f>
        <v>0</v>
      </c>
      <c r="K16">
        <f>Final!K16-Initial!K16</f>
        <v>0</v>
      </c>
      <c r="L16">
        <f>Final!L16-Initial!L16</f>
        <v>0</v>
      </c>
      <c r="M16">
        <f>Final!M16-Initial!M16</f>
        <v>0</v>
      </c>
      <c r="N16">
        <f>Final!N16-Initial!N16</f>
        <v>0</v>
      </c>
      <c r="O16">
        <f>Final!O16-Initial!O16</f>
        <v>0</v>
      </c>
      <c r="P16">
        <f>Final!P16-Initial!P16</f>
        <v>0</v>
      </c>
      <c r="Q16">
        <f>Final!Q16-Initial!Q16</f>
        <v>0</v>
      </c>
      <c r="R16">
        <f>Final!R16-Initial!R16</f>
        <v>0</v>
      </c>
      <c r="S16">
        <f>Final!S16-Initial!S16</f>
        <v>0</v>
      </c>
      <c r="T16">
        <f>Final!T16-Initial!T16</f>
        <v>0</v>
      </c>
      <c r="U16">
        <f>Final!U16-Initial!U16</f>
        <v>0</v>
      </c>
      <c r="V16">
        <f>Final!V16-Initial!V16</f>
        <v>0</v>
      </c>
      <c r="W16">
        <f>Final!W16-Initial!W16</f>
        <v>0</v>
      </c>
      <c r="X16">
        <f>Final!X16-Initial!X16</f>
        <v>0</v>
      </c>
      <c r="Y16">
        <f>Final!Y16-Initial!Y16</f>
        <v>0</v>
      </c>
      <c r="Z16">
        <f>Final!Z16-Initial!Z16</f>
        <v>0</v>
      </c>
      <c r="AA16">
        <f>Final!AA16-Initial!AA16</f>
        <v>0</v>
      </c>
      <c r="AB16">
        <f>Final!AB16-Initial!AB16</f>
        <v>0</v>
      </c>
      <c r="AC16">
        <f>Final!AC16-Initial!AC16</f>
        <v>0</v>
      </c>
      <c r="AD16">
        <f>Final!AD16-Initial!AD16</f>
        <v>0</v>
      </c>
      <c r="AE16">
        <f>Final!AE16-Initial!AE16</f>
        <v>0</v>
      </c>
      <c r="AF16">
        <f>Final!AF16-Initial!AF16</f>
        <v>0</v>
      </c>
      <c r="AG16">
        <f>Final!AG16-Initial!AG16</f>
        <v>0</v>
      </c>
      <c r="AH16">
        <f>Final!AH16-Initial!AH16</f>
        <v>0</v>
      </c>
      <c r="AI16">
        <f>Final!AI16-Initial!AI16</f>
        <v>0</v>
      </c>
      <c r="AJ16">
        <f>Final!AJ16-Initial!AJ16</f>
        <v>0</v>
      </c>
      <c r="AK16">
        <f>Final!AK16-Initial!AK16</f>
        <v>0</v>
      </c>
      <c r="AL16">
        <f>Final!AL16-Initial!AL16</f>
        <v>0</v>
      </c>
      <c r="AM16">
        <f>Final!AM16-Initial!AM16</f>
        <v>0</v>
      </c>
      <c r="AN16">
        <f>Final!AN16-Initial!AN16</f>
        <v>0</v>
      </c>
      <c r="AO16">
        <f>Final!AO16-Initial!AO16</f>
        <v>0</v>
      </c>
      <c r="AP16">
        <f>Final!AP16-Initial!AP16</f>
        <v>0</v>
      </c>
      <c r="AQ16">
        <f>Final!AQ16-Initial!AQ16</f>
        <v>0</v>
      </c>
      <c r="AR16">
        <f>Final!AR16-Initial!AR16</f>
        <v>0</v>
      </c>
      <c r="AS16">
        <f>Final!AS16-Initial!AS16</f>
        <v>0</v>
      </c>
      <c r="AT16">
        <f>Final!AT16-Initial!AT16</f>
        <v>0</v>
      </c>
      <c r="AU16">
        <f>Final!AU16-Initial!AU16</f>
        <v>0</v>
      </c>
      <c r="AV16">
        <f>Final!AV16-Initial!AV16</f>
        <v>0</v>
      </c>
      <c r="AW16">
        <f>Final!AW16-Initial!AW16</f>
        <v>0</v>
      </c>
      <c r="AX16">
        <f>Final!AX16-Initial!AX16</f>
        <v>0</v>
      </c>
      <c r="AY16">
        <f>Final!AY16-Initial!AY16</f>
        <v>0</v>
      </c>
      <c r="AZ16">
        <f>Final!AZ16-Initial!AZ16</f>
        <v>0</v>
      </c>
      <c r="BA16">
        <f>Final!BA16-Initial!BA16</f>
        <v>0</v>
      </c>
      <c r="BB16">
        <f>Final!BB16-Initial!BB16</f>
        <v>0</v>
      </c>
      <c r="BC16">
        <f>Final!BC16-Initial!BC16</f>
        <v>0</v>
      </c>
      <c r="BD16">
        <f>Final!BD16-Initial!BD16</f>
        <v>0</v>
      </c>
      <c r="BE16">
        <f>Final!BE16-Initial!BE16</f>
        <v>0</v>
      </c>
      <c r="BF16">
        <f>Final!BF16-Initial!BF16</f>
        <v>0</v>
      </c>
      <c r="BG16">
        <f>Final!BG16-Initial!BG16</f>
        <v>0</v>
      </c>
      <c r="BH16">
        <f>Final!BH16-Initial!BH16</f>
        <v>0</v>
      </c>
      <c r="BI16">
        <f>Final!BI16-Initial!BI16</f>
        <v>0</v>
      </c>
      <c r="BJ16">
        <f>Final!BJ16-Initial!BJ16</f>
        <v>0</v>
      </c>
      <c r="BK16">
        <f>Final!BK16-Initial!BK16</f>
        <v>0</v>
      </c>
      <c r="BL16">
        <f>Final!BL16-Initial!BL16</f>
        <v>0</v>
      </c>
      <c r="BM16">
        <f>Final!BM16-Initial!BM16</f>
        <v>0</v>
      </c>
      <c r="BN16">
        <f>Final!BN16-Initial!BN16</f>
        <v>0</v>
      </c>
      <c r="BO16">
        <f>Final!BO16-Initial!BO16</f>
        <v>0</v>
      </c>
      <c r="BP16">
        <f>Final!BP16-Initial!BP16</f>
        <v>0</v>
      </c>
      <c r="BQ16">
        <f>Final!BQ16-Initial!BQ16</f>
        <v>0</v>
      </c>
      <c r="BR16">
        <f>Final!BR16-Initial!BR16</f>
        <v>0</v>
      </c>
      <c r="BS16">
        <f>Final!BS16-Initial!BS16</f>
        <v>0</v>
      </c>
      <c r="BT16">
        <f>Final!BT16-Initial!BT16</f>
        <v>0</v>
      </c>
      <c r="BU16">
        <f>Final!BU16-Initial!BU16</f>
        <v>0</v>
      </c>
      <c r="BV16">
        <f>Final!BV16-Initial!BV16</f>
        <v>0</v>
      </c>
      <c r="BW16">
        <f>Final!BW16-Initial!BW16</f>
        <v>0</v>
      </c>
      <c r="BX16">
        <f>Final!BX16-Initial!BX16</f>
        <v>0</v>
      </c>
      <c r="BY16">
        <f>Final!BY16-Initial!BY16</f>
        <v>0</v>
      </c>
      <c r="BZ16">
        <f>Final!BZ16-Initial!BZ16</f>
        <v>0</v>
      </c>
      <c r="CA16">
        <f>Final!CA16-Initial!CA16</f>
        <v>0</v>
      </c>
      <c r="CB16">
        <f>Final!CB16-Initial!CB16</f>
        <v>0</v>
      </c>
      <c r="CC16">
        <f>Final!CC16-Initial!CC16</f>
        <v>0</v>
      </c>
      <c r="CD16">
        <f>Final!CD16-Initial!CD16</f>
        <v>0</v>
      </c>
      <c r="CE16">
        <f>Final!CE16-Initial!CE16</f>
        <v>0</v>
      </c>
      <c r="CF16">
        <f>Final!CF16-Initial!CF16</f>
        <v>0</v>
      </c>
      <c r="CG16">
        <f>Final!CG16-Initial!CG16</f>
        <v>0</v>
      </c>
      <c r="CH16">
        <f>Final!CH16-Initial!CH16</f>
        <v>0</v>
      </c>
      <c r="CI16">
        <f>Final!CI16-Initial!CI16</f>
        <v>0</v>
      </c>
      <c r="CJ16">
        <f>Final!CJ16-Initial!CJ16</f>
        <v>0</v>
      </c>
      <c r="CK16">
        <f>Final!CK16-Initial!CK16</f>
        <v>0</v>
      </c>
      <c r="CL16">
        <f>Final!CL16-Initial!CL16</f>
        <v>0</v>
      </c>
      <c r="CM16">
        <f>Final!CM16-Initial!CM16</f>
        <v>0</v>
      </c>
      <c r="CN16">
        <f>Final!CN16-Initial!CN16</f>
        <v>0</v>
      </c>
      <c r="CO16">
        <f>Final!CO16-Initial!CO16</f>
        <v>0</v>
      </c>
      <c r="CP16">
        <f>Final!CP16-Initial!CP16</f>
        <v>0</v>
      </c>
      <c r="CQ16">
        <f>Final!CQ16-Initial!CQ16</f>
        <v>0</v>
      </c>
      <c r="CR16">
        <f>Final!CR16-Initial!CR16</f>
        <v>0</v>
      </c>
      <c r="CS16">
        <f>Final!CS16-Initial!CS16</f>
        <v>0</v>
      </c>
      <c r="CT16">
        <f>Final!CT16-Initial!CT16</f>
        <v>0</v>
      </c>
    </row>
    <row r="17" spans="2:98">
      <c r="B17">
        <f>Final!B17-Initial!B17</f>
        <v>0</v>
      </c>
      <c r="C17">
        <f>Final!C17-Initial!C17</f>
        <v>0</v>
      </c>
      <c r="D17">
        <f>Final!D17-Initial!D17</f>
        <v>0</v>
      </c>
      <c r="E17">
        <f>Final!E17-Initial!E17</f>
        <v>0</v>
      </c>
      <c r="F17">
        <f>Final!F17-Initial!F17</f>
        <v>0</v>
      </c>
      <c r="G17">
        <f>Final!G17-Initial!G17</f>
        <v>0</v>
      </c>
      <c r="H17">
        <f>Final!H17-Initial!H17</f>
        <v>0</v>
      </c>
      <c r="I17">
        <f>Final!I17-Initial!I17</f>
        <v>0</v>
      </c>
      <c r="J17">
        <f>Final!J17-Initial!J17</f>
        <v>0</v>
      </c>
      <c r="K17">
        <f>Final!K17-Initial!K17</f>
        <v>0</v>
      </c>
      <c r="L17">
        <f>Final!L17-Initial!L17</f>
        <v>0</v>
      </c>
      <c r="M17">
        <f>Final!M17-Initial!M17</f>
        <v>0</v>
      </c>
      <c r="N17">
        <f>Final!N17-Initial!N17</f>
        <v>0</v>
      </c>
      <c r="O17">
        <f>Final!O17-Initial!O17</f>
        <v>0</v>
      </c>
      <c r="P17">
        <f>Final!P17-Initial!P17</f>
        <v>0</v>
      </c>
      <c r="Q17">
        <f>Final!Q17-Initial!Q17</f>
        <v>0</v>
      </c>
      <c r="R17">
        <f>Final!R17-Initial!R17</f>
        <v>0</v>
      </c>
      <c r="S17">
        <f>Final!S17-Initial!S17</f>
        <v>0</v>
      </c>
      <c r="T17">
        <f>Final!T17-Initial!T17</f>
        <v>0</v>
      </c>
      <c r="U17">
        <f>Final!U17-Initial!U17</f>
        <v>0</v>
      </c>
      <c r="V17">
        <f>Final!V17-Initial!V17</f>
        <v>0</v>
      </c>
      <c r="W17">
        <f>Final!W17-Initial!W17</f>
        <v>0</v>
      </c>
      <c r="X17">
        <f>Final!X17-Initial!X17</f>
        <v>0</v>
      </c>
      <c r="Y17">
        <f>Final!Y17-Initial!Y17</f>
        <v>0</v>
      </c>
      <c r="Z17">
        <f>Final!Z17-Initial!Z17</f>
        <v>0</v>
      </c>
      <c r="AA17">
        <f>Final!AA17-Initial!AA17</f>
        <v>0</v>
      </c>
      <c r="AB17">
        <f>Final!AB17-Initial!AB17</f>
        <v>0</v>
      </c>
      <c r="AC17">
        <f>Final!AC17-Initial!AC17</f>
        <v>0</v>
      </c>
      <c r="AD17">
        <f>Final!AD17-Initial!AD17</f>
        <v>0</v>
      </c>
      <c r="AE17">
        <f>Final!AE17-Initial!AE17</f>
        <v>0</v>
      </c>
      <c r="AF17">
        <f>Final!AF17-Initial!AF17</f>
        <v>0</v>
      </c>
      <c r="AG17">
        <f>Final!AG17-Initial!AG17</f>
        <v>0</v>
      </c>
      <c r="AH17">
        <f>Final!AH17-Initial!AH17</f>
        <v>0</v>
      </c>
      <c r="AI17">
        <f>Final!AI17-Initial!AI17</f>
        <v>0</v>
      </c>
      <c r="AJ17">
        <f>Final!AJ17-Initial!AJ17</f>
        <v>0</v>
      </c>
      <c r="AK17">
        <f>Final!AK17-Initial!AK17</f>
        <v>0</v>
      </c>
      <c r="AL17">
        <f>Final!AL17-Initial!AL17</f>
        <v>0</v>
      </c>
      <c r="AM17">
        <f>Final!AM17-Initial!AM17</f>
        <v>0</v>
      </c>
      <c r="AN17">
        <f>Final!AN17-Initial!AN17</f>
        <v>0</v>
      </c>
      <c r="AO17">
        <f>Final!AO17-Initial!AO17</f>
        <v>0</v>
      </c>
      <c r="AP17">
        <f>Final!AP17-Initial!AP17</f>
        <v>0.22099999999998943</v>
      </c>
      <c r="AQ17">
        <f>Final!AQ17-Initial!AQ17</f>
        <v>0.117999999999995</v>
      </c>
      <c r="AR17">
        <f>Final!AR17-Initial!AR17</f>
        <v>0.28899999999998727</v>
      </c>
      <c r="AS17">
        <f>Final!AS17-Initial!AS17</f>
        <v>0</v>
      </c>
      <c r="AT17">
        <f>Final!AT17-Initial!AT17</f>
        <v>0</v>
      </c>
      <c r="AU17">
        <f>Final!AU17-Initial!AU17</f>
        <v>0</v>
      </c>
      <c r="AV17">
        <f>Final!AV17-Initial!AV17</f>
        <v>0</v>
      </c>
      <c r="AW17">
        <f>Final!AW17-Initial!AW17</f>
        <v>0</v>
      </c>
      <c r="AX17">
        <f>Final!AX17-Initial!AX17</f>
        <v>0</v>
      </c>
      <c r="AY17">
        <f>Final!AY17-Initial!AY17</f>
        <v>0</v>
      </c>
      <c r="AZ17">
        <f>Final!AZ17-Initial!AZ17</f>
        <v>0</v>
      </c>
      <c r="BA17">
        <f>Final!BA17-Initial!BA17</f>
        <v>0</v>
      </c>
      <c r="BB17">
        <f>Final!BB17-Initial!BB17</f>
        <v>0</v>
      </c>
      <c r="BC17">
        <f>Final!BC17-Initial!BC17</f>
        <v>0</v>
      </c>
      <c r="BD17">
        <f>Final!BD17-Initial!BD17</f>
        <v>0</v>
      </c>
      <c r="BE17">
        <f>Final!BE17-Initial!BE17</f>
        <v>0</v>
      </c>
      <c r="BF17">
        <f>Final!BF17-Initial!BF17</f>
        <v>0</v>
      </c>
      <c r="BG17">
        <f>Final!BG17-Initial!BG17</f>
        <v>0</v>
      </c>
      <c r="BH17">
        <f>Final!BH17-Initial!BH17</f>
        <v>0</v>
      </c>
      <c r="BI17">
        <f>Final!BI17-Initial!BI17</f>
        <v>0</v>
      </c>
      <c r="BJ17">
        <f>Final!BJ17-Initial!BJ17</f>
        <v>0</v>
      </c>
      <c r="BK17">
        <f>Final!BK17-Initial!BK17</f>
        <v>0</v>
      </c>
      <c r="BL17">
        <f>Final!BL17-Initial!BL17</f>
        <v>0</v>
      </c>
      <c r="BM17">
        <f>Final!BM17-Initial!BM17</f>
        <v>0</v>
      </c>
      <c r="BN17">
        <f>Final!BN17-Initial!BN17</f>
        <v>0</v>
      </c>
      <c r="BO17">
        <f>Final!BO17-Initial!BO17</f>
        <v>0</v>
      </c>
      <c r="BP17">
        <f>Final!BP17-Initial!BP17</f>
        <v>0</v>
      </c>
      <c r="BQ17">
        <f>Final!BQ17-Initial!BQ17</f>
        <v>0</v>
      </c>
      <c r="BR17">
        <f>Final!BR17-Initial!BR17</f>
        <v>0</v>
      </c>
      <c r="BS17">
        <f>Final!BS17-Initial!BS17</f>
        <v>0</v>
      </c>
      <c r="BT17">
        <f>Final!BT17-Initial!BT17</f>
        <v>0</v>
      </c>
      <c r="BU17">
        <f>Final!BU17-Initial!BU17</f>
        <v>0</v>
      </c>
      <c r="BV17">
        <f>Final!BV17-Initial!BV17</f>
        <v>0</v>
      </c>
      <c r="BW17">
        <f>Final!BW17-Initial!BW17</f>
        <v>0</v>
      </c>
      <c r="BX17">
        <f>Final!BX17-Initial!BX17</f>
        <v>0</v>
      </c>
      <c r="BY17">
        <f>Final!BY17-Initial!BY17</f>
        <v>0</v>
      </c>
      <c r="BZ17">
        <f>Final!BZ17-Initial!BZ17</f>
        <v>0</v>
      </c>
      <c r="CA17">
        <f>Final!CA17-Initial!CA17</f>
        <v>0</v>
      </c>
      <c r="CB17">
        <f>Final!CB17-Initial!CB17</f>
        <v>0</v>
      </c>
      <c r="CC17">
        <f>Final!CC17-Initial!CC17</f>
        <v>0</v>
      </c>
      <c r="CD17">
        <f>Final!CD17-Initial!CD17</f>
        <v>0</v>
      </c>
      <c r="CE17">
        <f>Final!CE17-Initial!CE17</f>
        <v>0</v>
      </c>
      <c r="CF17">
        <f>Final!CF17-Initial!CF17</f>
        <v>0</v>
      </c>
      <c r="CG17">
        <f>Final!CG17-Initial!CG17</f>
        <v>0</v>
      </c>
      <c r="CH17">
        <f>Final!CH17-Initial!CH17</f>
        <v>0</v>
      </c>
      <c r="CI17">
        <f>Final!CI17-Initial!CI17</f>
        <v>0</v>
      </c>
      <c r="CJ17">
        <f>Final!CJ17-Initial!CJ17</f>
        <v>0</v>
      </c>
      <c r="CK17">
        <f>Final!CK17-Initial!CK17</f>
        <v>0</v>
      </c>
      <c r="CL17">
        <f>Final!CL17-Initial!CL17</f>
        <v>0</v>
      </c>
      <c r="CM17">
        <f>Final!CM17-Initial!CM17</f>
        <v>0</v>
      </c>
      <c r="CN17">
        <f>Final!CN17-Initial!CN17</f>
        <v>0</v>
      </c>
      <c r="CO17">
        <f>Final!CO17-Initial!CO17</f>
        <v>0</v>
      </c>
      <c r="CP17">
        <f>Final!CP17-Initial!CP17</f>
        <v>0</v>
      </c>
      <c r="CQ17">
        <f>Final!CQ17-Initial!CQ17</f>
        <v>0</v>
      </c>
      <c r="CR17">
        <f>Final!CR17-Initial!CR17</f>
        <v>0</v>
      </c>
      <c r="CS17">
        <f>Final!CS17-Initial!CS17</f>
        <v>0</v>
      </c>
      <c r="CT17">
        <f>Final!CT17-Initial!CT17</f>
        <v>0</v>
      </c>
    </row>
    <row r="18" spans="2:98">
      <c r="B18">
        <f>Final!B18-Initial!B18</f>
        <v>0</v>
      </c>
      <c r="C18">
        <f>Final!C18-Initial!C18</f>
        <v>0</v>
      </c>
      <c r="D18">
        <f>Final!D18-Initial!D18</f>
        <v>0</v>
      </c>
      <c r="E18">
        <f>Final!E18-Initial!E18</f>
        <v>0</v>
      </c>
      <c r="F18">
        <f>Final!F18-Initial!F18</f>
        <v>0</v>
      </c>
      <c r="G18">
        <f>Final!G18-Initial!G18</f>
        <v>0</v>
      </c>
      <c r="H18">
        <f>Final!H18-Initial!H18</f>
        <v>0</v>
      </c>
      <c r="I18">
        <f>Final!I18-Initial!I18</f>
        <v>0</v>
      </c>
      <c r="J18">
        <f>Final!J18-Initial!J18</f>
        <v>0</v>
      </c>
      <c r="K18">
        <f>Final!K18-Initial!K18</f>
        <v>0</v>
      </c>
      <c r="L18">
        <f>Final!L18-Initial!L18</f>
        <v>0</v>
      </c>
      <c r="M18">
        <f>Final!M18-Initial!M18</f>
        <v>0</v>
      </c>
      <c r="N18">
        <f>Final!N18-Initial!N18</f>
        <v>0</v>
      </c>
      <c r="O18">
        <f>Final!O18-Initial!O18</f>
        <v>0</v>
      </c>
      <c r="P18">
        <f>Final!P18-Initial!P18</f>
        <v>0</v>
      </c>
      <c r="Q18">
        <f>Final!Q18-Initial!Q18</f>
        <v>0</v>
      </c>
      <c r="R18">
        <f>Final!R18-Initial!R18</f>
        <v>0</v>
      </c>
      <c r="S18">
        <f>Final!S18-Initial!S18</f>
        <v>0</v>
      </c>
      <c r="T18">
        <f>Final!T18-Initial!T18</f>
        <v>0</v>
      </c>
      <c r="U18">
        <f>Final!U18-Initial!U18</f>
        <v>0</v>
      </c>
      <c r="V18">
        <f>Final!V18-Initial!V18</f>
        <v>0</v>
      </c>
      <c r="W18">
        <f>Final!W18-Initial!W18</f>
        <v>0</v>
      </c>
      <c r="X18">
        <f>Final!X18-Initial!X18</f>
        <v>0</v>
      </c>
      <c r="Y18">
        <f>Final!Y18-Initial!Y18</f>
        <v>0</v>
      </c>
      <c r="Z18">
        <f>Final!Z18-Initial!Z18</f>
        <v>0</v>
      </c>
      <c r="AA18">
        <f>Final!AA18-Initial!AA18</f>
        <v>0</v>
      </c>
      <c r="AB18">
        <f>Final!AB18-Initial!AB18</f>
        <v>0</v>
      </c>
      <c r="AC18">
        <f>Final!AC18-Initial!AC18</f>
        <v>0</v>
      </c>
      <c r="AD18">
        <f>Final!AD18-Initial!AD18</f>
        <v>0</v>
      </c>
      <c r="AE18">
        <f>Final!AE18-Initial!AE18</f>
        <v>0</v>
      </c>
      <c r="AF18">
        <f>Final!AF18-Initial!AF18</f>
        <v>0</v>
      </c>
      <c r="AG18">
        <f>Final!AG18-Initial!AG18</f>
        <v>0</v>
      </c>
      <c r="AH18">
        <f>Final!AH18-Initial!AH18</f>
        <v>0</v>
      </c>
      <c r="AI18">
        <f>Final!AI18-Initial!AI18</f>
        <v>0</v>
      </c>
      <c r="AJ18">
        <f>Final!AJ18-Initial!AJ18</f>
        <v>0</v>
      </c>
      <c r="AK18">
        <f>Final!AK18-Initial!AK18</f>
        <v>0</v>
      </c>
      <c r="AL18">
        <f>Final!AL18-Initial!AL18</f>
        <v>0</v>
      </c>
      <c r="AM18">
        <f>Final!AM18-Initial!AM18</f>
        <v>0</v>
      </c>
      <c r="AN18">
        <f>Final!AN18-Initial!AN18</f>
        <v>0</v>
      </c>
      <c r="AO18">
        <f>Final!AO18-Initial!AO18</f>
        <v>0</v>
      </c>
      <c r="AP18">
        <f>Final!AP18-Initial!AP18</f>
        <v>0.36199999999999477</v>
      </c>
      <c r="AQ18">
        <f>Final!AQ18-Initial!AQ18</f>
        <v>0.28199999999999648</v>
      </c>
      <c r="AR18">
        <f>Final!AR18-Initial!AR18</f>
        <v>0.38599999999999568</v>
      </c>
      <c r="AS18">
        <f>Final!AS18-Initial!AS18</f>
        <v>0.34299999999998931</v>
      </c>
      <c r="AT18">
        <f>Final!AT18-Initial!AT18</f>
        <v>0.24699999999999989</v>
      </c>
      <c r="AU18">
        <f>Final!AU18-Initial!AU18</f>
        <v>0.17199999999999704</v>
      </c>
      <c r="AV18">
        <f>Final!AV18-Initial!AV18</f>
        <v>0</v>
      </c>
      <c r="AW18">
        <f>Final!AW18-Initial!AW18</f>
        <v>0</v>
      </c>
      <c r="AX18">
        <f>Final!AX18-Initial!AX18</f>
        <v>0</v>
      </c>
      <c r="AY18">
        <f>Final!AY18-Initial!AY18</f>
        <v>0</v>
      </c>
      <c r="AZ18">
        <f>Final!AZ18-Initial!AZ18</f>
        <v>0</v>
      </c>
      <c r="BA18">
        <f>Final!BA18-Initial!BA18</f>
        <v>0</v>
      </c>
      <c r="BB18">
        <f>Final!BB18-Initial!BB18</f>
        <v>0</v>
      </c>
      <c r="BC18">
        <f>Final!BC18-Initial!BC18</f>
        <v>0</v>
      </c>
      <c r="BD18">
        <f>Final!BD18-Initial!BD18</f>
        <v>0</v>
      </c>
      <c r="BE18">
        <f>Final!BE18-Initial!BE18</f>
        <v>0</v>
      </c>
      <c r="BF18">
        <f>Final!BF18-Initial!BF18</f>
        <v>0</v>
      </c>
      <c r="BG18">
        <f>Final!BG18-Initial!BG18</f>
        <v>0</v>
      </c>
      <c r="BH18">
        <f>Final!BH18-Initial!BH18</f>
        <v>0</v>
      </c>
      <c r="BI18">
        <f>Final!BI18-Initial!BI18</f>
        <v>0</v>
      </c>
      <c r="BJ18">
        <f>Final!BJ18-Initial!BJ18</f>
        <v>0</v>
      </c>
      <c r="BK18">
        <f>Final!BK18-Initial!BK18</f>
        <v>0</v>
      </c>
      <c r="BL18">
        <f>Final!BL18-Initial!BL18</f>
        <v>0</v>
      </c>
      <c r="BM18">
        <f>Final!BM18-Initial!BM18</f>
        <v>0</v>
      </c>
      <c r="BN18">
        <f>Final!BN18-Initial!BN18</f>
        <v>0</v>
      </c>
      <c r="BO18">
        <f>Final!BO18-Initial!BO18</f>
        <v>0</v>
      </c>
      <c r="BP18">
        <f>Final!BP18-Initial!BP18</f>
        <v>0</v>
      </c>
      <c r="BQ18">
        <f>Final!BQ18-Initial!BQ18</f>
        <v>0</v>
      </c>
      <c r="BR18">
        <f>Final!BR18-Initial!BR18</f>
        <v>0</v>
      </c>
      <c r="BS18">
        <f>Final!BS18-Initial!BS18</f>
        <v>0</v>
      </c>
      <c r="BT18">
        <f>Final!BT18-Initial!BT18</f>
        <v>0</v>
      </c>
      <c r="BU18">
        <f>Final!BU18-Initial!BU18</f>
        <v>0</v>
      </c>
      <c r="BV18">
        <f>Final!BV18-Initial!BV18</f>
        <v>0</v>
      </c>
      <c r="BW18">
        <f>Final!BW18-Initial!BW18</f>
        <v>0</v>
      </c>
      <c r="BX18">
        <f>Final!BX18-Initial!BX18</f>
        <v>0</v>
      </c>
      <c r="BY18">
        <f>Final!BY18-Initial!BY18</f>
        <v>0</v>
      </c>
      <c r="BZ18">
        <f>Final!BZ18-Initial!BZ18</f>
        <v>0</v>
      </c>
      <c r="CA18">
        <f>Final!CA18-Initial!CA18</f>
        <v>0</v>
      </c>
      <c r="CB18">
        <f>Final!CB18-Initial!CB18</f>
        <v>0</v>
      </c>
      <c r="CC18">
        <f>Final!CC18-Initial!CC18</f>
        <v>0</v>
      </c>
      <c r="CD18">
        <f>Final!CD18-Initial!CD18</f>
        <v>0</v>
      </c>
      <c r="CE18">
        <f>Final!CE18-Initial!CE18</f>
        <v>0</v>
      </c>
      <c r="CF18">
        <f>Final!CF18-Initial!CF18</f>
        <v>0</v>
      </c>
      <c r="CG18">
        <f>Final!CG18-Initial!CG18</f>
        <v>0</v>
      </c>
      <c r="CH18">
        <f>Final!CH18-Initial!CH18</f>
        <v>0</v>
      </c>
      <c r="CI18">
        <f>Final!CI18-Initial!CI18</f>
        <v>0</v>
      </c>
      <c r="CJ18">
        <f>Final!CJ18-Initial!CJ18</f>
        <v>0</v>
      </c>
      <c r="CK18">
        <f>Final!CK18-Initial!CK18</f>
        <v>0</v>
      </c>
      <c r="CL18">
        <f>Final!CL18-Initial!CL18</f>
        <v>0</v>
      </c>
      <c r="CM18">
        <f>Final!CM18-Initial!CM18</f>
        <v>0</v>
      </c>
      <c r="CN18">
        <f>Final!CN18-Initial!CN18</f>
        <v>0</v>
      </c>
      <c r="CO18">
        <f>Final!CO18-Initial!CO18</f>
        <v>0</v>
      </c>
      <c r="CP18">
        <f>Final!CP18-Initial!CP18</f>
        <v>0</v>
      </c>
      <c r="CQ18">
        <f>Final!CQ18-Initial!CQ18</f>
        <v>0</v>
      </c>
      <c r="CR18">
        <f>Final!CR18-Initial!CR18</f>
        <v>0</v>
      </c>
      <c r="CS18">
        <f>Final!CS18-Initial!CS18</f>
        <v>0</v>
      </c>
      <c r="CT18">
        <f>Final!CT18-Initial!CT18</f>
        <v>0</v>
      </c>
    </row>
    <row r="19" spans="2:98">
      <c r="B19">
        <f>Final!B19-Initial!B19</f>
        <v>0</v>
      </c>
      <c r="C19">
        <f>Final!C19-Initial!C19</f>
        <v>0</v>
      </c>
      <c r="D19">
        <f>Final!D19-Initial!D19</f>
        <v>0</v>
      </c>
      <c r="E19">
        <f>Final!E19-Initial!E19</f>
        <v>0</v>
      </c>
      <c r="F19">
        <f>Final!F19-Initial!F19</f>
        <v>0</v>
      </c>
      <c r="G19">
        <f>Final!G19-Initial!G19</f>
        <v>0</v>
      </c>
      <c r="H19">
        <f>Final!H19-Initial!H19</f>
        <v>0</v>
      </c>
      <c r="I19">
        <f>Final!I19-Initial!I19</f>
        <v>0</v>
      </c>
      <c r="J19">
        <f>Final!J19-Initial!J19</f>
        <v>0</v>
      </c>
      <c r="K19">
        <f>Final!K19-Initial!K19</f>
        <v>0</v>
      </c>
      <c r="L19">
        <f>Final!L19-Initial!L19</f>
        <v>0</v>
      </c>
      <c r="M19">
        <f>Final!M19-Initial!M19</f>
        <v>0</v>
      </c>
      <c r="N19">
        <f>Final!N19-Initial!N19</f>
        <v>0</v>
      </c>
      <c r="O19">
        <f>Final!O19-Initial!O19</f>
        <v>0</v>
      </c>
      <c r="P19">
        <f>Final!P19-Initial!P19</f>
        <v>0</v>
      </c>
      <c r="Q19">
        <f>Final!Q19-Initial!Q19</f>
        <v>0</v>
      </c>
      <c r="R19">
        <f>Final!R19-Initial!R19</f>
        <v>0</v>
      </c>
      <c r="S19">
        <f>Final!S19-Initial!S19</f>
        <v>0</v>
      </c>
      <c r="T19">
        <f>Final!T19-Initial!T19</f>
        <v>0</v>
      </c>
      <c r="U19">
        <f>Final!U19-Initial!U19</f>
        <v>0</v>
      </c>
      <c r="V19">
        <f>Final!V19-Initial!V19</f>
        <v>0</v>
      </c>
      <c r="W19">
        <f>Final!W19-Initial!W19</f>
        <v>0</v>
      </c>
      <c r="X19">
        <f>Final!X19-Initial!X19</f>
        <v>0</v>
      </c>
      <c r="Y19">
        <f>Final!Y19-Initial!Y19</f>
        <v>0</v>
      </c>
      <c r="Z19">
        <f>Final!Z19-Initial!Z19</f>
        <v>0</v>
      </c>
      <c r="AA19">
        <f>Final!AA19-Initial!AA19</f>
        <v>0</v>
      </c>
      <c r="AB19">
        <f>Final!AB19-Initial!AB19</f>
        <v>0</v>
      </c>
      <c r="AC19">
        <f>Final!AC19-Initial!AC19</f>
        <v>0</v>
      </c>
      <c r="AD19">
        <f>Final!AD19-Initial!AD19</f>
        <v>0</v>
      </c>
      <c r="AE19">
        <f>Final!AE19-Initial!AE19</f>
        <v>0</v>
      </c>
      <c r="AF19">
        <f>Final!AF19-Initial!AF19</f>
        <v>0</v>
      </c>
      <c r="AG19">
        <f>Final!AG19-Initial!AG19</f>
        <v>0</v>
      </c>
      <c r="AH19">
        <f>Final!AH19-Initial!AH19</f>
        <v>0</v>
      </c>
      <c r="AI19">
        <f>Final!AI19-Initial!AI19</f>
        <v>0</v>
      </c>
      <c r="AJ19">
        <f>Final!AJ19-Initial!AJ19</f>
        <v>0</v>
      </c>
      <c r="AK19">
        <f>Final!AK19-Initial!AK19</f>
        <v>0</v>
      </c>
      <c r="AL19">
        <f>Final!AL19-Initial!AL19</f>
        <v>0</v>
      </c>
      <c r="AM19">
        <f>Final!AM19-Initial!AM19</f>
        <v>0</v>
      </c>
      <c r="AN19">
        <f>Final!AN19-Initial!AN19</f>
        <v>0</v>
      </c>
      <c r="AO19">
        <f>Final!AO19-Initial!AO19</f>
        <v>0</v>
      </c>
      <c r="AP19">
        <f>Final!AP19-Initial!AP19</f>
        <v>0.49899999999999523</v>
      </c>
      <c r="AQ19">
        <f>Final!AQ19-Initial!AQ19</f>
        <v>0.44999999999998863</v>
      </c>
      <c r="AR19">
        <f>Final!AR19-Initial!AR19</f>
        <v>0.56499999999998352</v>
      </c>
      <c r="AS19">
        <f>Final!AS19-Initial!AS19</f>
        <v>0.38899999999999579</v>
      </c>
      <c r="AT19">
        <f>Final!AT19-Initial!AT19</f>
        <v>0.29500000000000171</v>
      </c>
      <c r="AU19">
        <f>Final!AU19-Initial!AU19</f>
        <v>0.17199999999999704</v>
      </c>
      <c r="AV19">
        <f>Final!AV19-Initial!AV19</f>
        <v>0.35799999999998988</v>
      </c>
      <c r="AW19">
        <f>Final!AW19-Initial!AW19</f>
        <v>4.8000000000001819E-2</v>
      </c>
      <c r="AX19">
        <f>Final!AX19-Initial!AX19</f>
        <v>-1.5000000000000568E-2</v>
      </c>
      <c r="AY19">
        <f>Final!AY19-Initial!AY19</f>
        <v>0</v>
      </c>
      <c r="AZ19">
        <f>Final!AZ19-Initial!AZ19</f>
        <v>0</v>
      </c>
      <c r="BA19">
        <f>Final!BA19-Initial!BA19</f>
        <v>0</v>
      </c>
      <c r="BB19">
        <f>Final!BB19-Initial!BB19</f>
        <v>0</v>
      </c>
      <c r="BC19">
        <f>Final!BC19-Initial!BC19</f>
        <v>0</v>
      </c>
      <c r="BD19">
        <f>Final!BD19-Initial!BD19</f>
        <v>0</v>
      </c>
      <c r="BE19">
        <f>Final!BE19-Initial!BE19</f>
        <v>0</v>
      </c>
      <c r="BF19">
        <f>Final!BF19-Initial!BF19</f>
        <v>0</v>
      </c>
      <c r="BG19">
        <f>Final!BG19-Initial!BG19</f>
        <v>0</v>
      </c>
      <c r="BH19">
        <f>Final!BH19-Initial!BH19</f>
        <v>0</v>
      </c>
      <c r="BI19">
        <f>Final!BI19-Initial!BI19</f>
        <v>0</v>
      </c>
      <c r="BJ19">
        <f>Final!BJ19-Initial!BJ19</f>
        <v>0</v>
      </c>
      <c r="BK19">
        <f>Final!BK19-Initial!BK19</f>
        <v>0</v>
      </c>
      <c r="BL19">
        <f>Final!BL19-Initial!BL19</f>
        <v>0</v>
      </c>
      <c r="BM19">
        <f>Final!BM19-Initial!BM19</f>
        <v>0</v>
      </c>
      <c r="BN19">
        <f>Final!BN19-Initial!BN19</f>
        <v>0</v>
      </c>
      <c r="BO19">
        <f>Final!BO19-Initial!BO19</f>
        <v>0</v>
      </c>
      <c r="BP19">
        <f>Final!BP19-Initial!BP19</f>
        <v>0</v>
      </c>
      <c r="BQ19">
        <f>Final!BQ19-Initial!BQ19</f>
        <v>0</v>
      </c>
      <c r="BR19">
        <f>Final!BR19-Initial!BR19</f>
        <v>0</v>
      </c>
      <c r="BS19">
        <f>Final!BS19-Initial!BS19</f>
        <v>0</v>
      </c>
      <c r="BT19">
        <f>Final!BT19-Initial!BT19</f>
        <v>0</v>
      </c>
      <c r="BU19">
        <f>Final!BU19-Initial!BU19</f>
        <v>0</v>
      </c>
      <c r="BV19">
        <f>Final!BV19-Initial!BV19</f>
        <v>0</v>
      </c>
      <c r="BW19">
        <f>Final!BW19-Initial!BW19</f>
        <v>0</v>
      </c>
      <c r="BX19">
        <f>Final!BX19-Initial!BX19</f>
        <v>0</v>
      </c>
      <c r="BY19">
        <f>Final!BY19-Initial!BY19</f>
        <v>0</v>
      </c>
      <c r="BZ19">
        <f>Final!BZ19-Initial!BZ19</f>
        <v>0</v>
      </c>
      <c r="CA19">
        <f>Final!CA19-Initial!CA19</f>
        <v>0</v>
      </c>
      <c r="CB19">
        <f>Final!CB19-Initial!CB19</f>
        <v>0</v>
      </c>
      <c r="CC19">
        <f>Final!CC19-Initial!CC19</f>
        <v>0</v>
      </c>
      <c r="CD19">
        <f>Final!CD19-Initial!CD19</f>
        <v>0</v>
      </c>
      <c r="CE19">
        <f>Final!CE19-Initial!CE19</f>
        <v>0</v>
      </c>
      <c r="CF19">
        <f>Final!CF19-Initial!CF19</f>
        <v>0</v>
      </c>
      <c r="CG19">
        <f>Final!CG19-Initial!CG19</f>
        <v>0</v>
      </c>
      <c r="CH19">
        <f>Final!CH19-Initial!CH19</f>
        <v>0</v>
      </c>
      <c r="CI19">
        <f>Final!CI19-Initial!CI19</f>
        <v>0</v>
      </c>
      <c r="CJ19">
        <f>Final!CJ19-Initial!CJ19</f>
        <v>0</v>
      </c>
      <c r="CK19">
        <f>Final!CK19-Initial!CK19</f>
        <v>0</v>
      </c>
      <c r="CL19">
        <f>Final!CL19-Initial!CL19</f>
        <v>0</v>
      </c>
      <c r="CM19">
        <f>Final!CM19-Initial!CM19</f>
        <v>0</v>
      </c>
      <c r="CN19">
        <f>Final!CN19-Initial!CN19</f>
        <v>0</v>
      </c>
      <c r="CO19">
        <f>Final!CO19-Initial!CO19</f>
        <v>0</v>
      </c>
      <c r="CP19">
        <f>Final!CP19-Initial!CP19</f>
        <v>0</v>
      </c>
      <c r="CQ19">
        <f>Final!CQ19-Initial!CQ19</f>
        <v>0</v>
      </c>
      <c r="CR19">
        <f>Final!CR19-Initial!CR19</f>
        <v>0</v>
      </c>
      <c r="CS19">
        <f>Final!CS19-Initial!CS19</f>
        <v>0</v>
      </c>
      <c r="CT19">
        <f>Final!CT19-Initial!CT19</f>
        <v>0</v>
      </c>
    </row>
    <row r="20" spans="2:98">
      <c r="B20">
        <f>Final!B20-Initial!B20</f>
        <v>0</v>
      </c>
      <c r="C20">
        <f>Final!C20-Initial!C20</f>
        <v>0</v>
      </c>
      <c r="D20">
        <f>Final!D20-Initial!D20</f>
        <v>0</v>
      </c>
      <c r="E20">
        <f>Final!E20-Initial!E20</f>
        <v>0</v>
      </c>
      <c r="F20">
        <f>Final!F20-Initial!F20</f>
        <v>0</v>
      </c>
      <c r="G20">
        <f>Final!G20-Initial!G20</f>
        <v>0</v>
      </c>
      <c r="H20">
        <f>Final!H20-Initial!H20</f>
        <v>0</v>
      </c>
      <c r="I20">
        <f>Final!I20-Initial!I20</f>
        <v>0</v>
      </c>
      <c r="J20">
        <f>Final!J20-Initial!J20</f>
        <v>0</v>
      </c>
      <c r="K20">
        <f>Final!K20-Initial!K20</f>
        <v>0</v>
      </c>
      <c r="L20">
        <f>Final!L20-Initial!L20</f>
        <v>0</v>
      </c>
      <c r="M20">
        <f>Final!M20-Initial!M20</f>
        <v>0</v>
      </c>
      <c r="N20">
        <f>Final!N20-Initial!N20</f>
        <v>0</v>
      </c>
      <c r="O20">
        <f>Final!O20-Initial!O20</f>
        <v>0</v>
      </c>
      <c r="P20">
        <f>Final!P20-Initial!P20</f>
        <v>0</v>
      </c>
      <c r="Q20">
        <f>Final!Q20-Initial!Q20</f>
        <v>0</v>
      </c>
      <c r="R20">
        <f>Final!R20-Initial!R20</f>
        <v>0</v>
      </c>
      <c r="S20">
        <f>Final!S20-Initial!S20</f>
        <v>0</v>
      </c>
      <c r="T20">
        <f>Final!T20-Initial!T20</f>
        <v>0</v>
      </c>
      <c r="U20">
        <f>Final!U20-Initial!U20</f>
        <v>0</v>
      </c>
      <c r="V20">
        <f>Final!V20-Initial!V20</f>
        <v>0</v>
      </c>
      <c r="W20">
        <f>Final!W20-Initial!W20</f>
        <v>0</v>
      </c>
      <c r="X20">
        <f>Final!X20-Initial!X20</f>
        <v>0</v>
      </c>
      <c r="Y20">
        <f>Final!Y20-Initial!Y20</f>
        <v>0</v>
      </c>
      <c r="Z20">
        <f>Final!Z20-Initial!Z20</f>
        <v>0</v>
      </c>
      <c r="AA20">
        <f>Final!AA20-Initial!AA20</f>
        <v>0</v>
      </c>
      <c r="AB20">
        <f>Final!AB20-Initial!AB20</f>
        <v>0</v>
      </c>
      <c r="AC20">
        <f>Final!AC20-Initial!AC20</f>
        <v>0</v>
      </c>
      <c r="AD20">
        <f>Final!AD20-Initial!AD20</f>
        <v>0</v>
      </c>
      <c r="AE20">
        <f>Final!AE20-Initial!AE20</f>
        <v>0</v>
      </c>
      <c r="AF20">
        <f>Final!AF20-Initial!AF20</f>
        <v>0</v>
      </c>
      <c r="AG20">
        <f>Final!AG20-Initial!AG20</f>
        <v>0</v>
      </c>
      <c r="AH20">
        <f>Final!AH20-Initial!AH20</f>
        <v>0</v>
      </c>
      <c r="AI20">
        <f>Final!AI20-Initial!AI20</f>
        <v>0</v>
      </c>
      <c r="AJ20">
        <f>Final!AJ20-Initial!AJ20</f>
        <v>0</v>
      </c>
      <c r="AK20">
        <f>Final!AK20-Initial!AK20</f>
        <v>0</v>
      </c>
      <c r="AL20">
        <f>Final!AL20-Initial!AL20</f>
        <v>0</v>
      </c>
      <c r="AM20">
        <f>Final!AM20-Initial!AM20</f>
        <v>0</v>
      </c>
      <c r="AN20">
        <f>Final!AN20-Initial!AN20</f>
        <v>0</v>
      </c>
      <c r="AO20">
        <f>Final!AO20-Initial!AO20</f>
        <v>0.39699999999999136</v>
      </c>
      <c r="AP20">
        <f>Final!AP20-Initial!AP20</f>
        <v>0.51699999999999591</v>
      </c>
      <c r="AQ20">
        <f>Final!AQ20-Initial!AQ20</f>
        <v>0.70000000000000284</v>
      </c>
      <c r="AR20">
        <f>Final!AR20-Initial!AR20</f>
        <v>0.6839999999999975</v>
      </c>
      <c r="AS20">
        <f>Final!AS20-Initial!AS20</f>
        <v>0.39399999999999125</v>
      </c>
      <c r="AT20">
        <f>Final!AT20-Initial!AT20</f>
        <v>0.38299999999999557</v>
      </c>
      <c r="AU20">
        <f>Final!AU20-Initial!AU20</f>
        <v>0.38299999999999557</v>
      </c>
      <c r="AV20">
        <f>Final!AV20-Initial!AV20</f>
        <v>0.30499999999999261</v>
      </c>
      <c r="AW20">
        <f>Final!AW20-Initial!AW20</f>
        <v>0.27599999999999625</v>
      </c>
      <c r="AX20">
        <f>Final!AX20-Initial!AX20</f>
        <v>1.6000000000005343E-2</v>
      </c>
      <c r="AY20">
        <f>Final!AY20-Initial!AY20</f>
        <v>-3.9000000000001478E-2</v>
      </c>
      <c r="AZ20">
        <f>Final!AZ20-Initial!AZ20</f>
        <v>-0.2710000000000008</v>
      </c>
      <c r="BA20">
        <f>Final!BA20-Initial!BA20</f>
        <v>-0.64499999999999602</v>
      </c>
      <c r="BB20">
        <f>Final!BB20-Initial!BB20</f>
        <v>0</v>
      </c>
      <c r="BC20">
        <f>Final!BC20-Initial!BC20</f>
        <v>0</v>
      </c>
      <c r="BD20">
        <f>Final!BD20-Initial!BD20</f>
        <v>0</v>
      </c>
      <c r="BE20">
        <f>Final!BE20-Initial!BE20</f>
        <v>0</v>
      </c>
      <c r="BF20">
        <f>Final!BF20-Initial!BF20</f>
        <v>0</v>
      </c>
      <c r="BG20">
        <f>Final!BG20-Initial!BG20</f>
        <v>0</v>
      </c>
      <c r="BH20">
        <f>Final!BH20-Initial!BH20</f>
        <v>0</v>
      </c>
      <c r="BI20">
        <f>Final!BI20-Initial!BI20</f>
        <v>0</v>
      </c>
      <c r="BJ20">
        <f>Final!BJ20-Initial!BJ20</f>
        <v>0</v>
      </c>
      <c r="BK20">
        <f>Final!BK20-Initial!BK20</f>
        <v>0</v>
      </c>
      <c r="BL20">
        <f>Final!BL20-Initial!BL20</f>
        <v>0</v>
      </c>
      <c r="BM20">
        <f>Final!BM20-Initial!BM20</f>
        <v>0</v>
      </c>
      <c r="BN20">
        <f>Final!BN20-Initial!BN20</f>
        <v>0</v>
      </c>
      <c r="BO20">
        <f>Final!BO20-Initial!BO20</f>
        <v>0</v>
      </c>
      <c r="BP20">
        <f>Final!BP20-Initial!BP20</f>
        <v>0</v>
      </c>
      <c r="BQ20">
        <f>Final!BQ20-Initial!BQ20</f>
        <v>0</v>
      </c>
      <c r="BR20">
        <f>Final!BR20-Initial!BR20</f>
        <v>0</v>
      </c>
      <c r="BS20">
        <f>Final!BS20-Initial!BS20</f>
        <v>0</v>
      </c>
      <c r="BT20">
        <f>Final!BT20-Initial!BT20</f>
        <v>0</v>
      </c>
      <c r="BU20">
        <f>Final!BU20-Initial!BU20</f>
        <v>0</v>
      </c>
      <c r="BV20">
        <f>Final!BV20-Initial!BV20</f>
        <v>0</v>
      </c>
      <c r="BW20">
        <f>Final!BW20-Initial!BW20</f>
        <v>0</v>
      </c>
      <c r="BX20">
        <f>Final!BX20-Initial!BX20</f>
        <v>0</v>
      </c>
      <c r="BY20">
        <f>Final!BY20-Initial!BY20</f>
        <v>0</v>
      </c>
      <c r="BZ20">
        <f>Final!BZ20-Initial!BZ20</f>
        <v>0</v>
      </c>
      <c r="CA20">
        <f>Final!CA20-Initial!CA20</f>
        <v>0</v>
      </c>
      <c r="CB20">
        <f>Final!CB20-Initial!CB20</f>
        <v>0</v>
      </c>
      <c r="CC20">
        <f>Final!CC20-Initial!CC20</f>
        <v>0</v>
      </c>
      <c r="CD20">
        <f>Final!CD20-Initial!CD20</f>
        <v>0</v>
      </c>
      <c r="CE20">
        <f>Final!CE20-Initial!CE20</f>
        <v>0</v>
      </c>
      <c r="CF20">
        <f>Final!CF20-Initial!CF20</f>
        <v>0</v>
      </c>
      <c r="CG20">
        <f>Final!CG20-Initial!CG20</f>
        <v>0</v>
      </c>
      <c r="CH20">
        <f>Final!CH20-Initial!CH20</f>
        <v>0</v>
      </c>
      <c r="CI20">
        <f>Final!CI20-Initial!CI20</f>
        <v>0</v>
      </c>
      <c r="CJ20">
        <f>Final!CJ20-Initial!CJ20</f>
        <v>0</v>
      </c>
      <c r="CK20">
        <f>Final!CK20-Initial!CK20</f>
        <v>0</v>
      </c>
      <c r="CL20">
        <f>Final!CL20-Initial!CL20</f>
        <v>0</v>
      </c>
      <c r="CM20">
        <f>Final!CM20-Initial!CM20</f>
        <v>0</v>
      </c>
      <c r="CN20">
        <f>Final!CN20-Initial!CN20</f>
        <v>0</v>
      </c>
      <c r="CO20">
        <f>Final!CO20-Initial!CO20</f>
        <v>0</v>
      </c>
      <c r="CP20">
        <f>Final!CP20-Initial!CP20</f>
        <v>0</v>
      </c>
      <c r="CQ20">
        <f>Final!CQ20-Initial!CQ20</f>
        <v>0</v>
      </c>
      <c r="CR20">
        <f>Final!CR20-Initial!CR20</f>
        <v>0</v>
      </c>
      <c r="CS20">
        <f>Final!CS20-Initial!CS20</f>
        <v>0</v>
      </c>
      <c r="CT20">
        <f>Final!CT20-Initial!CT20</f>
        <v>0</v>
      </c>
    </row>
    <row r="21" spans="2:98">
      <c r="B21">
        <f>Final!B21-Initial!B21</f>
        <v>0</v>
      </c>
      <c r="C21">
        <f>Final!C21-Initial!C21</f>
        <v>0</v>
      </c>
      <c r="D21">
        <f>Final!D21-Initial!D21</f>
        <v>0</v>
      </c>
      <c r="E21">
        <f>Final!E21-Initial!E21</f>
        <v>0</v>
      </c>
      <c r="F21">
        <f>Final!F21-Initial!F21</f>
        <v>0</v>
      </c>
      <c r="G21">
        <f>Final!G21-Initial!G21</f>
        <v>0</v>
      </c>
      <c r="H21">
        <f>Final!H21-Initial!H21</f>
        <v>0</v>
      </c>
      <c r="I21">
        <f>Final!I21-Initial!I21</f>
        <v>0</v>
      </c>
      <c r="J21">
        <f>Final!J21-Initial!J21</f>
        <v>0</v>
      </c>
      <c r="K21">
        <f>Final!K21-Initial!K21</f>
        <v>0</v>
      </c>
      <c r="L21">
        <f>Final!L21-Initial!L21</f>
        <v>0</v>
      </c>
      <c r="M21">
        <f>Final!M21-Initial!M21</f>
        <v>0</v>
      </c>
      <c r="N21">
        <f>Final!N21-Initial!N21</f>
        <v>0</v>
      </c>
      <c r="O21">
        <f>Final!O21-Initial!O21</f>
        <v>0</v>
      </c>
      <c r="P21">
        <f>Final!P21-Initial!P21</f>
        <v>0</v>
      </c>
      <c r="Q21">
        <f>Final!Q21-Initial!Q21</f>
        <v>0</v>
      </c>
      <c r="R21">
        <f>Final!R21-Initial!R21</f>
        <v>0</v>
      </c>
      <c r="S21">
        <f>Final!S21-Initial!S21</f>
        <v>0</v>
      </c>
      <c r="T21">
        <f>Final!T21-Initial!T21</f>
        <v>0</v>
      </c>
      <c r="U21">
        <f>Final!U21-Initial!U21</f>
        <v>0</v>
      </c>
      <c r="V21">
        <f>Final!V21-Initial!V21</f>
        <v>0</v>
      </c>
      <c r="W21">
        <f>Final!W21-Initial!W21</f>
        <v>0</v>
      </c>
      <c r="X21">
        <f>Final!X21-Initial!X21</f>
        <v>0</v>
      </c>
      <c r="Y21">
        <f>Final!Y21-Initial!Y21</f>
        <v>0</v>
      </c>
      <c r="Z21">
        <f>Final!Z21-Initial!Z21</f>
        <v>0</v>
      </c>
      <c r="AA21">
        <f>Final!AA21-Initial!AA21</f>
        <v>0</v>
      </c>
      <c r="AB21">
        <f>Final!AB21-Initial!AB21</f>
        <v>0</v>
      </c>
      <c r="AC21">
        <f>Final!AC21-Initial!AC21</f>
        <v>0</v>
      </c>
      <c r="AD21">
        <f>Final!AD21-Initial!AD21</f>
        <v>0</v>
      </c>
      <c r="AE21">
        <f>Final!AE21-Initial!AE21</f>
        <v>0</v>
      </c>
      <c r="AF21">
        <f>Final!AF21-Initial!AF21</f>
        <v>0</v>
      </c>
      <c r="AG21">
        <f>Final!AG21-Initial!AG21</f>
        <v>0</v>
      </c>
      <c r="AH21">
        <f>Final!AH21-Initial!AH21</f>
        <v>0</v>
      </c>
      <c r="AI21">
        <f>Final!AI21-Initial!AI21</f>
        <v>0</v>
      </c>
      <c r="AJ21">
        <f>Final!AJ21-Initial!AJ21</f>
        <v>0</v>
      </c>
      <c r="AK21">
        <f>Final!AK21-Initial!AK21</f>
        <v>0</v>
      </c>
      <c r="AL21">
        <f>Final!AL21-Initial!AL21</f>
        <v>0</v>
      </c>
      <c r="AM21">
        <f>Final!AM21-Initial!AM21</f>
        <v>0</v>
      </c>
      <c r="AN21">
        <f>Final!AN21-Initial!AN21</f>
        <v>0.54000000000000625</v>
      </c>
      <c r="AO21">
        <f>Final!AO21-Initial!AO21</f>
        <v>0.56400000000000716</v>
      </c>
      <c r="AP21">
        <f>Final!AP21-Initial!AP21</f>
        <v>0.60899999999999466</v>
      </c>
      <c r="AQ21">
        <f>Final!AQ21-Initial!AQ21</f>
        <v>0.75799999999999557</v>
      </c>
      <c r="AR21">
        <f>Final!AR21-Initial!AR21</f>
        <v>0.49599999999999511</v>
      </c>
      <c r="AS21">
        <f>Final!AS21-Initial!AS21</f>
        <v>0.53999999999999204</v>
      </c>
      <c r="AT21">
        <f>Final!AT21-Initial!AT21</f>
        <v>0.37099999999999511</v>
      </c>
      <c r="AU21">
        <f>Final!AU21-Initial!AU21</f>
        <v>0.18599999999999284</v>
      </c>
      <c r="AV21">
        <f>Final!AV21-Initial!AV21</f>
        <v>0.49099999999999966</v>
      </c>
      <c r="AW21">
        <f>Final!AW21-Initial!AW21</f>
        <v>0.21699999999998454</v>
      </c>
      <c r="AX21">
        <f>Final!AX21-Initial!AX21</f>
        <v>0.1939999999999884</v>
      </c>
      <c r="AY21">
        <f>Final!AY21-Initial!AY21</f>
        <v>5.8999999999997499E-2</v>
      </c>
      <c r="AZ21">
        <f>Final!AZ21-Initial!AZ21</f>
        <v>-0.14500000000001023</v>
      </c>
      <c r="BA21">
        <f>Final!BA21-Initial!BA21</f>
        <v>-0.37300000000000466</v>
      </c>
      <c r="BB21">
        <f>Final!BB21-Initial!BB21</f>
        <v>6.0000000000002274E-3</v>
      </c>
      <c r="BC21">
        <f>Final!BC21-Initial!BC21</f>
        <v>0.10299999999999443</v>
      </c>
      <c r="BD21">
        <f>Final!BD21-Initial!BD21</f>
        <v>-0.1910000000000025</v>
      </c>
      <c r="BE21">
        <f>Final!BE21-Initial!BE21</f>
        <v>0</v>
      </c>
      <c r="BF21">
        <f>Final!BF21-Initial!BF21</f>
        <v>0</v>
      </c>
      <c r="BG21">
        <f>Final!BG21-Initial!BG21</f>
        <v>0</v>
      </c>
      <c r="BH21">
        <f>Final!BH21-Initial!BH21</f>
        <v>0</v>
      </c>
      <c r="BI21">
        <f>Final!BI21-Initial!BI21</f>
        <v>0</v>
      </c>
      <c r="BJ21">
        <f>Final!BJ21-Initial!BJ21</f>
        <v>0</v>
      </c>
      <c r="BK21">
        <f>Final!BK21-Initial!BK21</f>
        <v>0</v>
      </c>
      <c r="BL21">
        <f>Final!BL21-Initial!BL21</f>
        <v>0</v>
      </c>
      <c r="BM21">
        <f>Final!BM21-Initial!BM21</f>
        <v>0</v>
      </c>
      <c r="BN21">
        <f>Final!BN21-Initial!BN21</f>
        <v>0</v>
      </c>
      <c r="BO21">
        <f>Final!BO21-Initial!BO21</f>
        <v>0</v>
      </c>
      <c r="BP21">
        <f>Final!BP21-Initial!BP21</f>
        <v>0</v>
      </c>
      <c r="BQ21">
        <f>Final!BQ21-Initial!BQ21</f>
        <v>0</v>
      </c>
      <c r="BR21">
        <f>Final!BR21-Initial!BR21</f>
        <v>0</v>
      </c>
      <c r="BS21">
        <f>Final!BS21-Initial!BS21</f>
        <v>0</v>
      </c>
      <c r="BT21">
        <f>Final!BT21-Initial!BT21</f>
        <v>0</v>
      </c>
      <c r="BU21">
        <f>Final!BU21-Initial!BU21</f>
        <v>0</v>
      </c>
      <c r="BV21">
        <f>Final!BV21-Initial!BV21</f>
        <v>0</v>
      </c>
      <c r="BW21">
        <f>Final!BW21-Initial!BW21</f>
        <v>0</v>
      </c>
      <c r="BX21">
        <f>Final!BX21-Initial!BX21</f>
        <v>0</v>
      </c>
      <c r="BY21">
        <f>Final!BY21-Initial!BY21</f>
        <v>0</v>
      </c>
      <c r="BZ21">
        <f>Final!BZ21-Initial!BZ21</f>
        <v>0</v>
      </c>
      <c r="CA21">
        <f>Final!CA21-Initial!CA21</f>
        <v>0</v>
      </c>
      <c r="CB21">
        <f>Final!CB21-Initial!CB21</f>
        <v>0</v>
      </c>
      <c r="CC21">
        <f>Final!CC21-Initial!CC21</f>
        <v>0</v>
      </c>
      <c r="CD21">
        <f>Final!CD21-Initial!CD21</f>
        <v>0</v>
      </c>
      <c r="CE21">
        <f>Final!CE21-Initial!CE21</f>
        <v>0</v>
      </c>
      <c r="CF21">
        <f>Final!CF21-Initial!CF21</f>
        <v>0</v>
      </c>
      <c r="CG21">
        <f>Final!CG21-Initial!CG21</f>
        <v>0</v>
      </c>
      <c r="CH21">
        <f>Final!CH21-Initial!CH21</f>
        <v>0</v>
      </c>
      <c r="CI21">
        <f>Final!CI21-Initial!CI21</f>
        <v>0</v>
      </c>
      <c r="CJ21">
        <f>Final!CJ21-Initial!CJ21</f>
        <v>0</v>
      </c>
      <c r="CK21">
        <f>Final!CK21-Initial!CK21</f>
        <v>0</v>
      </c>
      <c r="CL21">
        <f>Final!CL21-Initial!CL21</f>
        <v>0</v>
      </c>
      <c r="CM21">
        <f>Final!CM21-Initial!CM21</f>
        <v>0</v>
      </c>
      <c r="CN21">
        <f>Final!CN21-Initial!CN21</f>
        <v>0</v>
      </c>
      <c r="CO21">
        <f>Final!CO21-Initial!CO21</f>
        <v>0</v>
      </c>
      <c r="CP21">
        <f>Final!CP21-Initial!CP21</f>
        <v>0</v>
      </c>
      <c r="CQ21">
        <f>Final!CQ21-Initial!CQ21</f>
        <v>0</v>
      </c>
      <c r="CR21">
        <f>Final!CR21-Initial!CR21</f>
        <v>0</v>
      </c>
      <c r="CS21">
        <f>Final!CS21-Initial!CS21</f>
        <v>0</v>
      </c>
      <c r="CT21">
        <f>Final!CT21-Initial!CT21</f>
        <v>0</v>
      </c>
    </row>
    <row r="22" spans="2:98">
      <c r="B22">
        <f>Final!B22-Initial!B22</f>
        <v>0</v>
      </c>
      <c r="C22">
        <f>Final!C22-Initial!C22</f>
        <v>0</v>
      </c>
      <c r="D22">
        <f>Final!D22-Initial!D22</f>
        <v>0</v>
      </c>
      <c r="E22">
        <f>Final!E22-Initial!E22</f>
        <v>0</v>
      </c>
      <c r="F22">
        <f>Final!F22-Initial!F22</f>
        <v>0</v>
      </c>
      <c r="G22">
        <f>Final!G22-Initial!G22</f>
        <v>0</v>
      </c>
      <c r="H22">
        <f>Final!H22-Initial!H22</f>
        <v>0</v>
      </c>
      <c r="I22">
        <f>Final!I22-Initial!I22</f>
        <v>0</v>
      </c>
      <c r="J22">
        <f>Final!J22-Initial!J22</f>
        <v>0</v>
      </c>
      <c r="K22">
        <f>Final!K22-Initial!K22</f>
        <v>0</v>
      </c>
      <c r="L22">
        <f>Final!L22-Initial!L22</f>
        <v>0</v>
      </c>
      <c r="M22">
        <f>Final!M22-Initial!M22</f>
        <v>0</v>
      </c>
      <c r="N22">
        <f>Final!N22-Initial!N22</f>
        <v>0</v>
      </c>
      <c r="O22">
        <f>Final!O22-Initial!O22</f>
        <v>0</v>
      </c>
      <c r="P22">
        <f>Final!P22-Initial!P22</f>
        <v>0</v>
      </c>
      <c r="Q22">
        <f>Final!Q22-Initial!Q22</f>
        <v>0</v>
      </c>
      <c r="R22">
        <f>Final!R22-Initial!R22</f>
        <v>0</v>
      </c>
      <c r="S22">
        <f>Final!S22-Initial!S22</f>
        <v>0</v>
      </c>
      <c r="T22">
        <f>Final!T22-Initial!T22</f>
        <v>0</v>
      </c>
      <c r="U22">
        <f>Final!U22-Initial!U22</f>
        <v>0</v>
      </c>
      <c r="V22">
        <f>Final!V22-Initial!V22</f>
        <v>0</v>
      </c>
      <c r="W22">
        <f>Final!W22-Initial!W22</f>
        <v>0</v>
      </c>
      <c r="X22">
        <f>Final!X22-Initial!X22</f>
        <v>0</v>
      </c>
      <c r="Y22">
        <f>Final!Y22-Initial!Y22</f>
        <v>0</v>
      </c>
      <c r="Z22">
        <f>Final!Z22-Initial!Z22</f>
        <v>0</v>
      </c>
      <c r="AA22">
        <f>Final!AA22-Initial!AA22</f>
        <v>0</v>
      </c>
      <c r="AB22">
        <f>Final!AB22-Initial!AB22</f>
        <v>0</v>
      </c>
      <c r="AC22">
        <f>Final!AC22-Initial!AC22</f>
        <v>0</v>
      </c>
      <c r="AD22">
        <f>Final!AD22-Initial!AD22</f>
        <v>0</v>
      </c>
      <c r="AE22">
        <f>Final!AE22-Initial!AE22</f>
        <v>0</v>
      </c>
      <c r="AF22">
        <f>Final!AF22-Initial!AF22</f>
        <v>0</v>
      </c>
      <c r="AG22">
        <f>Final!AG22-Initial!AG22</f>
        <v>0</v>
      </c>
      <c r="AH22">
        <f>Final!AH22-Initial!AH22</f>
        <v>0</v>
      </c>
      <c r="AI22">
        <f>Final!AI22-Initial!AI22</f>
        <v>0</v>
      </c>
      <c r="AJ22">
        <f>Final!AJ22-Initial!AJ22</f>
        <v>0</v>
      </c>
      <c r="AK22">
        <f>Final!AK22-Initial!AK22</f>
        <v>0</v>
      </c>
      <c r="AL22">
        <f>Final!AL22-Initial!AL22</f>
        <v>0</v>
      </c>
      <c r="AM22">
        <f>Final!AM22-Initial!AM22</f>
        <v>0</v>
      </c>
      <c r="AN22">
        <f>Final!AN22-Initial!AN22</f>
        <v>0.58100000000000307</v>
      </c>
      <c r="AO22">
        <f>Final!AO22-Initial!AO22</f>
        <v>0.54699999999999704</v>
      </c>
      <c r="AP22">
        <f>Final!AP22-Initial!AP22</f>
        <v>0.68600000000000705</v>
      </c>
      <c r="AQ22">
        <f>Final!AQ22-Initial!AQ22</f>
        <v>0.7669999999999817</v>
      </c>
      <c r="AR22">
        <f>Final!AR22-Initial!AR22</f>
        <v>0.64699999999999136</v>
      </c>
      <c r="AS22">
        <f>Final!AS22-Initial!AS22</f>
        <v>0.69599999999998374</v>
      </c>
      <c r="AT22">
        <f>Final!AT22-Initial!AT22</f>
        <v>0.13700000000000045</v>
      </c>
      <c r="AU22">
        <f>Final!AU22-Initial!AU22</f>
        <v>0.4649999999999892</v>
      </c>
      <c r="AV22">
        <f>Final!AV22-Initial!AV22</f>
        <v>0.32099999999999795</v>
      </c>
      <c r="AW22">
        <f>Final!AW22-Initial!AW22</f>
        <v>0.30299999999999727</v>
      </c>
      <c r="AX22">
        <f>Final!AX22-Initial!AX22</f>
        <v>0.10499999999998977</v>
      </c>
      <c r="AY22">
        <f>Final!AY22-Initial!AY22</f>
        <v>4.5999999999992269E-2</v>
      </c>
      <c r="AZ22">
        <f>Final!AZ22-Initial!AZ22</f>
        <v>-2.9000000000010573E-2</v>
      </c>
      <c r="BA22">
        <f>Final!BA22-Initial!BA22</f>
        <v>-0.15500000000000114</v>
      </c>
      <c r="BB22">
        <f>Final!BB22-Initial!BB22</f>
        <v>0.23399999999999466</v>
      </c>
      <c r="BC22">
        <f>Final!BC22-Initial!BC22</f>
        <v>0.32999999999999829</v>
      </c>
      <c r="BD22">
        <f>Final!BD22-Initial!BD22</f>
        <v>0.16199999999999193</v>
      </c>
      <c r="BE22">
        <f>Final!BE22-Initial!BE22</f>
        <v>0.10699999999999932</v>
      </c>
      <c r="BF22">
        <f>Final!BF22-Initial!BF22</f>
        <v>6.799999999999784E-2</v>
      </c>
      <c r="BG22">
        <f>Final!BG22-Initial!BG22</f>
        <v>0</v>
      </c>
      <c r="BH22">
        <f>Final!BH22-Initial!BH22</f>
        <v>0</v>
      </c>
      <c r="BI22">
        <f>Final!BI22-Initial!BI22</f>
        <v>0</v>
      </c>
      <c r="BJ22">
        <f>Final!BJ22-Initial!BJ22</f>
        <v>0</v>
      </c>
      <c r="BK22">
        <f>Final!BK22-Initial!BK22</f>
        <v>0</v>
      </c>
      <c r="BL22">
        <f>Final!BL22-Initial!BL22</f>
        <v>0</v>
      </c>
      <c r="BM22">
        <f>Final!BM22-Initial!BM22</f>
        <v>0</v>
      </c>
      <c r="BN22">
        <f>Final!BN22-Initial!BN22</f>
        <v>0</v>
      </c>
      <c r="BO22">
        <f>Final!BO22-Initial!BO22</f>
        <v>0</v>
      </c>
      <c r="BP22">
        <f>Final!BP22-Initial!BP22</f>
        <v>0</v>
      </c>
      <c r="BQ22">
        <f>Final!BQ22-Initial!BQ22</f>
        <v>0</v>
      </c>
      <c r="BR22">
        <f>Final!BR22-Initial!BR22</f>
        <v>0</v>
      </c>
      <c r="BS22">
        <f>Final!BS22-Initial!BS22</f>
        <v>0</v>
      </c>
      <c r="BT22">
        <f>Final!BT22-Initial!BT22</f>
        <v>0</v>
      </c>
      <c r="BU22">
        <f>Final!BU22-Initial!BU22</f>
        <v>0</v>
      </c>
      <c r="BV22">
        <f>Final!BV22-Initial!BV22</f>
        <v>0</v>
      </c>
      <c r="BW22">
        <f>Final!BW22-Initial!BW22</f>
        <v>0</v>
      </c>
      <c r="BX22">
        <f>Final!BX22-Initial!BX22</f>
        <v>0</v>
      </c>
      <c r="BY22">
        <f>Final!BY22-Initial!BY22</f>
        <v>0</v>
      </c>
      <c r="BZ22">
        <f>Final!BZ22-Initial!BZ22</f>
        <v>0</v>
      </c>
      <c r="CA22">
        <f>Final!CA22-Initial!CA22</f>
        <v>0</v>
      </c>
      <c r="CB22">
        <f>Final!CB22-Initial!CB22</f>
        <v>0</v>
      </c>
      <c r="CC22">
        <f>Final!CC22-Initial!CC22</f>
        <v>0</v>
      </c>
      <c r="CD22">
        <f>Final!CD22-Initial!CD22</f>
        <v>0</v>
      </c>
      <c r="CE22">
        <f>Final!CE22-Initial!CE22</f>
        <v>0</v>
      </c>
      <c r="CF22">
        <f>Final!CF22-Initial!CF22</f>
        <v>0</v>
      </c>
      <c r="CG22">
        <f>Final!CG22-Initial!CG22</f>
        <v>0</v>
      </c>
      <c r="CH22">
        <f>Final!CH22-Initial!CH22</f>
        <v>0</v>
      </c>
      <c r="CI22">
        <f>Final!CI22-Initial!CI22</f>
        <v>0</v>
      </c>
      <c r="CJ22">
        <f>Final!CJ22-Initial!CJ22</f>
        <v>0</v>
      </c>
      <c r="CK22">
        <f>Final!CK22-Initial!CK22</f>
        <v>0</v>
      </c>
      <c r="CL22">
        <f>Final!CL22-Initial!CL22</f>
        <v>0</v>
      </c>
      <c r="CM22">
        <f>Final!CM22-Initial!CM22</f>
        <v>0</v>
      </c>
      <c r="CN22">
        <f>Final!CN22-Initial!CN22</f>
        <v>0</v>
      </c>
      <c r="CO22">
        <f>Final!CO22-Initial!CO22</f>
        <v>0</v>
      </c>
      <c r="CP22">
        <f>Final!CP22-Initial!CP22</f>
        <v>0</v>
      </c>
      <c r="CQ22">
        <f>Final!CQ22-Initial!CQ22</f>
        <v>0</v>
      </c>
      <c r="CR22">
        <f>Final!CR22-Initial!CR22</f>
        <v>0</v>
      </c>
      <c r="CS22">
        <f>Final!CS22-Initial!CS22</f>
        <v>0</v>
      </c>
      <c r="CT22">
        <f>Final!CT22-Initial!CT22</f>
        <v>0</v>
      </c>
    </row>
    <row r="23" spans="2:98">
      <c r="B23">
        <f>Final!B23-Initial!B23</f>
        <v>0</v>
      </c>
      <c r="C23">
        <f>Final!C23-Initial!C23</f>
        <v>0</v>
      </c>
      <c r="D23">
        <f>Final!D23-Initial!D23</f>
        <v>0</v>
      </c>
      <c r="E23">
        <f>Final!E23-Initial!E23</f>
        <v>0</v>
      </c>
      <c r="F23">
        <f>Final!F23-Initial!F23</f>
        <v>0</v>
      </c>
      <c r="G23">
        <f>Final!G23-Initial!G23</f>
        <v>0</v>
      </c>
      <c r="H23">
        <f>Final!H23-Initial!H23</f>
        <v>0</v>
      </c>
      <c r="I23">
        <f>Final!I23-Initial!I23</f>
        <v>0</v>
      </c>
      <c r="J23">
        <f>Final!J23-Initial!J23</f>
        <v>0</v>
      </c>
      <c r="K23">
        <f>Final!K23-Initial!K23</f>
        <v>0</v>
      </c>
      <c r="L23">
        <f>Final!L23-Initial!L23</f>
        <v>0</v>
      </c>
      <c r="M23">
        <f>Final!M23-Initial!M23</f>
        <v>0</v>
      </c>
      <c r="N23">
        <f>Final!N23-Initial!N23</f>
        <v>0</v>
      </c>
      <c r="O23">
        <f>Final!O23-Initial!O23</f>
        <v>0</v>
      </c>
      <c r="P23">
        <f>Final!P23-Initial!P23</f>
        <v>0</v>
      </c>
      <c r="Q23">
        <f>Final!Q23-Initial!Q23</f>
        <v>0</v>
      </c>
      <c r="R23">
        <f>Final!R23-Initial!R23</f>
        <v>0</v>
      </c>
      <c r="S23">
        <f>Final!S23-Initial!S23</f>
        <v>0.33500000000000796</v>
      </c>
      <c r="T23">
        <f>Final!T23-Initial!T23</f>
        <v>0.17800000000001148</v>
      </c>
      <c r="U23">
        <f>Final!U23-Initial!U23</f>
        <v>9.0000000000003411E-3</v>
      </c>
      <c r="V23">
        <f>Final!V23-Initial!V23</f>
        <v>0</v>
      </c>
      <c r="W23">
        <f>Final!W23-Initial!W23</f>
        <v>0</v>
      </c>
      <c r="X23">
        <f>Final!X23-Initial!X23</f>
        <v>0</v>
      </c>
      <c r="Y23">
        <f>Final!Y23-Initial!Y23</f>
        <v>0</v>
      </c>
      <c r="Z23">
        <f>Final!Z23-Initial!Z23</f>
        <v>0</v>
      </c>
      <c r="AA23">
        <f>Final!AA23-Initial!AA23</f>
        <v>0</v>
      </c>
      <c r="AB23">
        <f>Final!AB23-Initial!AB23</f>
        <v>0</v>
      </c>
      <c r="AC23">
        <f>Final!AC23-Initial!AC23</f>
        <v>0</v>
      </c>
      <c r="AD23">
        <f>Final!AD23-Initial!AD23</f>
        <v>0</v>
      </c>
      <c r="AE23">
        <f>Final!AE23-Initial!AE23</f>
        <v>0</v>
      </c>
      <c r="AF23">
        <f>Final!AF23-Initial!AF23</f>
        <v>0</v>
      </c>
      <c r="AG23">
        <f>Final!AG23-Initial!AG23</f>
        <v>0</v>
      </c>
      <c r="AH23">
        <f>Final!AH23-Initial!AH23</f>
        <v>0</v>
      </c>
      <c r="AI23">
        <f>Final!AI23-Initial!AI23</f>
        <v>0</v>
      </c>
      <c r="AJ23">
        <f>Final!AJ23-Initial!AJ23</f>
        <v>0</v>
      </c>
      <c r="AK23">
        <f>Final!AK23-Initial!AK23</f>
        <v>0</v>
      </c>
      <c r="AL23">
        <f>Final!AL23-Initial!AL23</f>
        <v>0.20299999999998875</v>
      </c>
      <c r="AM23">
        <f>Final!AM23-Initial!AM23</f>
        <v>0.36299999999998533</v>
      </c>
      <c r="AN23">
        <f>Final!AN23-Initial!AN23</f>
        <v>0.43999999999999773</v>
      </c>
      <c r="AO23">
        <f>Final!AO23-Initial!AO23</f>
        <v>0.62999999999999545</v>
      </c>
      <c r="AP23">
        <f>Final!AP23-Initial!AP23</f>
        <v>0.77099999999998658</v>
      </c>
      <c r="AQ23">
        <f>Final!AQ23-Initial!AQ23</f>
        <v>0.6939999999999884</v>
      </c>
      <c r="AR23">
        <f>Final!AR23-Initial!AR23</f>
        <v>0.64399999999999125</v>
      </c>
      <c r="AS23">
        <f>Final!AS23-Initial!AS23</f>
        <v>0.23399999999999466</v>
      </c>
      <c r="AT23">
        <f>Final!AT23-Initial!AT23</f>
        <v>0.60299999999999443</v>
      </c>
      <c r="AU23">
        <f>Final!AU23-Initial!AU23</f>
        <v>0.43099999999999739</v>
      </c>
      <c r="AV23">
        <f>Final!AV23-Initial!AV23</f>
        <v>0.43099999999999739</v>
      </c>
      <c r="AW23">
        <f>Final!AW23-Initial!AW23</f>
        <v>0.4269999999999925</v>
      </c>
      <c r="AX23">
        <f>Final!AX23-Initial!AX23</f>
        <v>4.5000000000001705E-2</v>
      </c>
      <c r="AY23">
        <f>Final!AY23-Initial!AY23</f>
        <v>-9.9000000000003752E-2</v>
      </c>
      <c r="AZ23">
        <f>Final!AZ23-Initial!AZ23</f>
        <v>-0.18099999999999739</v>
      </c>
      <c r="BA23">
        <f>Final!BA23-Initial!BA23</f>
        <v>0.23399999999999466</v>
      </c>
      <c r="BB23">
        <f>Final!BB23-Initial!BB23</f>
        <v>0.45799999999999841</v>
      </c>
      <c r="BC23">
        <f>Final!BC23-Initial!BC23</f>
        <v>0.44299999999999784</v>
      </c>
      <c r="BD23">
        <f>Final!BD23-Initial!BD23</f>
        <v>0.14199999999999591</v>
      </c>
      <c r="BE23">
        <f>Final!BE23-Initial!BE23</f>
        <v>0.19499999999999318</v>
      </c>
      <c r="BF23">
        <f>Final!BF23-Initial!BF23</f>
        <v>0.26300000000000523</v>
      </c>
      <c r="BG23">
        <f>Final!BG23-Initial!BG23</f>
        <v>-1.5000000000014779E-2</v>
      </c>
      <c r="BH23">
        <f>Final!BH23-Initial!BH23</f>
        <v>-6.0000000000144382E-3</v>
      </c>
      <c r="BI23">
        <f>Final!BI23-Initial!BI23</f>
        <v>8.9999999999861302E-3</v>
      </c>
      <c r="BJ23">
        <f>Final!BJ23-Initial!BJ23</f>
        <v>0.11100000000000421</v>
      </c>
      <c r="BK23">
        <f>Final!BK23-Initial!BK23</f>
        <v>0</v>
      </c>
      <c r="BL23">
        <f>Final!BL23-Initial!BL23</f>
        <v>0</v>
      </c>
      <c r="BM23">
        <f>Final!BM23-Initial!BM23</f>
        <v>0</v>
      </c>
      <c r="BN23">
        <f>Final!BN23-Initial!BN23</f>
        <v>0</v>
      </c>
      <c r="BO23">
        <f>Final!BO23-Initial!BO23</f>
        <v>0</v>
      </c>
      <c r="BP23">
        <f>Final!BP23-Initial!BP23</f>
        <v>0</v>
      </c>
      <c r="BQ23">
        <f>Final!BQ23-Initial!BQ23</f>
        <v>0</v>
      </c>
      <c r="BR23">
        <f>Final!BR23-Initial!BR23</f>
        <v>0</v>
      </c>
      <c r="BS23">
        <f>Final!BS23-Initial!BS23</f>
        <v>0</v>
      </c>
      <c r="BT23">
        <f>Final!BT23-Initial!BT23</f>
        <v>0</v>
      </c>
      <c r="BU23">
        <f>Final!BU23-Initial!BU23</f>
        <v>0</v>
      </c>
      <c r="BV23">
        <f>Final!BV23-Initial!BV23</f>
        <v>0</v>
      </c>
      <c r="BW23">
        <f>Final!BW23-Initial!BW23</f>
        <v>0</v>
      </c>
      <c r="BX23">
        <f>Final!BX23-Initial!BX23</f>
        <v>0</v>
      </c>
      <c r="BY23">
        <f>Final!BY23-Initial!BY23</f>
        <v>0</v>
      </c>
      <c r="BZ23">
        <f>Final!BZ23-Initial!BZ23</f>
        <v>0</v>
      </c>
      <c r="CA23">
        <f>Final!CA23-Initial!CA23</f>
        <v>0</v>
      </c>
      <c r="CB23">
        <f>Final!CB23-Initial!CB23</f>
        <v>0</v>
      </c>
      <c r="CC23">
        <f>Final!CC23-Initial!CC23</f>
        <v>0</v>
      </c>
      <c r="CD23">
        <f>Final!CD23-Initial!CD23</f>
        <v>0</v>
      </c>
      <c r="CE23">
        <f>Final!CE23-Initial!CE23</f>
        <v>0</v>
      </c>
      <c r="CF23">
        <f>Final!CF23-Initial!CF23</f>
        <v>0</v>
      </c>
      <c r="CG23">
        <f>Final!CG23-Initial!CG23</f>
        <v>0</v>
      </c>
      <c r="CH23">
        <f>Final!CH23-Initial!CH23</f>
        <v>0</v>
      </c>
      <c r="CI23">
        <f>Final!CI23-Initial!CI23</f>
        <v>0</v>
      </c>
      <c r="CJ23">
        <f>Final!CJ23-Initial!CJ23</f>
        <v>0</v>
      </c>
      <c r="CK23">
        <f>Final!CK23-Initial!CK23</f>
        <v>0</v>
      </c>
      <c r="CL23">
        <f>Final!CL23-Initial!CL23</f>
        <v>0</v>
      </c>
      <c r="CM23">
        <f>Final!CM23-Initial!CM23</f>
        <v>0</v>
      </c>
      <c r="CN23">
        <f>Final!CN23-Initial!CN23</f>
        <v>0</v>
      </c>
      <c r="CO23">
        <f>Final!CO23-Initial!CO23</f>
        <v>0</v>
      </c>
      <c r="CP23">
        <f>Final!CP23-Initial!CP23</f>
        <v>0</v>
      </c>
      <c r="CQ23">
        <f>Final!CQ23-Initial!CQ23</f>
        <v>0</v>
      </c>
      <c r="CR23">
        <f>Final!CR23-Initial!CR23</f>
        <v>0</v>
      </c>
      <c r="CS23">
        <f>Final!CS23-Initial!CS23</f>
        <v>0</v>
      </c>
      <c r="CT23">
        <f>Final!CT23-Initial!CT23</f>
        <v>0</v>
      </c>
    </row>
    <row r="24" spans="2:98">
      <c r="B24">
        <f>Final!B24-Initial!B24</f>
        <v>0</v>
      </c>
      <c r="C24">
        <f>Final!C24-Initial!C24</f>
        <v>0</v>
      </c>
      <c r="D24">
        <f>Final!D24-Initial!D24</f>
        <v>0</v>
      </c>
      <c r="E24">
        <f>Final!E24-Initial!E24</f>
        <v>0</v>
      </c>
      <c r="F24">
        <f>Final!F24-Initial!F24</f>
        <v>0</v>
      </c>
      <c r="G24">
        <f>Final!G24-Initial!G24</f>
        <v>0</v>
      </c>
      <c r="H24">
        <f>Final!H24-Initial!H24</f>
        <v>0</v>
      </c>
      <c r="I24">
        <f>Final!I24-Initial!I24</f>
        <v>0</v>
      </c>
      <c r="J24">
        <f>Final!J24-Initial!J24</f>
        <v>0</v>
      </c>
      <c r="K24">
        <f>Final!K24-Initial!K24</f>
        <v>0</v>
      </c>
      <c r="L24">
        <f>Final!L24-Initial!L24</f>
        <v>0</v>
      </c>
      <c r="M24">
        <f>Final!M24-Initial!M24</f>
        <v>0</v>
      </c>
      <c r="N24">
        <f>Final!N24-Initial!N24</f>
        <v>0</v>
      </c>
      <c r="O24">
        <f>Final!O24-Initial!O24</f>
        <v>0</v>
      </c>
      <c r="P24">
        <f>Final!P24-Initial!P24</f>
        <v>0</v>
      </c>
      <c r="Q24">
        <f>Final!Q24-Initial!Q24</f>
        <v>0</v>
      </c>
      <c r="R24">
        <f>Final!R24-Initial!R24</f>
        <v>0.37400000000000944</v>
      </c>
      <c r="S24">
        <f>Final!S24-Initial!S24</f>
        <v>0.90200000000000102</v>
      </c>
      <c r="T24">
        <f>Final!T24-Initial!T24</f>
        <v>0.88100000000000023</v>
      </c>
      <c r="U24">
        <f>Final!U24-Initial!U24</f>
        <v>0.92300000000000182</v>
      </c>
      <c r="V24">
        <f>Final!V24-Initial!V24</f>
        <v>0.5589999999999975</v>
      </c>
      <c r="W24">
        <f>Final!W24-Initial!W24</f>
        <v>-8.7999999999993861E-2</v>
      </c>
      <c r="X24">
        <f>Final!X24-Initial!X24</f>
        <v>0</v>
      </c>
      <c r="Y24">
        <f>Final!Y24-Initial!Y24</f>
        <v>0</v>
      </c>
      <c r="Z24">
        <f>Final!Z24-Initial!Z24</f>
        <v>0</v>
      </c>
      <c r="AA24">
        <f>Final!AA24-Initial!AA24</f>
        <v>0</v>
      </c>
      <c r="AB24">
        <f>Final!AB24-Initial!AB24</f>
        <v>0</v>
      </c>
      <c r="AC24">
        <f>Final!AC24-Initial!AC24</f>
        <v>0</v>
      </c>
      <c r="AD24">
        <f>Final!AD24-Initial!AD24</f>
        <v>0</v>
      </c>
      <c r="AE24">
        <f>Final!AE24-Initial!AE24</f>
        <v>0</v>
      </c>
      <c r="AF24">
        <f>Final!AF24-Initial!AF24</f>
        <v>0</v>
      </c>
      <c r="AG24">
        <f>Final!AG24-Initial!AG24</f>
        <v>0</v>
      </c>
      <c r="AH24">
        <f>Final!AH24-Initial!AH24</f>
        <v>0</v>
      </c>
      <c r="AI24">
        <f>Final!AI24-Initial!AI24</f>
        <v>0</v>
      </c>
      <c r="AJ24">
        <f>Final!AJ24-Initial!AJ24</f>
        <v>0</v>
      </c>
      <c r="AK24">
        <f>Final!AK24-Initial!AK24</f>
        <v>0</v>
      </c>
      <c r="AL24">
        <f>Final!AL24-Initial!AL24</f>
        <v>0.30099999999998772</v>
      </c>
      <c r="AM24">
        <f>Final!AM24-Initial!AM24</f>
        <v>0.38399999999998613</v>
      </c>
      <c r="AN24">
        <f>Final!AN24-Initial!AN24</f>
        <v>0.36499999999999488</v>
      </c>
      <c r="AO24">
        <f>Final!AO24-Initial!AO24</f>
        <v>0.60099999999999909</v>
      </c>
      <c r="AP24">
        <f>Final!AP24-Initial!AP24</f>
        <v>0.65099999999999625</v>
      </c>
      <c r="AQ24">
        <f>Final!AQ24-Initial!AQ24</f>
        <v>0.54099999999999682</v>
      </c>
      <c r="AR24">
        <f>Final!AR24-Initial!AR24</f>
        <v>0.39799999999999613</v>
      </c>
      <c r="AS24">
        <f>Final!AS24-Initial!AS24</f>
        <v>0.43799999999998818</v>
      </c>
      <c r="AT24">
        <f>Final!AT24-Initial!AT24</f>
        <v>0.8399999999999892</v>
      </c>
      <c r="AU24">
        <f>Final!AU24-Initial!AU24</f>
        <v>0.58499999999999375</v>
      </c>
      <c r="AV24">
        <f>Final!AV24-Initial!AV24</f>
        <v>0.57499999999998863</v>
      </c>
      <c r="AW24">
        <f>Final!AW24-Initial!AW24</f>
        <v>0.35399999999998499</v>
      </c>
      <c r="AX24">
        <f>Final!AX24-Initial!AX24</f>
        <v>0.29399999999999693</v>
      </c>
      <c r="AY24">
        <f>Final!AY24-Initial!AY24</f>
        <v>0.15399999999999636</v>
      </c>
      <c r="AZ24">
        <f>Final!AZ24-Initial!AZ24</f>
        <v>-6.0000000000002274E-2</v>
      </c>
      <c r="BA24">
        <f>Final!BA24-Initial!BA24</f>
        <v>0.43500000000000227</v>
      </c>
      <c r="BB24">
        <f>Final!BB24-Initial!BB24</f>
        <v>0.38800000000000523</v>
      </c>
      <c r="BC24">
        <f>Final!BC24-Initial!BC24</f>
        <v>0.23499999999999943</v>
      </c>
      <c r="BD24">
        <f>Final!BD24-Initial!BD24</f>
        <v>0.19999999999998863</v>
      </c>
      <c r="BE24">
        <f>Final!BE24-Initial!BE24</f>
        <v>0.16599999999999682</v>
      </c>
      <c r="BF24">
        <f>Final!BF24-Initial!BF24</f>
        <v>0.32799999999998875</v>
      </c>
      <c r="BG24">
        <f>Final!BG24-Initial!BG24</f>
        <v>0.16599999999998261</v>
      </c>
      <c r="BH24">
        <f>Final!BH24-Initial!BH24</f>
        <v>0.20099999999999341</v>
      </c>
      <c r="BI24">
        <f>Final!BI24-Initial!BI24</f>
        <v>0.13599999999999568</v>
      </c>
      <c r="BJ24">
        <f>Final!BJ24-Initial!BJ24</f>
        <v>0.11599999999999966</v>
      </c>
      <c r="BK24">
        <f>Final!BK24-Initial!BK24</f>
        <v>0.12900000000000489</v>
      </c>
      <c r="BL24">
        <f>Final!BL24-Initial!BL24</f>
        <v>9.9999999999994316E-2</v>
      </c>
      <c r="BM24">
        <f>Final!BM24-Initial!BM24</f>
        <v>0</v>
      </c>
      <c r="BN24">
        <f>Final!BN24-Initial!BN24</f>
        <v>0</v>
      </c>
      <c r="BO24">
        <f>Final!BO24-Initial!BO24</f>
        <v>0</v>
      </c>
      <c r="BP24">
        <f>Final!BP24-Initial!BP24</f>
        <v>0</v>
      </c>
      <c r="BQ24">
        <f>Final!BQ24-Initial!BQ24</f>
        <v>0</v>
      </c>
      <c r="BR24">
        <f>Final!BR24-Initial!BR24</f>
        <v>0</v>
      </c>
      <c r="BS24">
        <f>Final!BS24-Initial!BS24</f>
        <v>0</v>
      </c>
      <c r="BT24">
        <f>Final!BT24-Initial!BT24</f>
        <v>0</v>
      </c>
      <c r="BU24">
        <f>Final!BU24-Initial!BU24</f>
        <v>0</v>
      </c>
      <c r="BV24">
        <f>Final!BV24-Initial!BV24</f>
        <v>0</v>
      </c>
      <c r="BW24">
        <f>Final!BW24-Initial!BW24</f>
        <v>0</v>
      </c>
      <c r="BX24">
        <f>Final!BX24-Initial!BX24</f>
        <v>0</v>
      </c>
      <c r="BY24">
        <f>Final!BY24-Initial!BY24</f>
        <v>0</v>
      </c>
      <c r="BZ24">
        <f>Final!BZ24-Initial!BZ24</f>
        <v>0</v>
      </c>
      <c r="CA24">
        <f>Final!CA24-Initial!CA24</f>
        <v>0</v>
      </c>
      <c r="CB24">
        <f>Final!CB24-Initial!CB24</f>
        <v>0</v>
      </c>
      <c r="CC24">
        <f>Final!CC24-Initial!CC24</f>
        <v>0</v>
      </c>
      <c r="CD24">
        <f>Final!CD24-Initial!CD24</f>
        <v>0</v>
      </c>
      <c r="CE24">
        <f>Final!CE24-Initial!CE24</f>
        <v>0</v>
      </c>
      <c r="CF24">
        <f>Final!CF24-Initial!CF24</f>
        <v>0</v>
      </c>
      <c r="CG24">
        <f>Final!CG24-Initial!CG24</f>
        <v>0</v>
      </c>
      <c r="CH24">
        <f>Final!CH24-Initial!CH24</f>
        <v>0</v>
      </c>
      <c r="CI24">
        <f>Final!CI24-Initial!CI24</f>
        <v>0</v>
      </c>
      <c r="CJ24">
        <f>Final!CJ24-Initial!CJ24</f>
        <v>0</v>
      </c>
      <c r="CK24">
        <f>Final!CK24-Initial!CK24</f>
        <v>0</v>
      </c>
      <c r="CL24">
        <f>Final!CL24-Initial!CL24</f>
        <v>0</v>
      </c>
      <c r="CM24">
        <f>Final!CM24-Initial!CM24</f>
        <v>0</v>
      </c>
      <c r="CN24">
        <f>Final!CN24-Initial!CN24</f>
        <v>0</v>
      </c>
      <c r="CO24">
        <f>Final!CO24-Initial!CO24</f>
        <v>0</v>
      </c>
      <c r="CP24">
        <f>Final!CP24-Initial!CP24</f>
        <v>0</v>
      </c>
      <c r="CQ24">
        <f>Final!CQ24-Initial!CQ24</f>
        <v>0</v>
      </c>
      <c r="CR24">
        <f>Final!CR24-Initial!CR24</f>
        <v>0</v>
      </c>
      <c r="CS24">
        <f>Final!CS24-Initial!CS24</f>
        <v>0</v>
      </c>
      <c r="CT24">
        <f>Final!CT24-Initial!CT24</f>
        <v>0</v>
      </c>
    </row>
    <row r="25" spans="2:98">
      <c r="B25">
        <f>Final!B25-Initial!B25</f>
        <v>0</v>
      </c>
      <c r="C25">
        <f>Final!C25-Initial!C25</f>
        <v>0</v>
      </c>
      <c r="D25">
        <f>Final!D25-Initial!D25</f>
        <v>0</v>
      </c>
      <c r="E25">
        <f>Final!E25-Initial!E25</f>
        <v>0</v>
      </c>
      <c r="F25">
        <f>Final!F25-Initial!F25</f>
        <v>0</v>
      </c>
      <c r="G25">
        <f>Final!G25-Initial!G25</f>
        <v>0</v>
      </c>
      <c r="H25">
        <f>Final!H25-Initial!H25</f>
        <v>0</v>
      </c>
      <c r="I25">
        <f>Final!I25-Initial!I25</f>
        <v>0</v>
      </c>
      <c r="J25">
        <f>Final!J25-Initial!J25</f>
        <v>0</v>
      </c>
      <c r="K25">
        <f>Final!K25-Initial!K25</f>
        <v>0</v>
      </c>
      <c r="L25">
        <f>Final!L25-Initial!L25</f>
        <v>0</v>
      </c>
      <c r="M25">
        <f>Final!M25-Initial!M25</f>
        <v>0</v>
      </c>
      <c r="N25">
        <f>Final!N25-Initial!N25</f>
        <v>0</v>
      </c>
      <c r="O25">
        <f>Final!O25-Initial!O25</f>
        <v>0</v>
      </c>
      <c r="P25">
        <f>Final!P25-Initial!P25</f>
        <v>0</v>
      </c>
      <c r="Q25">
        <f>Final!Q25-Initial!Q25</f>
        <v>0.12900000000000489</v>
      </c>
      <c r="R25">
        <f>Final!R25-Initial!R25</f>
        <v>0.55000000000001137</v>
      </c>
      <c r="S25">
        <f>Final!S25-Initial!S25</f>
        <v>0</v>
      </c>
      <c r="T25">
        <f>Final!T25-Initial!T25</f>
        <v>0.86299999999999955</v>
      </c>
      <c r="U25">
        <f>Final!U25-Initial!U25</f>
        <v>1.0880000000000081</v>
      </c>
      <c r="V25">
        <f>Final!V25-Initial!V25</f>
        <v>1.0079999999999956</v>
      </c>
      <c r="W25">
        <f>Final!W25-Initial!W25</f>
        <v>0.48699999999999477</v>
      </c>
      <c r="X25">
        <f>Final!X25-Initial!X25</f>
        <v>9.8000000000013188E-2</v>
      </c>
      <c r="Y25">
        <f>Final!Y25-Initial!Y25</f>
        <v>0</v>
      </c>
      <c r="Z25">
        <f>Final!Z25-Initial!Z25</f>
        <v>0</v>
      </c>
      <c r="AA25">
        <f>Final!AA25-Initial!AA25</f>
        <v>0</v>
      </c>
      <c r="AB25">
        <f>Final!AB25-Initial!AB25</f>
        <v>0</v>
      </c>
      <c r="AC25">
        <f>Final!AC25-Initial!AC25</f>
        <v>0</v>
      </c>
      <c r="AD25">
        <f>Final!AD25-Initial!AD25</f>
        <v>0</v>
      </c>
      <c r="AE25">
        <f>Final!AE25-Initial!AE25</f>
        <v>0</v>
      </c>
      <c r="AF25">
        <f>Final!AF25-Initial!AF25</f>
        <v>0</v>
      </c>
      <c r="AG25">
        <f>Final!AG25-Initial!AG25</f>
        <v>0</v>
      </c>
      <c r="AH25">
        <f>Final!AH25-Initial!AH25</f>
        <v>0</v>
      </c>
      <c r="AI25">
        <f>Final!AI25-Initial!AI25</f>
        <v>0</v>
      </c>
      <c r="AJ25">
        <f>Final!AJ25-Initial!AJ25</f>
        <v>0</v>
      </c>
      <c r="AK25">
        <f>Final!AK25-Initial!AK25</f>
        <v>0</v>
      </c>
      <c r="AL25">
        <f>Final!AL25-Initial!AL25</f>
        <v>0</v>
      </c>
      <c r="AM25">
        <f>Final!AM25-Initial!AM25</f>
        <v>0</v>
      </c>
      <c r="AN25">
        <f>Final!AN25-Initial!AN25</f>
        <v>0.42599999999998772</v>
      </c>
      <c r="AO25">
        <f>Final!AO25-Initial!AO25</f>
        <v>0.39399999999999125</v>
      </c>
      <c r="AP25">
        <f>Final!AP25-Initial!AP25</f>
        <v>0.46599999999999397</v>
      </c>
      <c r="AQ25">
        <f>Final!AQ25-Initial!AQ25</f>
        <v>0.38299999999999557</v>
      </c>
      <c r="AR25">
        <f>Final!AR25-Initial!AR25</f>
        <v>0.3399999999999892</v>
      </c>
      <c r="AS25">
        <f>Final!AS25-Initial!AS25</f>
        <v>0.6769999999999925</v>
      </c>
      <c r="AT25">
        <f>Final!AT25-Initial!AT25</f>
        <v>0.67199999999999704</v>
      </c>
      <c r="AU25">
        <f>Final!AU25-Initial!AU25</f>
        <v>0.59999999999999432</v>
      </c>
      <c r="AV25">
        <f>Final!AV25-Initial!AV25</f>
        <v>0.67199999999999704</v>
      </c>
      <c r="AW25">
        <f>Final!AW25-Initial!AW25</f>
        <v>0.42899999999998784</v>
      </c>
      <c r="AX25">
        <f>Final!AX25-Initial!AX25</f>
        <v>0.32899999999999352</v>
      </c>
      <c r="AY25">
        <f>Final!AY25-Initial!AY25</f>
        <v>-0.23699999999999477</v>
      </c>
      <c r="AZ25">
        <f>Final!AZ25-Initial!AZ25</f>
        <v>0.27299999999999613</v>
      </c>
      <c r="BA25">
        <f>Final!BA25-Initial!BA25</f>
        <v>0.39799999999999613</v>
      </c>
      <c r="BB25">
        <f>Final!BB25-Initial!BB25</f>
        <v>0.2809999999999917</v>
      </c>
      <c r="BC25">
        <f>Final!BC25-Initial!BC25</f>
        <v>0.25899999999998613</v>
      </c>
      <c r="BD25">
        <f>Final!BD25-Initial!BD25</f>
        <v>0.14699999999999136</v>
      </c>
      <c r="BE25">
        <f>Final!BE25-Initial!BE25</f>
        <v>9.2999999999989313E-2</v>
      </c>
      <c r="BF25">
        <f>Final!BF25-Initial!BF25</f>
        <v>-0.11600000000001387</v>
      </c>
      <c r="BG25">
        <f>Final!BG25-Initial!BG25</f>
        <v>0.28199999999999648</v>
      </c>
      <c r="BH25">
        <f>Final!BH25-Initial!BH25</f>
        <v>0.36399999999999011</v>
      </c>
      <c r="BI25">
        <f>Final!BI25-Initial!BI25</f>
        <v>0.33199999999999363</v>
      </c>
      <c r="BJ25">
        <f>Final!BJ25-Initial!BJ25</f>
        <v>9.1999999999998749E-2</v>
      </c>
      <c r="BK25">
        <f>Final!BK25-Initial!BK25</f>
        <v>0.15600000000000591</v>
      </c>
      <c r="BL25">
        <f>Final!BL25-Initial!BL25</f>
        <v>0.34900000000000375</v>
      </c>
      <c r="BM25">
        <f>Final!BM25-Initial!BM25</f>
        <v>0.38599999999999568</v>
      </c>
      <c r="BN25">
        <f>Final!BN25-Initial!BN25</f>
        <v>0.13099999999998602</v>
      </c>
      <c r="BO25">
        <f>Final!BO25-Initial!BO25</f>
        <v>7.699999999998397E-2</v>
      </c>
      <c r="BP25">
        <f>Final!BP25-Initial!BP25</f>
        <v>0</v>
      </c>
      <c r="BQ25">
        <f>Final!BQ25-Initial!BQ25</f>
        <v>0</v>
      </c>
      <c r="BR25">
        <f>Final!BR25-Initial!BR25</f>
        <v>0</v>
      </c>
      <c r="BS25">
        <f>Final!BS25-Initial!BS25</f>
        <v>0</v>
      </c>
      <c r="BT25">
        <f>Final!BT25-Initial!BT25</f>
        <v>0</v>
      </c>
      <c r="BU25">
        <f>Final!BU25-Initial!BU25</f>
        <v>0</v>
      </c>
      <c r="BV25">
        <f>Final!BV25-Initial!BV25</f>
        <v>0</v>
      </c>
      <c r="BW25">
        <f>Final!BW25-Initial!BW25</f>
        <v>0</v>
      </c>
      <c r="BX25">
        <f>Final!BX25-Initial!BX25</f>
        <v>0</v>
      </c>
      <c r="BY25">
        <f>Final!BY25-Initial!BY25</f>
        <v>0</v>
      </c>
      <c r="BZ25">
        <f>Final!BZ25-Initial!BZ25</f>
        <v>0</v>
      </c>
      <c r="CA25">
        <f>Final!CA25-Initial!CA25</f>
        <v>0</v>
      </c>
      <c r="CB25">
        <f>Final!CB25-Initial!CB25</f>
        <v>0</v>
      </c>
      <c r="CC25">
        <f>Final!CC25-Initial!CC25</f>
        <v>0</v>
      </c>
      <c r="CD25">
        <f>Final!CD25-Initial!CD25</f>
        <v>0</v>
      </c>
      <c r="CE25">
        <f>Final!CE25-Initial!CE25</f>
        <v>0</v>
      </c>
      <c r="CF25">
        <f>Final!CF25-Initial!CF25</f>
        <v>0</v>
      </c>
      <c r="CG25">
        <f>Final!CG25-Initial!CG25</f>
        <v>0</v>
      </c>
      <c r="CH25">
        <f>Final!CH25-Initial!CH25</f>
        <v>0</v>
      </c>
      <c r="CI25">
        <f>Final!CI25-Initial!CI25</f>
        <v>0</v>
      </c>
      <c r="CJ25">
        <f>Final!CJ25-Initial!CJ25</f>
        <v>0</v>
      </c>
      <c r="CK25">
        <f>Final!CK25-Initial!CK25</f>
        <v>0</v>
      </c>
      <c r="CL25">
        <f>Final!CL25-Initial!CL25</f>
        <v>0</v>
      </c>
      <c r="CM25">
        <f>Final!CM25-Initial!CM25</f>
        <v>0</v>
      </c>
      <c r="CN25">
        <f>Final!CN25-Initial!CN25</f>
        <v>0</v>
      </c>
      <c r="CO25">
        <f>Final!CO25-Initial!CO25</f>
        <v>0</v>
      </c>
      <c r="CP25">
        <f>Final!CP25-Initial!CP25</f>
        <v>0</v>
      </c>
      <c r="CQ25">
        <f>Final!CQ25-Initial!CQ25</f>
        <v>0</v>
      </c>
      <c r="CR25">
        <f>Final!CR25-Initial!CR25</f>
        <v>0</v>
      </c>
      <c r="CS25">
        <f>Final!CS25-Initial!CS25</f>
        <v>0</v>
      </c>
      <c r="CT25">
        <f>Final!CT25-Initial!CT25</f>
        <v>0</v>
      </c>
    </row>
    <row r="26" spans="2:98">
      <c r="B26">
        <f>Final!B26-Initial!B26</f>
        <v>0</v>
      </c>
      <c r="C26">
        <f>Final!C26-Initial!C26</f>
        <v>0</v>
      </c>
      <c r="D26">
        <f>Final!D26-Initial!D26</f>
        <v>0</v>
      </c>
      <c r="E26">
        <f>Final!E26-Initial!E26</f>
        <v>0</v>
      </c>
      <c r="F26">
        <f>Final!F26-Initial!F26</f>
        <v>0</v>
      </c>
      <c r="G26">
        <f>Final!G26-Initial!G26</f>
        <v>0</v>
      </c>
      <c r="H26">
        <f>Final!H26-Initial!H26</f>
        <v>0</v>
      </c>
      <c r="I26">
        <f>Final!I26-Initial!I26</f>
        <v>0</v>
      </c>
      <c r="J26">
        <f>Final!J26-Initial!J26</f>
        <v>0</v>
      </c>
      <c r="K26">
        <f>Final!K26-Initial!K26</f>
        <v>0</v>
      </c>
      <c r="L26">
        <f>Final!L26-Initial!L26</f>
        <v>0</v>
      </c>
      <c r="M26">
        <f>Final!M26-Initial!M26</f>
        <v>0</v>
      </c>
      <c r="N26">
        <f>Final!N26-Initial!N26</f>
        <v>0</v>
      </c>
      <c r="O26">
        <f>Final!O26-Initial!O26</f>
        <v>0</v>
      </c>
      <c r="P26">
        <f>Final!P26-Initial!P26</f>
        <v>0</v>
      </c>
      <c r="Q26">
        <f>Final!Q26-Initial!Q26</f>
        <v>0</v>
      </c>
      <c r="R26">
        <f>Final!R26-Initial!R26</f>
        <v>0.36899999999999977</v>
      </c>
      <c r="S26">
        <f>Final!S26-Initial!S26</f>
        <v>0.41200000000000614</v>
      </c>
      <c r="T26">
        <f>Final!T26-Initial!T26</f>
        <v>0.73600000000000421</v>
      </c>
      <c r="U26">
        <f>Final!U26-Initial!U26</f>
        <v>1.0400000000000063</v>
      </c>
      <c r="V26">
        <f>Final!V26-Initial!V26</f>
        <v>0.83599999999999852</v>
      </c>
      <c r="W26">
        <f>Final!W26-Initial!W26</f>
        <v>0.95300000000000296</v>
      </c>
      <c r="X26">
        <f>Final!X26-Initial!X26</f>
        <v>1.1540000000000106</v>
      </c>
      <c r="Y26">
        <f>Final!Y26-Initial!Y26</f>
        <v>1.2130000000000081</v>
      </c>
      <c r="Z26">
        <f>Final!Z26-Initial!Z26</f>
        <v>0</v>
      </c>
      <c r="AA26">
        <f>Final!AA26-Initial!AA26</f>
        <v>0</v>
      </c>
      <c r="AB26">
        <f>Final!AB26-Initial!AB26</f>
        <v>0</v>
      </c>
      <c r="AC26">
        <f>Final!AC26-Initial!AC26</f>
        <v>0</v>
      </c>
      <c r="AD26">
        <f>Final!AD26-Initial!AD26</f>
        <v>0</v>
      </c>
      <c r="AE26">
        <f>Final!AE26-Initial!AE26</f>
        <v>0</v>
      </c>
      <c r="AF26">
        <f>Final!AF26-Initial!AF26</f>
        <v>0</v>
      </c>
      <c r="AG26">
        <f>Final!AG26-Initial!AG26</f>
        <v>0</v>
      </c>
      <c r="AH26">
        <f>Final!AH26-Initial!AH26</f>
        <v>0</v>
      </c>
      <c r="AI26">
        <f>Final!AI26-Initial!AI26</f>
        <v>0</v>
      </c>
      <c r="AJ26">
        <f>Final!AJ26-Initial!AJ26</f>
        <v>0</v>
      </c>
      <c r="AK26">
        <f>Final!AK26-Initial!AK26</f>
        <v>0</v>
      </c>
      <c r="AL26">
        <f>Final!AL26-Initial!AL26</f>
        <v>0</v>
      </c>
      <c r="AM26">
        <f>Final!AM26-Initial!AM26</f>
        <v>0</v>
      </c>
      <c r="AN26">
        <f>Final!AN26-Initial!AN26</f>
        <v>0</v>
      </c>
      <c r="AO26">
        <f>Final!AO26-Initial!AO26</f>
        <v>0.41399999999998727</v>
      </c>
      <c r="AP26">
        <f>Final!AP26-Initial!AP26</f>
        <v>0.4339999999999975</v>
      </c>
      <c r="AQ26">
        <f>Final!AQ26-Initial!AQ26</f>
        <v>0.34299999999998931</v>
      </c>
      <c r="AR26">
        <f>Final!AR26-Initial!AR26</f>
        <v>0.16400000000000148</v>
      </c>
      <c r="AS26">
        <f>Final!AS26-Initial!AS26</f>
        <v>0.4030000000000058</v>
      </c>
      <c r="AT26">
        <f>Final!AT26-Initial!AT26</f>
        <v>0.55500000000000682</v>
      </c>
      <c r="AU26">
        <f>Final!AU26-Initial!AU26</f>
        <v>0.54000000000000625</v>
      </c>
      <c r="AV26">
        <f>Final!AV26-Initial!AV26</f>
        <v>0.50400000000000489</v>
      </c>
      <c r="AW26">
        <f>Final!AW26-Initial!AW26</f>
        <v>0.25600000000000023</v>
      </c>
      <c r="AX26">
        <f>Final!AX26-Initial!AX26</f>
        <v>0.32799999999998875</v>
      </c>
      <c r="AY26">
        <f>Final!AY26-Initial!AY26</f>
        <v>0.23699999999999477</v>
      </c>
      <c r="AZ26">
        <f>Final!AZ26-Initial!AZ26</f>
        <v>0.70899999999998897</v>
      </c>
      <c r="BA26">
        <f>Final!BA26-Initial!BA26</f>
        <v>0.67099999999999227</v>
      </c>
      <c r="BB26">
        <f>Final!BB26-Initial!BB26</f>
        <v>0.40999999999999659</v>
      </c>
      <c r="BC26">
        <f>Final!BC26-Initial!BC26</f>
        <v>0.43599999999999284</v>
      </c>
      <c r="BD26">
        <f>Final!BD26-Initial!BD26</f>
        <v>0.43699999999999761</v>
      </c>
      <c r="BE26">
        <f>Final!BE26-Initial!BE26</f>
        <v>0.29599999999999227</v>
      </c>
      <c r="BF26">
        <f>Final!BF26-Initial!BF26</f>
        <v>9.6999999999994202E-2</v>
      </c>
      <c r="BG26">
        <f>Final!BG26-Initial!BG26</f>
        <v>0.24799999999999045</v>
      </c>
      <c r="BH26">
        <f>Final!BH26-Initial!BH26</f>
        <v>0.15099999999999625</v>
      </c>
      <c r="BI26">
        <f>Final!BI26-Initial!BI26</f>
        <v>0.14199999999999591</v>
      </c>
      <c r="BJ26">
        <f>Final!BJ26-Initial!BJ26</f>
        <v>0.35099999999999909</v>
      </c>
      <c r="BK26">
        <f>Final!BK26-Initial!BK26</f>
        <v>0.34600000000000364</v>
      </c>
      <c r="BL26">
        <f>Final!BL26-Initial!BL26</f>
        <v>0.53600000000000136</v>
      </c>
      <c r="BM26">
        <f>Final!BM26-Initial!BM26</f>
        <v>0.78499999999999659</v>
      </c>
      <c r="BN26">
        <f>Final!BN26-Initial!BN26</f>
        <v>0.29499999999998749</v>
      </c>
      <c r="BO26">
        <f>Final!BO26-Initial!BO26</f>
        <v>0.23099999999999454</v>
      </c>
      <c r="BP26">
        <f>Final!BP26-Initial!BP26</f>
        <v>0.18099999999998317</v>
      </c>
      <c r="BQ26">
        <f>Final!BQ26-Initial!BQ26</f>
        <v>8.1999999999993634E-2</v>
      </c>
      <c r="BR26">
        <f>Final!BR26-Initial!BR26</f>
        <v>0</v>
      </c>
      <c r="BS26">
        <f>Final!BS26-Initial!BS26</f>
        <v>0</v>
      </c>
      <c r="BT26">
        <f>Final!BT26-Initial!BT26</f>
        <v>0</v>
      </c>
      <c r="BU26">
        <f>Final!BU26-Initial!BU26</f>
        <v>0</v>
      </c>
      <c r="BV26">
        <f>Final!BV26-Initial!BV26</f>
        <v>0</v>
      </c>
      <c r="BW26">
        <f>Final!BW26-Initial!BW26</f>
        <v>0</v>
      </c>
      <c r="BX26">
        <f>Final!BX26-Initial!BX26</f>
        <v>0</v>
      </c>
      <c r="BY26">
        <f>Final!BY26-Initial!BY26</f>
        <v>0</v>
      </c>
      <c r="BZ26">
        <f>Final!BZ26-Initial!BZ26</f>
        <v>0</v>
      </c>
      <c r="CA26">
        <f>Final!CA26-Initial!CA26</f>
        <v>0</v>
      </c>
      <c r="CB26">
        <f>Final!CB26-Initial!CB26</f>
        <v>0</v>
      </c>
      <c r="CC26">
        <f>Final!CC26-Initial!CC26</f>
        <v>0</v>
      </c>
      <c r="CD26">
        <f>Final!CD26-Initial!CD26</f>
        <v>0</v>
      </c>
      <c r="CE26">
        <f>Final!CE26-Initial!CE26</f>
        <v>0</v>
      </c>
      <c r="CF26">
        <f>Final!CF26-Initial!CF26</f>
        <v>0</v>
      </c>
      <c r="CG26">
        <f>Final!CG26-Initial!CG26</f>
        <v>0</v>
      </c>
      <c r="CH26">
        <f>Final!CH26-Initial!CH26</f>
        <v>0</v>
      </c>
      <c r="CI26">
        <f>Final!CI26-Initial!CI26</f>
        <v>0</v>
      </c>
      <c r="CJ26">
        <f>Final!CJ26-Initial!CJ26</f>
        <v>0</v>
      </c>
      <c r="CK26">
        <f>Final!CK26-Initial!CK26</f>
        <v>0</v>
      </c>
      <c r="CL26">
        <f>Final!CL26-Initial!CL26</f>
        <v>0</v>
      </c>
      <c r="CM26">
        <f>Final!CM26-Initial!CM26</f>
        <v>0</v>
      </c>
      <c r="CN26">
        <f>Final!CN26-Initial!CN26</f>
        <v>0</v>
      </c>
      <c r="CO26">
        <f>Final!CO26-Initial!CO26</f>
        <v>0</v>
      </c>
      <c r="CP26">
        <f>Final!CP26-Initial!CP26</f>
        <v>0</v>
      </c>
      <c r="CQ26">
        <f>Final!CQ26-Initial!CQ26</f>
        <v>0</v>
      </c>
      <c r="CR26">
        <f>Final!CR26-Initial!CR26</f>
        <v>0</v>
      </c>
      <c r="CS26">
        <f>Final!CS26-Initial!CS26</f>
        <v>0</v>
      </c>
      <c r="CT26">
        <f>Final!CT26-Initial!CT26</f>
        <v>0</v>
      </c>
    </row>
    <row r="27" spans="2:98">
      <c r="B27">
        <f>Final!B27-Initial!B27</f>
        <v>0</v>
      </c>
      <c r="C27">
        <f>Final!C27-Initial!C27</f>
        <v>0</v>
      </c>
      <c r="D27">
        <f>Final!D27-Initial!D27</f>
        <v>0</v>
      </c>
      <c r="E27">
        <f>Final!E27-Initial!E27</f>
        <v>0</v>
      </c>
      <c r="F27">
        <f>Final!F27-Initial!F27</f>
        <v>0</v>
      </c>
      <c r="G27">
        <f>Final!G27-Initial!G27</f>
        <v>0</v>
      </c>
      <c r="H27">
        <f>Final!H27-Initial!H27</f>
        <v>0</v>
      </c>
      <c r="I27">
        <f>Final!I27-Initial!I27</f>
        <v>0</v>
      </c>
      <c r="J27">
        <f>Final!J27-Initial!J27</f>
        <v>0</v>
      </c>
      <c r="K27">
        <f>Final!K27-Initial!K27</f>
        <v>0</v>
      </c>
      <c r="L27">
        <f>Final!L27-Initial!L27</f>
        <v>0</v>
      </c>
      <c r="M27">
        <f>Final!M27-Initial!M27</f>
        <v>0</v>
      </c>
      <c r="N27">
        <f>Final!N27-Initial!N27</f>
        <v>0</v>
      </c>
      <c r="O27">
        <f>Final!O27-Initial!O27</f>
        <v>0</v>
      </c>
      <c r="P27">
        <f>Final!P27-Initial!P27</f>
        <v>0</v>
      </c>
      <c r="Q27">
        <f>Final!Q27-Initial!Q27</f>
        <v>0</v>
      </c>
      <c r="R27">
        <f>Final!R27-Initial!R27</f>
        <v>0.15999999999999659</v>
      </c>
      <c r="S27">
        <f>Final!S27-Initial!S27</f>
        <v>0.41599999999999682</v>
      </c>
      <c r="T27">
        <f>Final!T27-Initial!T27</f>
        <v>0.52299999999999613</v>
      </c>
      <c r="U27">
        <f>Final!U27-Initial!U27</f>
        <v>0.71899999999999409</v>
      </c>
      <c r="V27">
        <f>Final!V27-Initial!V27</f>
        <v>0.77899999999999636</v>
      </c>
      <c r="W27">
        <f>Final!W27-Initial!W27</f>
        <v>0.88100000000000023</v>
      </c>
      <c r="X27">
        <f>Final!X27-Initial!X27</f>
        <v>1.2790000000000106</v>
      </c>
      <c r="Y27">
        <f>Final!Y27-Initial!Y27</f>
        <v>1.3010000000000019</v>
      </c>
      <c r="Z27">
        <f>Final!Z27-Initial!Z27</f>
        <v>0.69400000000000261</v>
      </c>
      <c r="AA27">
        <f>Final!AA27-Initial!AA27</f>
        <v>0.65500000000000114</v>
      </c>
      <c r="AB27">
        <f>Final!AB27-Initial!AB27</f>
        <v>0</v>
      </c>
      <c r="AC27">
        <f>Final!AC27-Initial!AC27</f>
        <v>0</v>
      </c>
      <c r="AD27">
        <f>Final!AD27-Initial!AD27</f>
        <v>0</v>
      </c>
      <c r="AE27">
        <f>Final!AE27-Initial!AE27</f>
        <v>0</v>
      </c>
      <c r="AF27">
        <f>Final!AF27-Initial!AF27</f>
        <v>0</v>
      </c>
      <c r="AG27">
        <f>Final!AG27-Initial!AG27</f>
        <v>0</v>
      </c>
      <c r="AH27">
        <f>Final!AH27-Initial!AH27</f>
        <v>0</v>
      </c>
      <c r="AI27">
        <f>Final!AI27-Initial!AI27</f>
        <v>0</v>
      </c>
      <c r="AJ27">
        <f>Final!AJ27-Initial!AJ27</f>
        <v>0</v>
      </c>
      <c r="AK27">
        <f>Final!AK27-Initial!AK27</f>
        <v>0</v>
      </c>
      <c r="AL27">
        <f>Final!AL27-Initial!AL27</f>
        <v>0</v>
      </c>
      <c r="AM27">
        <f>Final!AM27-Initial!AM27</f>
        <v>0</v>
      </c>
      <c r="AN27">
        <f>Final!AN27-Initial!AN27</f>
        <v>0</v>
      </c>
      <c r="AO27">
        <f>Final!AO27-Initial!AO27</f>
        <v>0</v>
      </c>
      <c r="AP27">
        <f>Final!AP27-Initial!AP27</f>
        <v>0</v>
      </c>
      <c r="AQ27">
        <f>Final!AQ27-Initial!AQ27</f>
        <v>0.28699999999999193</v>
      </c>
      <c r="AR27">
        <f>Final!AR27-Initial!AR27</f>
        <v>0.125</v>
      </c>
      <c r="AS27">
        <f>Final!AS27-Initial!AS27</f>
        <v>0.18200000000000216</v>
      </c>
      <c r="AT27">
        <f>Final!AT27-Initial!AT27</f>
        <v>0.19599999999999795</v>
      </c>
      <c r="AU27">
        <f>Final!AU27-Initial!AU27</f>
        <v>0.24399999999999977</v>
      </c>
      <c r="AV27">
        <f>Final!AV27-Initial!AV27</f>
        <v>0.13199999999999079</v>
      </c>
      <c r="AW27">
        <f>Final!AW27-Initial!AW27</f>
        <v>0.24099999999998545</v>
      </c>
      <c r="AX27">
        <f>Final!AX27-Initial!AX27</f>
        <v>0.38999999999998636</v>
      </c>
      <c r="AY27">
        <f>Final!AY27-Initial!AY27</f>
        <v>0.80700000000000216</v>
      </c>
      <c r="AZ27">
        <f>Final!AZ27-Initial!AZ27</f>
        <v>0.87800000000000011</v>
      </c>
      <c r="BA27">
        <f>Final!BA27-Initial!BA27</f>
        <v>0.91400000000000148</v>
      </c>
      <c r="BB27">
        <f>Final!BB27-Initial!BB27</f>
        <v>0.41199999999999193</v>
      </c>
      <c r="BC27">
        <f>Final!BC27-Initial!BC27</f>
        <v>0.36599999999999966</v>
      </c>
      <c r="BD27">
        <f>Final!BD27-Initial!BD27</f>
        <v>0.44700000000000273</v>
      </c>
      <c r="BE27">
        <f>Final!BE27-Initial!BE27</f>
        <v>0.22799999999999443</v>
      </c>
      <c r="BF27">
        <f>Final!BF27-Initial!BF27</f>
        <v>0.34799999999998477</v>
      </c>
      <c r="BG27">
        <f>Final!BG27-Initial!BG27</f>
        <v>0.29399999999999693</v>
      </c>
      <c r="BH27">
        <f>Final!BH27-Initial!BH27</f>
        <v>0.17999999999999261</v>
      </c>
      <c r="BI27">
        <f>Final!BI27-Initial!BI27</f>
        <v>0.39000000000000057</v>
      </c>
      <c r="BJ27">
        <f>Final!BJ27-Initial!BJ27</f>
        <v>0.37199999999999989</v>
      </c>
      <c r="BK27">
        <f>Final!BK27-Initial!BK27</f>
        <v>0.31300000000000239</v>
      </c>
      <c r="BL27">
        <f>Final!BL27-Initial!BL27</f>
        <v>0.31900000000000261</v>
      </c>
      <c r="BM27">
        <f>Final!BM27-Initial!BM27</f>
        <v>0.26800000000000068</v>
      </c>
      <c r="BN27">
        <f>Final!BN27-Initial!BN27</f>
        <v>0.48099999999999454</v>
      </c>
      <c r="BO27">
        <f>Final!BO27-Initial!BO27</f>
        <v>0.43099999999999739</v>
      </c>
      <c r="BP27">
        <f>Final!BP27-Initial!BP27</f>
        <v>0.37600000000000477</v>
      </c>
      <c r="BQ27">
        <f>Final!BQ27-Initial!BQ27</f>
        <v>0.10299999999999443</v>
      </c>
      <c r="BR27">
        <f>Final!BR27-Initial!BR27</f>
        <v>6.4999999999997726E-2</v>
      </c>
      <c r="BS27">
        <f>Final!BS27-Initial!BS27</f>
        <v>-6.0000000000144382E-3</v>
      </c>
      <c r="BT27">
        <f>Final!BT27-Initial!BT27</f>
        <v>1.9999999999996021E-2</v>
      </c>
      <c r="BU27">
        <f>Final!BU27-Initial!BU27</f>
        <v>1.9000000000005457E-2</v>
      </c>
      <c r="BV27">
        <f>Final!BV27-Initial!BV27</f>
        <v>8.5999999999998522E-2</v>
      </c>
      <c r="BW27">
        <f>Final!BW27-Initial!BW27</f>
        <v>0.1530000000000058</v>
      </c>
      <c r="BX27">
        <f>Final!BX27-Initial!BX27</f>
        <v>0.21999999999999886</v>
      </c>
      <c r="BY27">
        <f>Final!BY27-Initial!BY27</f>
        <v>0.22699999999998965</v>
      </c>
      <c r="BZ27">
        <f>Final!BZ27-Initial!BZ27</f>
        <v>0</v>
      </c>
      <c r="CA27">
        <f>Final!CA27-Initial!CA27</f>
        <v>0</v>
      </c>
      <c r="CB27">
        <f>Final!CB27-Initial!CB27</f>
        <v>0</v>
      </c>
      <c r="CC27">
        <f>Final!CC27-Initial!CC27</f>
        <v>0</v>
      </c>
      <c r="CD27">
        <f>Final!CD27-Initial!CD27</f>
        <v>0</v>
      </c>
      <c r="CE27">
        <f>Final!CE27-Initial!CE27</f>
        <v>0</v>
      </c>
      <c r="CF27">
        <f>Final!CF27-Initial!CF27</f>
        <v>0</v>
      </c>
      <c r="CG27">
        <f>Final!CG27-Initial!CG27</f>
        <v>0</v>
      </c>
      <c r="CH27">
        <f>Final!CH27-Initial!CH27</f>
        <v>0</v>
      </c>
      <c r="CI27">
        <f>Final!CI27-Initial!CI27</f>
        <v>0</v>
      </c>
      <c r="CJ27">
        <f>Final!CJ27-Initial!CJ27</f>
        <v>0</v>
      </c>
      <c r="CK27">
        <f>Final!CK27-Initial!CK27</f>
        <v>0</v>
      </c>
      <c r="CL27">
        <f>Final!CL27-Initial!CL27</f>
        <v>0</v>
      </c>
      <c r="CM27">
        <f>Final!CM27-Initial!CM27</f>
        <v>0</v>
      </c>
      <c r="CN27">
        <f>Final!CN27-Initial!CN27</f>
        <v>0</v>
      </c>
      <c r="CO27">
        <f>Final!CO27-Initial!CO27</f>
        <v>0</v>
      </c>
      <c r="CP27">
        <f>Final!CP27-Initial!CP27</f>
        <v>0</v>
      </c>
      <c r="CQ27">
        <f>Final!CQ27-Initial!CQ27</f>
        <v>0</v>
      </c>
      <c r="CR27">
        <f>Final!CR27-Initial!CR27</f>
        <v>0</v>
      </c>
      <c r="CS27">
        <f>Final!CS27-Initial!CS27</f>
        <v>0</v>
      </c>
      <c r="CT27">
        <f>Final!CT27-Initial!CT27</f>
        <v>0</v>
      </c>
    </row>
    <row r="28" spans="2:98">
      <c r="B28">
        <f>Final!B28-Initial!B28</f>
        <v>0</v>
      </c>
      <c r="C28">
        <f>Final!C28-Initial!C28</f>
        <v>0</v>
      </c>
      <c r="D28">
        <f>Final!D28-Initial!D28</f>
        <v>0</v>
      </c>
      <c r="E28">
        <f>Final!E28-Initial!E28</f>
        <v>0</v>
      </c>
      <c r="F28">
        <f>Final!F28-Initial!F28</f>
        <v>0</v>
      </c>
      <c r="G28">
        <f>Final!G28-Initial!G28</f>
        <v>0</v>
      </c>
      <c r="H28">
        <f>Final!H28-Initial!H28</f>
        <v>0</v>
      </c>
      <c r="I28">
        <f>Final!I28-Initial!I28</f>
        <v>0</v>
      </c>
      <c r="J28">
        <f>Final!J28-Initial!J28</f>
        <v>0</v>
      </c>
      <c r="K28">
        <f>Final!K28-Initial!K28</f>
        <v>0</v>
      </c>
      <c r="L28">
        <f>Final!L28-Initial!L28</f>
        <v>0</v>
      </c>
      <c r="M28">
        <f>Final!M28-Initial!M28</f>
        <v>0</v>
      </c>
      <c r="N28">
        <f>Final!N28-Initial!N28</f>
        <v>0</v>
      </c>
      <c r="O28">
        <f>Final!O28-Initial!O28</f>
        <v>0</v>
      </c>
      <c r="P28">
        <f>Final!P28-Initial!P28</f>
        <v>0</v>
      </c>
      <c r="Q28">
        <f>Final!Q28-Initial!Q28</f>
        <v>0</v>
      </c>
      <c r="R28">
        <f>Final!R28-Initial!R28</f>
        <v>0</v>
      </c>
      <c r="S28">
        <f>Final!S28-Initial!S28</f>
        <v>0.24499999999999034</v>
      </c>
      <c r="T28">
        <f>Final!T28-Initial!T28</f>
        <v>0.45999999999999375</v>
      </c>
      <c r="U28">
        <f>Final!U28-Initial!U28</f>
        <v>0.58599999999999852</v>
      </c>
      <c r="V28">
        <f>Final!V28-Initial!V28</f>
        <v>0.62099999999999511</v>
      </c>
      <c r="W28">
        <f>Final!W28-Initial!W28</f>
        <v>1.046999999999997</v>
      </c>
      <c r="X28">
        <f>Final!X28-Initial!X28</f>
        <v>0.6460000000000008</v>
      </c>
      <c r="Y28">
        <f>Final!Y28-Initial!Y28</f>
        <v>0.55800000000000693</v>
      </c>
      <c r="Z28">
        <f>Final!Z28-Initial!Z28</f>
        <v>0.55799999999999272</v>
      </c>
      <c r="AA28">
        <f>Final!AA28-Initial!AA28</f>
        <v>0.56099999999999284</v>
      </c>
      <c r="AB28">
        <f>Final!AB28-Initial!AB28</f>
        <v>0.71500000000000341</v>
      </c>
      <c r="AC28">
        <f>Final!AC28-Initial!AC28</f>
        <v>0</v>
      </c>
      <c r="AD28">
        <f>Final!AD28-Initial!AD28</f>
        <v>0</v>
      </c>
      <c r="AE28">
        <f>Final!AE28-Initial!AE28</f>
        <v>0</v>
      </c>
      <c r="AF28">
        <f>Final!AF28-Initial!AF28</f>
        <v>0</v>
      </c>
      <c r="AG28">
        <f>Final!AG28-Initial!AG28</f>
        <v>0</v>
      </c>
      <c r="AH28">
        <f>Final!AH28-Initial!AH28</f>
        <v>0</v>
      </c>
      <c r="AI28">
        <f>Final!AI28-Initial!AI28</f>
        <v>0</v>
      </c>
      <c r="AJ28">
        <f>Final!AJ28-Initial!AJ28</f>
        <v>0</v>
      </c>
      <c r="AK28">
        <f>Final!AK28-Initial!AK28</f>
        <v>0</v>
      </c>
      <c r="AL28">
        <f>Final!AL28-Initial!AL28</f>
        <v>0</v>
      </c>
      <c r="AM28">
        <f>Final!AM28-Initial!AM28</f>
        <v>0</v>
      </c>
      <c r="AN28">
        <f>Final!AN28-Initial!AN28</f>
        <v>0</v>
      </c>
      <c r="AO28">
        <f>Final!AO28-Initial!AO28</f>
        <v>0</v>
      </c>
      <c r="AP28">
        <f>Final!AP28-Initial!AP28</f>
        <v>0</v>
      </c>
      <c r="AQ28">
        <f>Final!AQ28-Initial!AQ28</f>
        <v>0.36699999999999022</v>
      </c>
      <c r="AR28">
        <f>Final!AR28-Initial!AR28</f>
        <v>0.23599999999999</v>
      </c>
      <c r="AS28">
        <f>Final!AS28-Initial!AS28</f>
        <v>0.24899999999999523</v>
      </c>
      <c r="AT28">
        <f>Final!AT28-Initial!AT28</f>
        <v>0.38899999999999579</v>
      </c>
      <c r="AU28">
        <f>Final!AU28-Initial!AU28</f>
        <v>0.50900000000000034</v>
      </c>
      <c r="AV28">
        <f>Final!AV28-Initial!AV28</f>
        <v>0.31000000000000227</v>
      </c>
      <c r="AW28">
        <f>Final!AW28-Initial!AW28</f>
        <v>0.33199999999999363</v>
      </c>
      <c r="AX28">
        <f>Final!AX28-Initial!AX28</f>
        <v>0.3160000000000025</v>
      </c>
      <c r="AY28">
        <f>Final!AY28-Initial!AY28</f>
        <v>0.52400000000000091</v>
      </c>
      <c r="AZ28">
        <f>Final!AZ28-Initial!AZ28</f>
        <v>0.54800000000000182</v>
      </c>
      <c r="BA28">
        <f>Final!BA28-Initial!BA28</f>
        <v>0.30400000000000205</v>
      </c>
      <c r="BB28">
        <f>Final!BB28-Initial!BB28</f>
        <v>0.35800000000000409</v>
      </c>
      <c r="BC28">
        <f>Final!BC28-Initial!BC28</f>
        <v>0.35999999999999943</v>
      </c>
      <c r="BD28">
        <f>Final!BD28-Initial!BD28</f>
        <v>0.45700000000000784</v>
      </c>
      <c r="BE28">
        <f>Final!BE28-Initial!BE28</f>
        <v>0.36700000000000443</v>
      </c>
      <c r="BF28">
        <f>Final!BF28-Initial!BF28</f>
        <v>0.43699999999999761</v>
      </c>
      <c r="BG28">
        <f>Final!BG28-Initial!BG28</f>
        <v>0.45300000000000296</v>
      </c>
      <c r="BH28">
        <f>Final!BH28-Initial!BH28</f>
        <v>0.42900000000000205</v>
      </c>
      <c r="BI28">
        <f>Final!BI28-Initial!BI28</f>
        <v>0.67099999999999227</v>
      </c>
      <c r="BJ28">
        <f>Final!BJ28-Initial!BJ28</f>
        <v>0.57299999999999329</v>
      </c>
      <c r="BK28">
        <f>Final!BK28-Initial!BK28</f>
        <v>0.46699999999999875</v>
      </c>
      <c r="BL28">
        <f>Final!BL28-Initial!BL28</f>
        <v>0.59999999999999432</v>
      </c>
      <c r="BM28">
        <f>Final!BM28-Initial!BM28</f>
        <v>0.37099999999999511</v>
      </c>
      <c r="BN28">
        <f>Final!BN28-Initial!BN28</f>
        <v>0.42100000000000648</v>
      </c>
      <c r="BO28">
        <f>Final!BO28-Initial!BO28</f>
        <v>0.45799999999999841</v>
      </c>
      <c r="BP28">
        <f>Final!BP28-Initial!BP28</f>
        <v>0.41500000000000625</v>
      </c>
      <c r="BQ28">
        <f>Final!BQ28-Initial!BQ28</f>
        <v>0.42100000000000648</v>
      </c>
      <c r="BR28">
        <f>Final!BR28-Initial!BR28</f>
        <v>0.45000000000000284</v>
      </c>
      <c r="BS28">
        <f>Final!BS28-Initial!BS28</f>
        <v>0.50400000000000489</v>
      </c>
      <c r="BT28">
        <f>Final!BT28-Initial!BT28</f>
        <v>0.55799999999999272</v>
      </c>
      <c r="BU28">
        <f>Final!BU28-Initial!BU28</f>
        <v>0.23099999999999454</v>
      </c>
      <c r="BV28">
        <f>Final!BV28-Initial!BV28</f>
        <v>0.25</v>
      </c>
      <c r="BW28">
        <f>Final!BW28-Initial!BW28</f>
        <v>0.28000000000000114</v>
      </c>
      <c r="BX28">
        <f>Final!BX28-Initial!BX28</f>
        <v>0.26600000000000534</v>
      </c>
      <c r="BY28">
        <f>Final!BY28-Initial!BY28</f>
        <v>0.30799999999999272</v>
      </c>
      <c r="BZ28">
        <f>Final!BZ28-Initial!BZ28</f>
        <v>0.42099999999999227</v>
      </c>
      <c r="CA28">
        <f>Final!CA28-Initial!CA28</f>
        <v>0.50600000000000023</v>
      </c>
      <c r="CB28">
        <f>Final!CB28-Initial!CB28</f>
        <v>0</v>
      </c>
      <c r="CC28">
        <f>Final!CC28-Initial!CC28</f>
        <v>0</v>
      </c>
      <c r="CD28">
        <f>Final!CD28-Initial!CD28</f>
        <v>0</v>
      </c>
      <c r="CE28">
        <f>Final!CE28-Initial!CE28</f>
        <v>0</v>
      </c>
      <c r="CF28">
        <f>Final!CF28-Initial!CF28</f>
        <v>0</v>
      </c>
      <c r="CG28">
        <f>Final!CG28-Initial!CG28</f>
        <v>0</v>
      </c>
      <c r="CH28">
        <f>Final!CH28-Initial!CH28</f>
        <v>0</v>
      </c>
      <c r="CI28">
        <f>Final!CI28-Initial!CI28</f>
        <v>0</v>
      </c>
      <c r="CJ28">
        <f>Final!CJ28-Initial!CJ28</f>
        <v>0</v>
      </c>
      <c r="CK28">
        <f>Final!CK28-Initial!CK28</f>
        <v>0</v>
      </c>
      <c r="CL28">
        <f>Final!CL28-Initial!CL28</f>
        <v>0</v>
      </c>
      <c r="CM28">
        <f>Final!CM28-Initial!CM28</f>
        <v>0</v>
      </c>
      <c r="CN28">
        <f>Final!CN28-Initial!CN28</f>
        <v>0</v>
      </c>
      <c r="CO28">
        <f>Final!CO28-Initial!CO28</f>
        <v>0</v>
      </c>
      <c r="CP28">
        <f>Final!CP28-Initial!CP28</f>
        <v>0</v>
      </c>
      <c r="CQ28">
        <f>Final!CQ28-Initial!CQ28</f>
        <v>0</v>
      </c>
      <c r="CR28">
        <f>Final!CR28-Initial!CR28</f>
        <v>0</v>
      </c>
      <c r="CS28">
        <f>Final!CS28-Initial!CS28</f>
        <v>0</v>
      </c>
      <c r="CT28">
        <f>Final!CT28-Initial!CT28</f>
        <v>0</v>
      </c>
    </row>
    <row r="29" spans="2:98">
      <c r="B29">
        <f>Final!B29-Initial!B29</f>
        <v>0</v>
      </c>
      <c r="C29">
        <f>Final!C29-Initial!C29</f>
        <v>0</v>
      </c>
      <c r="D29">
        <f>Final!D29-Initial!D29</f>
        <v>0</v>
      </c>
      <c r="E29">
        <f>Final!E29-Initial!E29</f>
        <v>0</v>
      </c>
      <c r="F29">
        <f>Final!F29-Initial!F29</f>
        <v>0</v>
      </c>
      <c r="G29">
        <f>Final!G29-Initial!G29</f>
        <v>0</v>
      </c>
      <c r="H29">
        <f>Final!H29-Initial!H29</f>
        <v>0</v>
      </c>
      <c r="I29">
        <f>Final!I29-Initial!I29</f>
        <v>0</v>
      </c>
      <c r="J29">
        <f>Final!J29-Initial!J29</f>
        <v>0</v>
      </c>
      <c r="K29">
        <f>Final!K29-Initial!K29</f>
        <v>0</v>
      </c>
      <c r="L29">
        <f>Final!L29-Initial!L29</f>
        <v>0</v>
      </c>
      <c r="M29">
        <f>Final!M29-Initial!M29</f>
        <v>0</v>
      </c>
      <c r="N29">
        <f>Final!N29-Initial!N29</f>
        <v>0</v>
      </c>
      <c r="O29">
        <f>Final!O29-Initial!O29</f>
        <v>0</v>
      </c>
      <c r="P29">
        <f>Final!P29-Initial!P29</f>
        <v>0</v>
      </c>
      <c r="Q29">
        <f>Final!Q29-Initial!Q29</f>
        <v>0</v>
      </c>
      <c r="R29">
        <f>Final!R29-Initial!R29</f>
        <v>0</v>
      </c>
      <c r="S29">
        <f>Final!S29-Initial!S29</f>
        <v>0</v>
      </c>
      <c r="T29">
        <f>Final!T29-Initial!T29</f>
        <v>0.29599999999999227</v>
      </c>
      <c r="U29">
        <f>Final!U29-Initial!U29</f>
        <v>0.27599999999999625</v>
      </c>
      <c r="V29">
        <f>Final!V29-Initial!V29</f>
        <v>0.50400000000000489</v>
      </c>
      <c r="W29">
        <f>Final!W29-Initial!W29</f>
        <v>0.71300000000000807</v>
      </c>
      <c r="X29">
        <f>Final!X29-Initial!X29</f>
        <v>0.71999999999999886</v>
      </c>
      <c r="Y29">
        <f>Final!Y29-Initial!Y29</f>
        <v>0.56700000000000728</v>
      </c>
      <c r="Z29">
        <f>Final!Z29-Initial!Z29</f>
        <v>0.52299999999999613</v>
      </c>
      <c r="AA29">
        <f>Final!AA29-Initial!AA29</f>
        <v>0.46500000000000341</v>
      </c>
      <c r="AB29">
        <f>Final!AB29-Initial!AB29</f>
        <v>0.44599999999999795</v>
      </c>
      <c r="AC29">
        <f>Final!AC29-Initial!AC29</f>
        <v>0.91799999999999216</v>
      </c>
      <c r="AD29">
        <f>Final!AD29-Initial!AD29</f>
        <v>0</v>
      </c>
      <c r="AE29">
        <f>Final!AE29-Initial!AE29</f>
        <v>0</v>
      </c>
      <c r="AF29">
        <f>Final!AF29-Initial!AF29</f>
        <v>0</v>
      </c>
      <c r="AG29">
        <f>Final!AG29-Initial!AG29</f>
        <v>0</v>
      </c>
      <c r="AH29">
        <f>Final!AH29-Initial!AH29</f>
        <v>0</v>
      </c>
      <c r="AI29">
        <f>Final!AI29-Initial!AI29</f>
        <v>0</v>
      </c>
      <c r="AJ29">
        <f>Final!AJ29-Initial!AJ29</f>
        <v>0</v>
      </c>
      <c r="AK29">
        <f>Final!AK29-Initial!AK29</f>
        <v>0</v>
      </c>
      <c r="AL29">
        <f>Final!AL29-Initial!AL29</f>
        <v>0</v>
      </c>
      <c r="AM29">
        <f>Final!AM29-Initial!AM29</f>
        <v>0</v>
      </c>
      <c r="AN29">
        <f>Final!AN29-Initial!AN29</f>
        <v>0</v>
      </c>
      <c r="AO29">
        <f>Final!AO29-Initial!AO29</f>
        <v>0</v>
      </c>
      <c r="AP29">
        <f>Final!AP29-Initial!AP29</f>
        <v>0</v>
      </c>
      <c r="AQ29">
        <f>Final!AQ29-Initial!AQ29</f>
        <v>0.30599999999998317</v>
      </c>
      <c r="AR29">
        <f>Final!AR29-Initial!AR29</f>
        <v>0.30899999999998329</v>
      </c>
      <c r="AS29">
        <f>Final!AS29-Initial!AS29</f>
        <v>0.30799999999999272</v>
      </c>
      <c r="AT29">
        <f>Final!AT29-Initial!AT29</f>
        <v>0.4269999999999925</v>
      </c>
      <c r="AU29">
        <f>Final!AU29-Initial!AU29</f>
        <v>0.56299999999998818</v>
      </c>
      <c r="AV29">
        <f>Final!AV29-Initial!AV29</f>
        <v>0.54000000000000625</v>
      </c>
      <c r="AW29">
        <f>Final!AW29-Initial!AW29</f>
        <v>0.54999999999999716</v>
      </c>
      <c r="AX29">
        <f>Final!AX29-Initial!AX29</f>
        <v>0.38100000000000023</v>
      </c>
      <c r="AY29">
        <f>Final!AY29-Initial!AY29</f>
        <v>0.4620000000000033</v>
      </c>
      <c r="AZ29">
        <f>Final!AZ29-Initial!AZ29</f>
        <v>0.49899999999999523</v>
      </c>
      <c r="BA29">
        <f>Final!BA29-Initial!BA29</f>
        <v>0.27400000000000091</v>
      </c>
      <c r="BB29">
        <f>Final!BB29-Initial!BB29</f>
        <v>0.28600000000000136</v>
      </c>
      <c r="BC29">
        <f>Final!BC29-Initial!BC29</f>
        <v>0.39400000000000546</v>
      </c>
      <c r="BD29">
        <f>Final!BD29-Initial!BD29</f>
        <v>0.54699999999999704</v>
      </c>
      <c r="BE29">
        <f>Final!BE29-Initial!BE29</f>
        <v>0.25799999999999557</v>
      </c>
      <c r="BF29">
        <f>Final!BF29-Initial!BF29</f>
        <v>0.31099999999999284</v>
      </c>
      <c r="BG29">
        <f>Final!BG29-Initial!BG29</f>
        <v>0.40200000000000102</v>
      </c>
      <c r="BH29">
        <f>Final!BH29-Initial!BH29</f>
        <v>0.54699999999999704</v>
      </c>
      <c r="BI29">
        <f>Final!BI29-Initial!BI29</f>
        <v>0.71599999999999397</v>
      </c>
      <c r="BJ29">
        <f>Final!BJ29-Initial!BJ29</f>
        <v>0.80700000000000216</v>
      </c>
      <c r="BK29">
        <f>Final!BK29-Initial!BK29</f>
        <v>0.76000000000000512</v>
      </c>
      <c r="BL29">
        <f>Final!BL29-Initial!BL29</f>
        <v>0.46999999999999886</v>
      </c>
      <c r="BM29">
        <f>Final!BM29-Initial!BM29</f>
        <v>0.48999999999999488</v>
      </c>
      <c r="BN29">
        <f>Final!BN29-Initial!BN29</f>
        <v>0.48099999999999454</v>
      </c>
      <c r="BO29">
        <f>Final!BO29-Initial!BO29</f>
        <v>0.51699999999999591</v>
      </c>
      <c r="BP29">
        <f>Final!BP29-Initial!BP29</f>
        <v>0.51200000000000045</v>
      </c>
      <c r="BQ29">
        <f>Final!BQ29-Initial!BQ29</f>
        <v>0.53700000000000614</v>
      </c>
      <c r="BR29">
        <f>Final!BR29-Initial!BR29</f>
        <v>0.60599999999999454</v>
      </c>
      <c r="BS29">
        <f>Final!BS29-Initial!BS29</f>
        <v>0.67600000000000193</v>
      </c>
      <c r="BT29">
        <f>Final!BT29-Initial!BT29</f>
        <v>0.53499999999999659</v>
      </c>
      <c r="BU29">
        <f>Final!BU29-Initial!BU29</f>
        <v>0.44899999999999807</v>
      </c>
      <c r="BV29">
        <f>Final!BV29-Initial!BV29</f>
        <v>0.40999999999999659</v>
      </c>
      <c r="BW29">
        <f>Final!BW29-Initial!BW29</f>
        <v>0.43099999999999739</v>
      </c>
      <c r="BX29">
        <f>Final!BX29-Initial!BX29</f>
        <v>0.2809999999999917</v>
      </c>
      <c r="BY29">
        <f>Final!BY29-Initial!BY29</f>
        <v>0.40299999999999159</v>
      </c>
      <c r="BZ29">
        <f>Final!BZ29-Initial!BZ29</f>
        <v>0.51099999999999568</v>
      </c>
      <c r="CA29">
        <f>Final!CA29-Initial!CA29</f>
        <v>0.53900000000000148</v>
      </c>
      <c r="CB29">
        <f>Final!CB29-Initial!CB29</f>
        <v>0.50599999999998602</v>
      </c>
      <c r="CC29">
        <f>Final!CC29-Initial!CC29</f>
        <v>0.58299999999999841</v>
      </c>
      <c r="CD29">
        <f>Final!CD29-Initial!CD29</f>
        <v>0.66799999999999216</v>
      </c>
      <c r="CE29">
        <f>Final!CE29-Initial!CE29</f>
        <v>0</v>
      </c>
      <c r="CF29">
        <f>Final!CF29-Initial!CF29</f>
        <v>0</v>
      </c>
      <c r="CG29">
        <f>Final!CG29-Initial!CG29</f>
        <v>0</v>
      </c>
      <c r="CH29">
        <f>Final!CH29-Initial!CH29</f>
        <v>0</v>
      </c>
      <c r="CI29">
        <f>Final!CI29-Initial!CI29</f>
        <v>0</v>
      </c>
      <c r="CJ29">
        <f>Final!CJ29-Initial!CJ29</f>
        <v>0</v>
      </c>
      <c r="CK29">
        <f>Final!CK29-Initial!CK29</f>
        <v>0</v>
      </c>
      <c r="CL29">
        <f>Final!CL29-Initial!CL29</f>
        <v>0</v>
      </c>
      <c r="CM29">
        <f>Final!CM29-Initial!CM29</f>
        <v>0</v>
      </c>
      <c r="CN29">
        <f>Final!CN29-Initial!CN29</f>
        <v>0</v>
      </c>
      <c r="CO29">
        <f>Final!CO29-Initial!CO29</f>
        <v>0</v>
      </c>
      <c r="CP29">
        <f>Final!CP29-Initial!CP29</f>
        <v>0</v>
      </c>
      <c r="CQ29">
        <f>Final!CQ29-Initial!CQ29</f>
        <v>0</v>
      </c>
      <c r="CR29">
        <f>Final!CR29-Initial!CR29</f>
        <v>0</v>
      </c>
      <c r="CS29">
        <f>Final!CS29-Initial!CS29</f>
        <v>0</v>
      </c>
      <c r="CT29">
        <f>Final!CT29-Initial!CT29</f>
        <v>0</v>
      </c>
    </row>
    <row r="30" spans="2:98">
      <c r="B30">
        <f>Final!B30-Initial!B30</f>
        <v>0</v>
      </c>
      <c r="C30">
        <f>Final!C30-Initial!C30</f>
        <v>0</v>
      </c>
      <c r="D30">
        <f>Final!D30-Initial!D30</f>
        <v>0</v>
      </c>
      <c r="E30">
        <f>Final!E30-Initial!E30</f>
        <v>0</v>
      </c>
      <c r="F30">
        <f>Final!F30-Initial!F30</f>
        <v>0</v>
      </c>
      <c r="G30">
        <f>Final!G30-Initial!G30</f>
        <v>0</v>
      </c>
      <c r="H30">
        <f>Final!H30-Initial!H30</f>
        <v>0</v>
      </c>
      <c r="I30">
        <f>Final!I30-Initial!I30</f>
        <v>0</v>
      </c>
      <c r="J30">
        <f>Final!J30-Initial!J30</f>
        <v>0</v>
      </c>
      <c r="K30">
        <f>Final!K30-Initial!K30</f>
        <v>0</v>
      </c>
      <c r="L30">
        <f>Final!L30-Initial!L30</f>
        <v>0</v>
      </c>
      <c r="M30">
        <f>Final!M30-Initial!M30</f>
        <v>0</v>
      </c>
      <c r="N30">
        <f>Final!N30-Initial!N30</f>
        <v>0</v>
      </c>
      <c r="O30">
        <f>Final!O30-Initial!O30</f>
        <v>0</v>
      </c>
      <c r="P30">
        <f>Final!P30-Initial!P30</f>
        <v>0</v>
      </c>
      <c r="Q30">
        <f>Final!Q30-Initial!Q30</f>
        <v>0</v>
      </c>
      <c r="R30">
        <f>Final!R30-Initial!R30</f>
        <v>0</v>
      </c>
      <c r="S30">
        <f>Final!S30-Initial!S30</f>
        <v>0</v>
      </c>
      <c r="T30">
        <f>Final!T30-Initial!T30</f>
        <v>0</v>
      </c>
      <c r="U30">
        <f>Final!U30-Initial!U30</f>
        <v>0.13899999999999579</v>
      </c>
      <c r="V30">
        <f>Final!V30-Initial!V30</f>
        <v>0.67399999999999238</v>
      </c>
      <c r="W30">
        <f>Final!W30-Initial!W30</f>
        <v>0.70199999999999818</v>
      </c>
      <c r="X30">
        <f>Final!X30-Initial!X30</f>
        <v>0.75400000000000489</v>
      </c>
      <c r="Y30">
        <f>Final!Y30-Initial!Y30</f>
        <v>0.62199999999999989</v>
      </c>
      <c r="Z30">
        <f>Final!Z30-Initial!Z30</f>
        <v>0.66500000000000625</v>
      </c>
      <c r="AA30">
        <f>Final!AA30-Initial!AA30</f>
        <v>0.50600000000001444</v>
      </c>
      <c r="AB30">
        <f>Final!AB30-Initial!AB30</f>
        <v>0.43600000000000705</v>
      </c>
      <c r="AC30">
        <f>Final!AC30-Initial!AC30</f>
        <v>0.96699999999999875</v>
      </c>
      <c r="AD30">
        <f>Final!AD30-Initial!AD30</f>
        <v>1.0249999999999915</v>
      </c>
      <c r="AE30">
        <f>Final!AE30-Initial!AE30</f>
        <v>0</v>
      </c>
      <c r="AF30">
        <f>Final!AF30-Initial!AF30</f>
        <v>0</v>
      </c>
      <c r="AG30">
        <f>Final!AG30-Initial!AG30</f>
        <v>0</v>
      </c>
      <c r="AH30">
        <f>Final!AH30-Initial!AH30</f>
        <v>0</v>
      </c>
      <c r="AI30">
        <f>Final!AI30-Initial!AI30</f>
        <v>0</v>
      </c>
      <c r="AJ30">
        <f>Final!AJ30-Initial!AJ30</f>
        <v>0</v>
      </c>
      <c r="AK30">
        <f>Final!AK30-Initial!AK30</f>
        <v>0.93699999999999761</v>
      </c>
      <c r="AL30">
        <f>Final!AL30-Initial!AL30</f>
        <v>0</v>
      </c>
      <c r="AM30">
        <f>Final!AM30-Initial!AM30</f>
        <v>0</v>
      </c>
      <c r="AN30">
        <f>Final!AN30-Initial!AN30</f>
        <v>0</v>
      </c>
      <c r="AO30">
        <f>Final!AO30-Initial!AO30</f>
        <v>0</v>
      </c>
      <c r="AP30">
        <f>Final!AP30-Initial!AP30</f>
        <v>0</v>
      </c>
      <c r="AQ30">
        <f>Final!AQ30-Initial!AQ30</f>
        <v>0</v>
      </c>
      <c r="AR30">
        <f>Final!AR30-Initial!AR30</f>
        <v>0.31099999999999284</v>
      </c>
      <c r="AS30">
        <f>Final!AS30-Initial!AS30</f>
        <v>0.39999999999999147</v>
      </c>
      <c r="AT30">
        <f>Final!AT30-Initial!AT30</f>
        <v>0.53399999999999181</v>
      </c>
      <c r="AU30">
        <f>Final!AU30-Initial!AU30</f>
        <v>0.51300000000000523</v>
      </c>
      <c r="AV30">
        <f>Final!AV30-Initial!AV30</f>
        <v>0.54000000000000625</v>
      </c>
      <c r="AW30">
        <f>Final!AW30-Initial!AW30</f>
        <v>0.48299999999998988</v>
      </c>
      <c r="AX30">
        <f>Final!AX30-Initial!AX30</f>
        <v>0.56399999999999295</v>
      </c>
      <c r="AY30">
        <f>Final!AY30-Initial!AY30</f>
        <v>0.5689999999999884</v>
      </c>
      <c r="AZ30">
        <f>Final!AZ30-Initial!AZ30</f>
        <v>0.26699999999999591</v>
      </c>
      <c r="BA30">
        <f>Final!BA30-Initial!BA30</f>
        <v>0.26500000000000057</v>
      </c>
      <c r="BB30">
        <f>Final!BB30-Initial!BB30</f>
        <v>0.29200000000000159</v>
      </c>
      <c r="BC30">
        <f>Final!BC30-Initial!BC30</f>
        <v>0.40900000000000603</v>
      </c>
      <c r="BD30">
        <f>Final!BD30-Initial!BD30</f>
        <v>0.38299999999999557</v>
      </c>
      <c r="BE30">
        <f>Final!BE30-Initial!BE30</f>
        <v>0.43599999999999284</v>
      </c>
      <c r="BF30">
        <f>Final!BF30-Initial!BF30</f>
        <v>0.39199999999999591</v>
      </c>
      <c r="BG30">
        <f>Final!BG30-Initial!BG30</f>
        <v>0.66799999999999216</v>
      </c>
      <c r="BH30">
        <f>Final!BH30-Initial!BH30</f>
        <v>0.6460000000000008</v>
      </c>
      <c r="BI30">
        <f>Final!BI30-Initial!BI30</f>
        <v>0.62199999999999989</v>
      </c>
      <c r="BJ30">
        <f>Final!BJ30-Initial!BJ30</f>
        <v>0.7219999999999942</v>
      </c>
      <c r="BK30">
        <f>Final!BK30-Initial!BK30</f>
        <v>0.74899999999999523</v>
      </c>
      <c r="BL30">
        <f>Final!BL30-Initial!BL30</f>
        <v>0.60299999999999443</v>
      </c>
      <c r="BM30">
        <f>Final!BM30-Initial!BM30</f>
        <v>0.70399999999999352</v>
      </c>
      <c r="BN30">
        <f>Final!BN30-Initial!BN30</f>
        <v>0.74899999999999523</v>
      </c>
      <c r="BO30">
        <f>Final!BO30-Initial!BO30</f>
        <v>0.77799999999999159</v>
      </c>
      <c r="BP30">
        <f>Final!BP30-Initial!BP30</f>
        <v>0.57099999999999795</v>
      </c>
      <c r="BQ30">
        <f>Final!BQ30-Initial!BQ30</f>
        <v>0.65099999999999625</v>
      </c>
      <c r="BR30">
        <f>Final!BR30-Initial!BR30</f>
        <v>0.73499999999998522</v>
      </c>
      <c r="BS30">
        <f>Final!BS30-Initial!BS30</f>
        <v>0.81699999999999307</v>
      </c>
      <c r="BT30">
        <f>Final!BT30-Initial!BT30</f>
        <v>0.50999999999999091</v>
      </c>
      <c r="BU30">
        <f>Final!BU30-Initial!BU30</f>
        <v>0.47599999999999909</v>
      </c>
      <c r="BV30">
        <f>Final!BV30-Initial!BV30</f>
        <v>0.41599999999999682</v>
      </c>
      <c r="BW30">
        <f>Final!BW30-Initial!BW30</f>
        <v>0.43999999999999773</v>
      </c>
      <c r="BX30">
        <f>Final!BX30-Initial!BX30</f>
        <v>0.4339999999999975</v>
      </c>
      <c r="BY30">
        <f>Final!BY30-Initial!BY30</f>
        <v>0.56699999999999307</v>
      </c>
      <c r="BZ30">
        <f>Final!BZ30-Initial!BZ30</f>
        <v>0.61399999999999011</v>
      </c>
      <c r="CA30">
        <f>Final!CA30-Initial!CA30</f>
        <v>0.63899999999999579</v>
      </c>
      <c r="CB30">
        <f>Final!CB30-Initial!CB30</f>
        <v>0.53699999999999193</v>
      </c>
      <c r="CC30">
        <f>Final!CC30-Initial!CC30</f>
        <v>0.58899999999999864</v>
      </c>
      <c r="CD30">
        <f>Final!CD30-Initial!CD30</f>
        <v>0.69199999999999307</v>
      </c>
      <c r="CE30">
        <f>Final!CE30-Initial!CE30</f>
        <v>0</v>
      </c>
      <c r="CF30">
        <f>Final!CF30-Initial!CF30</f>
        <v>0</v>
      </c>
      <c r="CG30">
        <f>Final!CG30-Initial!CG30</f>
        <v>0</v>
      </c>
      <c r="CH30">
        <f>Final!CH30-Initial!CH30</f>
        <v>0</v>
      </c>
      <c r="CI30">
        <f>Final!CI30-Initial!CI30</f>
        <v>0</v>
      </c>
      <c r="CJ30">
        <f>Final!CJ30-Initial!CJ30</f>
        <v>0</v>
      </c>
      <c r="CK30">
        <f>Final!CK30-Initial!CK30</f>
        <v>0</v>
      </c>
      <c r="CL30">
        <f>Final!CL30-Initial!CL30</f>
        <v>0</v>
      </c>
      <c r="CM30">
        <f>Final!CM30-Initial!CM30</f>
        <v>0</v>
      </c>
      <c r="CN30">
        <f>Final!CN30-Initial!CN30</f>
        <v>0</v>
      </c>
      <c r="CO30">
        <f>Final!CO30-Initial!CO30</f>
        <v>0</v>
      </c>
      <c r="CP30">
        <f>Final!CP30-Initial!CP30</f>
        <v>0</v>
      </c>
      <c r="CQ30">
        <f>Final!CQ30-Initial!CQ30</f>
        <v>0</v>
      </c>
      <c r="CR30">
        <f>Final!CR30-Initial!CR30</f>
        <v>0</v>
      </c>
      <c r="CS30">
        <f>Final!CS30-Initial!CS30</f>
        <v>0</v>
      </c>
      <c r="CT30">
        <f>Final!CT30-Initial!CT30</f>
        <v>0</v>
      </c>
    </row>
    <row r="31" spans="2:98">
      <c r="B31">
        <f>Final!B31-Initial!B31</f>
        <v>0</v>
      </c>
      <c r="C31">
        <f>Final!C31-Initial!C31</f>
        <v>0</v>
      </c>
      <c r="D31">
        <f>Final!D31-Initial!D31</f>
        <v>0</v>
      </c>
      <c r="E31">
        <f>Final!E31-Initial!E31</f>
        <v>0</v>
      </c>
      <c r="F31">
        <f>Final!F31-Initial!F31</f>
        <v>0</v>
      </c>
      <c r="G31">
        <f>Final!G31-Initial!G31</f>
        <v>0</v>
      </c>
      <c r="H31">
        <f>Final!H31-Initial!H31</f>
        <v>0</v>
      </c>
      <c r="I31">
        <f>Final!I31-Initial!I31</f>
        <v>0</v>
      </c>
      <c r="J31">
        <f>Final!J31-Initial!J31</f>
        <v>0</v>
      </c>
      <c r="K31">
        <f>Final!K31-Initial!K31</f>
        <v>0</v>
      </c>
      <c r="L31">
        <f>Final!L31-Initial!L31</f>
        <v>0</v>
      </c>
      <c r="M31">
        <f>Final!M31-Initial!M31</f>
        <v>0</v>
      </c>
      <c r="N31">
        <f>Final!N31-Initial!N31</f>
        <v>0</v>
      </c>
      <c r="O31">
        <f>Final!O31-Initial!O31</f>
        <v>0</v>
      </c>
      <c r="P31">
        <f>Final!P31-Initial!P31</f>
        <v>0</v>
      </c>
      <c r="Q31">
        <f>Final!Q31-Initial!Q31</f>
        <v>0</v>
      </c>
      <c r="R31">
        <f>Final!R31-Initial!R31</f>
        <v>0</v>
      </c>
      <c r="S31">
        <f>Final!S31-Initial!S31</f>
        <v>0</v>
      </c>
      <c r="T31">
        <f>Final!T31-Initial!T31</f>
        <v>0</v>
      </c>
      <c r="U31">
        <f>Final!U31-Initial!U31</f>
        <v>0.38100000000000023</v>
      </c>
      <c r="V31">
        <f>Final!V31-Initial!V31</f>
        <v>0.74599999999999511</v>
      </c>
      <c r="W31">
        <f>Final!W31-Initial!W31</f>
        <v>0.76399999999999579</v>
      </c>
      <c r="X31">
        <f>Final!X31-Initial!X31</f>
        <v>0.83500000000000796</v>
      </c>
      <c r="Y31">
        <f>Final!Y31-Initial!Y31</f>
        <v>0.85800000000000409</v>
      </c>
      <c r="Z31">
        <f>Final!Z31-Initial!Z31</f>
        <v>0.72800000000000864</v>
      </c>
      <c r="AA31">
        <f>Final!AA31-Initial!AA31</f>
        <v>0.66500000000000625</v>
      </c>
      <c r="AB31">
        <f>Final!AB31-Initial!AB31</f>
        <v>0.57400000000001228</v>
      </c>
      <c r="AC31">
        <f>Final!AC31-Initial!AC31</f>
        <v>1.0630000000000024</v>
      </c>
      <c r="AD31">
        <f>Final!AD31-Initial!AD31</f>
        <v>0.99199999999999022</v>
      </c>
      <c r="AE31">
        <f>Final!AE31-Initial!AE31</f>
        <v>0.67099999999999227</v>
      </c>
      <c r="AF31">
        <f>Final!AF31-Initial!AF31</f>
        <v>0</v>
      </c>
      <c r="AG31">
        <f>Final!AG31-Initial!AG31</f>
        <v>0</v>
      </c>
      <c r="AH31">
        <f>Final!AH31-Initial!AH31</f>
        <v>0</v>
      </c>
      <c r="AI31">
        <f>Final!AI31-Initial!AI31</f>
        <v>0</v>
      </c>
      <c r="AJ31">
        <f>Final!AJ31-Initial!AJ31</f>
        <v>0.9480000000000075</v>
      </c>
      <c r="AK31">
        <f>Final!AK31-Initial!AK31</f>
        <v>0.98999999999999488</v>
      </c>
      <c r="AL31">
        <f>Final!AL31-Initial!AL31</f>
        <v>0</v>
      </c>
      <c r="AM31">
        <f>Final!AM31-Initial!AM31</f>
        <v>0</v>
      </c>
      <c r="AN31">
        <f>Final!AN31-Initial!AN31</f>
        <v>0</v>
      </c>
      <c r="AO31">
        <f>Final!AO31-Initial!AO31</f>
        <v>0</v>
      </c>
      <c r="AP31">
        <f>Final!AP31-Initial!AP31</f>
        <v>0</v>
      </c>
      <c r="AQ31">
        <f>Final!AQ31-Initial!AQ31</f>
        <v>0</v>
      </c>
      <c r="AR31">
        <f>Final!AR31-Initial!AR31</f>
        <v>0.33399999999998897</v>
      </c>
      <c r="AS31">
        <f>Final!AS31-Initial!AS31</f>
        <v>0.3539999999999992</v>
      </c>
      <c r="AT31">
        <f>Final!AT31-Initial!AT31</f>
        <v>0.39699999999999136</v>
      </c>
      <c r="AU31">
        <f>Final!AU31-Initial!AU31</f>
        <v>0.242999999999995</v>
      </c>
      <c r="AV31">
        <f>Final!AV31-Initial!AV31</f>
        <v>0.34799999999998477</v>
      </c>
      <c r="AW31">
        <f>Final!AW31-Initial!AW31</f>
        <v>0.44199999999999307</v>
      </c>
      <c r="AX31">
        <f>Final!AX31-Initial!AX31</f>
        <v>0.53899999999998727</v>
      </c>
      <c r="AY31">
        <f>Final!AY31-Initial!AY31</f>
        <v>0.27899999999999636</v>
      </c>
      <c r="AZ31">
        <f>Final!AZ31-Initial!AZ31</f>
        <v>0.31400000000000716</v>
      </c>
      <c r="BA31">
        <f>Final!BA31-Initial!BA31</f>
        <v>0.32999999999999829</v>
      </c>
      <c r="BB31">
        <f>Final!BB31-Initial!BB31</f>
        <v>0.40600000000000591</v>
      </c>
      <c r="BC31">
        <f>Final!BC31-Initial!BC31</f>
        <v>0.54299999999999216</v>
      </c>
      <c r="BD31">
        <f>Final!BD31-Initial!BD31</f>
        <v>0.60800000000000409</v>
      </c>
      <c r="BE31">
        <f>Final!BE31-Initial!BE31</f>
        <v>0.67000000000000171</v>
      </c>
      <c r="BF31">
        <f>Final!BF31-Initial!BF31</f>
        <v>0.78700000000000614</v>
      </c>
      <c r="BG31">
        <f>Final!BG31-Initial!BG31</f>
        <v>0.80100000000000193</v>
      </c>
      <c r="BH31">
        <f>Final!BH31-Initial!BH31</f>
        <v>0.79500000000000171</v>
      </c>
      <c r="BI31">
        <f>Final!BI31-Initial!BI31</f>
        <v>0.78199999999999648</v>
      </c>
      <c r="BJ31">
        <f>Final!BJ31-Initial!BJ31</f>
        <v>0.79300000000000637</v>
      </c>
      <c r="BK31">
        <f>Final!BK31-Initial!BK31</f>
        <v>0.4339999999999975</v>
      </c>
      <c r="BL31">
        <f>Final!BL31-Initial!BL31</f>
        <v>0.48199999999999932</v>
      </c>
      <c r="BM31">
        <f>Final!BM31-Initial!BM31</f>
        <v>0.49899999999999523</v>
      </c>
      <c r="BN31">
        <f>Final!BN31-Initial!BN31</f>
        <v>0.55799999999999272</v>
      </c>
      <c r="BO31">
        <f>Final!BO31-Initial!BO31</f>
        <v>0.38199999999999079</v>
      </c>
      <c r="BP31">
        <f>Final!BP31-Initial!BP31</f>
        <v>0.46999999999998465</v>
      </c>
      <c r="BQ31">
        <f>Final!BQ31-Initial!BQ31</f>
        <v>0.58499999999999375</v>
      </c>
      <c r="BR31">
        <f>Final!BR31-Initial!BR31</f>
        <v>0.66799999999999216</v>
      </c>
      <c r="BS31">
        <f>Final!BS31-Initial!BS31</f>
        <v>0.58199999999999363</v>
      </c>
      <c r="BT31">
        <f>Final!BT31-Initial!BT31</f>
        <v>0.59999999999999432</v>
      </c>
      <c r="BU31">
        <f>Final!BU31-Initial!BU31</f>
        <v>0.55599999999998317</v>
      </c>
      <c r="BV31">
        <f>Final!BV31-Initial!BV31</f>
        <v>0.53999999999999204</v>
      </c>
      <c r="BW31">
        <f>Final!BW31-Initial!BW31</f>
        <v>0.60699999999998511</v>
      </c>
      <c r="BX31">
        <f>Final!BX31-Initial!BX31</f>
        <v>0.59299999999998931</v>
      </c>
      <c r="BY31">
        <f>Final!BY31-Initial!BY31</f>
        <v>0.64699999999999136</v>
      </c>
      <c r="BZ31">
        <f>Final!BZ31-Initial!BZ31</f>
        <v>0.63700000000000045</v>
      </c>
      <c r="CA31">
        <f>Final!CA31-Initial!CA31</f>
        <v>0.65999999999999659</v>
      </c>
      <c r="CB31">
        <f>Final!CB31-Initial!CB31</f>
        <v>0.5689999999999884</v>
      </c>
      <c r="CC31">
        <f>Final!CC31-Initial!CC31</f>
        <v>0.62099999999999511</v>
      </c>
      <c r="CD31">
        <f>Final!CD31-Initial!CD31</f>
        <v>0.66199999999999193</v>
      </c>
      <c r="CE31">
        <f>Final!CE31-Initial!CE31</f>
        <v>0</v>
      </c>
      <c r="CF31">
        <f>Final!CF31-Initial!CF31</f>
        <v>0</v>
      </c>
      <c r="CG31">
        <f>Final!CG31-Initial!CG31</f>
        <v>0</v>
      </c>
      <c r="CH31">
        <f>Final!CH31-Initial!CH31</f>
        <v>0</v>
      </c>
      <c r="CI31">
        <f>Final!CI31-Initial!CI31</f>
        <v>0</v>
      </c>
      <c r="CJ31">
        <f>Final!CJ31-Initial!CJ31</f>
        <v>0</v>
      </c>
      <c r="CK31">
        <f>Final!CK31-Initial!CK31</f>
        <v>0</v>
      </c>
      <c r="CL31">
        <f>Final!CL31-Initial!CL31</f>
        <v>0</v>
      </c>
      <c r="CM31">
        <f>Final!CM31-Initial!CM31</f>
        <v>0</v>
      </c>
      <c r="CN31">
        <f>Final!CN31-Initial!CN31</f>
        <v>0</v>
      </c>
      <c r="CO31">
        <f>Final!CO31-Initial!CO31</f>
        <v>0</v>
      </c>
      <c r="CP31">
        <f>Final!CP31-Initial!CP31</f>
        <v>0</v>
      </c>
      <c r="CQ31">
        <f>Final!CQ31-Initial!CQ31</f>
        <v>0</v>
      </c>
      <c r="CR31">
        <f>Final!CR31-Initial!CR31</f>
        <v>0</v>
      </c>
      <c r="CS31">
        <f>Final!CS31-Initial!CS31</f>
        <v>0</v>
      </c>
      <c r="CT31">
        <f>Final!CT31-Initial!CT31</f>
        <v>0</v>
      </c>
    </row>
    <row r="32" spans="2:98">
      <c r="B32">
        <f>Final!B32-Initial!B32</f>
        <v>0</v>
      </c>
      <c r="C32">
        <f>Final!C32-Initial!C32</f>
        <v>0</v>
      </c>
      <c r="D32">
        <f>Final!D32-Initial!D32</f>
        <v>0</v>
      </c>
      <c r="E32">
        <f>Final!E32-Initial!E32</f>
        <v>0</v>
      </c>
      <c r="F32">
        <f>Final!F32-Initial!F32</f>
        <v>0</v>
      </c>
      <c r="G32">
        <f>Final!G32-Initial!G32</f>
        <v>0</v>
      </c>
      <c r="H32">
        <f>Final!H32-Initial!H32</f>
        <v>0</v>
      </c>
      <c r="I32">
        <f>Final!I32-Initial!I32</f>
        <v>0</v>
      </c>
      <c r="J32">
        <f>Final!J32-Initial!J32</f>
        <v>0</v>
      </c>
      <c r="K32">
        <f>Final!K32-Initial!K32</f>
        <v>0</v>
      </c>
      <c r="L32">
        <f>Final!L32-Initial!L32</f>
        <v>0</v>
      </c>
      <c r="M32">
        <f>Final!M32-Initial!M32</f>
        <v>0</v>
      </c>
      <c r="N32">
        <f>Final!N32-Initial!N32</f>
        <v>0</v>
      </c>
      <c r="O32">
        <f>Final!O32-Initial!O32</f>
        <v>0</v>
      </c>
      <c r="P32">
        <f>Final!P32-Initial!P32</f>
        <v>0</v>
      </c>
      <c r="Q32">
        <f>Final!Q32-Initial!Q32</f>
        <v>0</v>
      </c>
      <c r="R32">
        <f>Final!R32-Initial!R32</f>
        <v>0</v>
      </c>
      <c r="S32">
        <f>Final!S32-Initial!S32</f>
        <v>0</v>
      </c>
      <c r="T32">
        <f>Final!T32-Initial!T32</f>
        <v>0</v>
      </c>
      <c r="U32">
        <f>Final!U32-Initial!U32</f>
        <v>0.37800000000000011</v>
      </c>
      <c r="V32">
        <f>Final!V32-Initial!V32</f>
        <v>0.74300000000000921</v>
      </c>
      <c r="W32">
        <f>Final!W32-Initial!W32</f>
        <v>0.80100000000000193</v>
      </c>
      <c r="X32">
        <f>Final!X32-Initial!X32</f>
        <v>0.75900000000000034</v>
      </c>
      <c r="Y32">
        <f>Final!Y32-Initial!Y32</f>
        <v>0.8539999999999992</v>
      </c>
      <c r="Z32">
        <f>Final!Z32-Initial!Z32</f>
        <v>0.72300000000001319</v>
      </c>
      <c r="AA32">
        <f>Final!AA32-Initial!AA32</f>
        <v>0.69600000000001216</v>
      </c>
      <c r="AB32">
        <f>Final!AB32-Initial!AB32</f>
        <v>0.61100000000000421</v>
      </c>
      <c r="AC32">
        <f>Final!AC32-Initial!AC32</f>
        <v>1.1469999999999914</v>
      </c>
      <c r="AD32">
        <f>Final!AD32-Initial!AD32</f>
        <v>0.62800000000000011</v>
      </c>
      <c r="AE32">
        <f>Final!AE32-Initial!AE32</f>
        <v>0.73499999999999943</v>
      </c>
      <c r="AF32">
        <f>Final!AF32-Initial!AF32</f>
        <v>0.85099999999999909</v>
      </c>
      <c r="AG32">
        <f>Final!AG32-Initial!AG32</f>
        <v>0</v>
      </c>
      <c r="AH32">
        <f>Final!AH32-Initial!AH32</f>
        <v>0.68699999999999761</v>
      </c>
      <c r="AI32">
        <f>Final!AI32-Initial!AI32</f>
        <v>0.69500000000000739</v>
      </c>
      <c r="AJ32">
        <f>Final!AJ32-Initial!AJ32</f>
        <v>0.78700000000000614</v>
      </c>
      <c r="AK32">
        <f>Final!AK32-Initial!AK32</f>
        <v>0.96399999999999864</v>
      </c>
      <c r="AL32">
        <f>Final!AL32-Initial!AL32</f>
        <v>0.99200000000000443</v>
      </c>
      <c r="AM32">
        <f>Final!AM32-Initial!AM32</f>
        <v>0</v>
      </c>
      <c r="AN32">
        <f>Final!AN32-Initial!AN32</f>
        <v>0</v>
      </c>
      <c r="AO32">
        <f>Final!AO32-Initial!AO32</f>
        <v>0</v>
      </c>
      <c r="AP32">
        <f>Final!AP32-Initial!AP32</f>
        <v>0</v>
      </c>
      <c r="AQ32">
        <f>Final!AQ32-Initial!AQ32</f>
        <v>0</v>
      </c>
      <c r="AR32">
        <f>Final!AR32-Initial!AR32</f>
        <v>0</v>
      </c>
      <c r="AS32">
        <f>Final!AS32-Initial!AS32</f>
        <v>0.38699999999998624</v>
      </c>
      <c r="AT32">
        <f>Final!AT32-Initial!AT32</f>
        <v>0.13299999999999557</v>
      </c>
      <c r="AU32">
        <f>Final!AU32-Initial!AU32</f>
        <v>0.13099999999998602</v>
      </c>
      <c r="AV32">
        <f>Final!AV32-Initial!AV32</f>
        <v>0.10199999999998965</v>
      </c>
      <c r="AW32">
        <f>Final!AW32-Initial!AW32</f>
        <v>0.24699999999999989</v>
      </c>
      <c r="AX32">
        <f>Final!AX32-Initial!AX32</f>
        <v>0.32399999999999807</v>
      </c>
      <c r="AY32">
        <f>Final!AY32-Initial!AY32</f>
        <v>0.38899999999999579</v>
      </c>
      <c r="AZ32">
        <f>Final!AZ32-Initial!AZ32</f>
        <v>0.507000000000005</v>
      </c>
      <c r="BA32">
        <f>Final!BA32-Initial!BA32</f>
        <v>0.47799999999999443</v>
      </c>
      <c r="BB32">
        <f>Final!BB32-Initial!BB32</f>
        <v>0.5660000000000025</v>
      </c>
      <c r="BC32">
        <f>Final!BC32-Initial!BC32</f>
        <v>0.6629999999999967</v>
      </c>
      <c r="BD32">
        <f>Final!BD32-Initial!BD32</f>
        <v>0.73499999999999943</v>
      </c>
      <c r="BE32">
        <f>Final!BE32-Initial!BE32</f>
        <v>0.82599999999999341</v>
      </c>
      <c r="BF32">
        <f>Final!BF32-Initial!BF32</f>
        <v>0.95299999999998875</v>
      </c>
      <c r="BG32">
        <f>Final!BG32-Initial!BG32</f>
        <v>0.86699999999999022</v>
      </c>
      <c r="BH32">
        <f>Final!BH32-Initial!BH32</f>
        <v>0.85199999999998965</v>
      </c>
      <c r="BI32">
        <f>Final!BI32-Initial!BI32</f>
        <v>0.87599999999999056</v>
      </c>
      <c r="BJ32">
        <f>Final!BJ32-Initial!BJ32</f>
        <v>0.81499999999998352</v>
      </c>
      <c r="BK32">
        <f>Final!BK32-Initial!BK32</f>
        <v>0.44099999999998829</v>
      </c>
      <c r="BL32">
        <f>Final!BL32-Initial!BL32</f>
        <v>0.48999999999999488</v>
      </c>
      <c r="BM32">
        <f>Final!BM32-Initial!BM32</f>
        <v>0.53899999999998727</v>
      </c>
      <c r="BN32">
        <f>Final!BN32-Initial!BN32</f>
        <v>0.55599999999999739</v>
      </c>
      <c r="BO32">
        <f>Final!BO32-Initial!BO32</f>
        <v>0.47700000000000387</v>
      </c>
      <c r="BP32">
        <f>Final!BP32-Initial!BP32</f>
        <v>0.57299999999999329</v>
      </c>
      <c r="BQ32">
        <f>Final!BQ32-Initial!BQ32</f>
        <v>0.68599999999999284</v>
      </c>
      <c r="BR32">
        <f>Final!BR32-Initial!BR32</f>
        <v>0.80499999999999261</v>
      </c>
      <c r="BS32">
        <f>Final!BS32-Initial!BS32</f>
        <v>0.50099999999999056</v>
      </c>
      <c r="BT32">
        <f>Final!BT32-Initial!BT32</f>
        <v>0.55099999999998772</v>
      </c>
      <c r="BU32">
        <f>Final!BU32-Initial!BU32</f>
        <v>0.58499999999999375</v>
      </c>
      <c r="BV32">
        <f>Final!BV32-Initial!BV32</f>
        <v>0.57699999999998397</v>
      </c>
      <c r="BW32">
        <f>Final!BW32-Initial!BW32</f>
        <v>0.59399999999999409</v>
      </c>
      <c r="BX32">
        <f>Final!BX32-Initial!BX32</f>
        <v>0.90499999999998693</v>
      </c>
      <c r="BY32">
        <f>Final!BY32-Initial!BY32</f>
        <v>0.85799999999998988</v>
      </c>
      <c r="BZ32">
        <f>Final!BZ32-Initial!BZ32</f>
        <v>0.83799999999999386</v>
      </c>
      <c r="CA32">
        <f>Final!CA32-Initial!CA32</f>
        <v>0.53999999999999204</v>
      </c>
      <c r="CB32">
        <f>Final!CB32-Initial!CB32</f>
        <v>0.57699999999999818</v>
      </c>
      <c r="CC32">
        <f>Final!CC32-Initial!CC32</f>
        <v>0.69799999999999329</v>
      </c>
      <c r="CD32">
        <f>Final!CD32-Initial!CD32</f>
        <v>0.66499999999999204</v>
      </c>
      <c r="CE32">
        <f>Final!CE32-Initial!CE32</f>
        <v>0</v>
      </c>
      <c r="CF32">
        <f>Final!CF32-Initial!CF32</f>
        <v>0</v>
      </c>
      <c r="CG32">
        <f>Final!CG32-Initial!CG32</f>
        <v>0</v>
      </c>
      <c r="CH32">
        <f>Final!CH32-Initial!CH32</f>
        <v>0</v>
      </c>
      <c r="CI32">
        <f>Final!CI32-Initial!CI32</f>
        <v>0</v>
      </c>
      <c r="CJ32">
        <f>Final!CJ32-Initial!CJ32</f>
        <v>0</v>
      </c>
      <c r="CK32">
        <f>Final!CK32-Initial!CK32</f>
        <v>0</v>
      </c>
      <c r="CL32">
        <f>Final!CL32-Initial!CL32</f>
        <v>0</v>
      </c>
      <c r="CM32">
        <f>Final!CM32-Initial!CM32</f>
        <v>0</v>
      </c>
      <c r="CN32">
        <f>Final!CN32-Initial!CN32</f>
        <v>0</v>
      </c>
      <c r="CO32">
        <f>Final!CO32-Initial!CO32</f>
        <v>0</v>
      </c>
      <c r="CP32">
        <f>Final!CP32-Initial!CP32</f>
        <v>0</v>
      </c>
      <c r="CQ32">
        <f>Final!CQ32-Initial!CQ32</f>
        <v>0</v>
      </c>
      <c r="CR32">
        <f>Final!CR32-Initial!CR32</f>
        <v>0</v>
      </c>
      <c r="CS32">
        <f>Final!CS32-Initial!CS32</f>
        <v>0</v>
      </c>
      <c r="CT32">
        <f>Final!CT32-Initial!CT32</f>
        <v>0</v>
      </c>
    </row>
    <row r="33" spans="2:98">
      <c r="B33">
        <f>Final!B33-Initial!B33</f>
        <v>0</v>
      </c>
      <c r="C33">
        <f>Final!C33-Initial!C33</f>
        <v>0</v>
      </c>
      <c r="D33">
        <f>Final!D33-Initial!D33</f>
        <v>0</v>
      </c>
      <c r="E33">
        <f>Final!E33-Initial!E33</f>
        <v>0</v>
      </c>
      <c r="F33">
        <f>Final!F33-Initial!F33</f>
        <v>0</v>
      </c>
      <c r="G33">
        <f>Final!G33-Initial!G33</f>
        <v>0</v>
      </c>
      <c r="H33">
        <f>Final!H33-Initial!H33</f>
        <v>0</v>
      </c>
      <c r="I33">
        <f>Final!I33-Initial!I33</f>
        <v>0</v>
      </c>
      <c r="J33">
        <f>Final!J33-Initial!J33</f>
        <v>0</v>
      </c>
      <c r="K33">
        <f>Final!K33-Initial!K33</f>
        <v>0</v>
      </c>
      <c r="L33">
        <f>Final!L33-Initial!L33</f>
        <v>0</v>
      </c>
      <c r="M33">
        <f>Final!M33-Initial!M33</f>
        <v>0</v>
      </c>
      <c r="N33">
        <f>Final!N33-Initial!N33</f>
        <v>0</v>
      </c>
      <c r="O33">
        <f>Final!O33-Initial!O33</f>
        <v>0</v>
      </c>
      <c r="P33">
        <f>Final!P33-Initial!P33</f>
        <v>0</v>
      </c>
      <c r="Q33">
        <f>Final!Q33-Initial!Q33</f>
        <v>0</v>
      </c>
      <c r="R33">
        <f>Final!R33-Initial!R33</f>
        <v>0</v>
      </c>
      <c r="S33">
        <f>Final!S33-Initial!S33</f>
        <v>0</v>
      </c>
      <c r="T33">
        <f>Final!T33-Initial!T33</f>
        <v>0</v>
      </c>
      <c r="U33">
        <f>Final!U33-Initial!U33</f>
        <v>0</v>
      </c>
      <c r="V33">
        <f>Final!V33-Initial!V33</f>
        <v>0.22700000000000387</v>
      </c>
      <c r="W33">
        <f>Final!W33-Initial!W33</f>
        <v>0.80200000000000671</v>
      </c>
      <c r="X33">
        <f>Final!X33-Initial!X33</f>
        <v>0.75300000000000011</v>
      </c>
      <c r="Y33">
        <f>Final!Y33-Initial!Y33</f>
        <v>0.76399999999999579</v>
      </c>
      <c r="Z33">
        <f>Final!Z33-Initial!Z33</f>
        <v>0.63100000000000023</v>
      </c>
      <c r="AA33">
        <f>Final!AA33-Initial!AA33</f>
        <v>0.78800000000001091</v>
      </c>
      <c r="AB33">
        <f>Final!AB33-Initial!AB33</f>
        <v>0.84399999999999409</v>
      </c>
      <c r="AC33">
        <f>Final!AC33-Initial!AC33</f>
        <v>0.68300000000000693</v>
      </c>
      <c r="AD33">
        <f>Final!AD33-Initial!AD33</f>
        <v>0.79899999999999238</v>
      </c>
      <c r="AE33">
        <f>Final!AE33-Initial!AE33</f>
        <v>0.87999999999999545</v>
      </c>
      <c r="AF33">
        <f>Final!AF33-Initial!AF33</f>
        <v>0.82599999999999341</v>
      </c>
      <c r="AG33">
        <f>Final!AG33-Initial!AG33</f>
        <v>0.69599999999999795</v>
      </c>
      <c r="AH33">
        <f>Final!AH33-Initial!AH33</f>
        <v>0.71999999999999886</v>
      </c>
      <c r="AI33">
        <f>Final!AI33-Initial!AI33</f>
        <v>0.71999999999999886</v>
      </c>
      <c r="AJ33">
        <f>Final!AJ33-Initial!AJ33</f>
        <v>0.81400000000000716</v>
      </c>
      <c r="AK33">
        <f>Final!AK33-Initial!AK33</f>
        <v>1.0390000000000015</v>
      </c>
      <c r="AL33">
        <f>Final!AL33-Initial!AL33</f>
        <v>1.1280000000000001</v>
      </c>
      <c r="AM33">
        <f>Final!AM33-Initial!AM33</f>
        <v>0</v>
      </c>
      <c r="AN33">
        <f>Final!AN33-Initial!AN33</f>
        <v>0</v>
      </c>
      <c r="AO33">
        <f>Final!AO33-Initial!AO33</f>
        <v>0</v>
      </c>
      <c r="AP33">
        <f>Final!AP33-Initial!AP33</f>
        <v>0</v>
      </c>
      <c r="AQ33">
        <f>Final!AQ33-Initial!AQ33</f>
        <v>0</v>
      </c>
      <c r="AR33">
        <f>Final!AR33-Initial!AR33</f>
        <v>0</v>
      </c>
      <c r="AS33">
        <f>Final!AS33-Initial!AS33</f>
        <v>0</v>
      </c>
      <c r="AT33">
        <f>Final!AT33-Initial!AT33</f>
        <v>0</v>
      </c>
      <c r="AU33">
        <f>Final!AU33-Initial!AU33</f>
        <v>0</v>
      </c>
      <c r="AV33">
        <f>Final!AV33-Initial!AV33</f>
        <v>0.22599999999999909</v>
      </c>
      <c r="AW33">
        <f>Final!AW33-Initial!AW33</f>
        <v>0.18899999999999295</v>
      </c>
      <c r="AX33">
        <f>Final!AX33-Initial!AX33</f>
        <v>0.14300000000000068</v>
      </c>
      <c r="AY33">
        <f>Final!AY33-Initial!AY33</f>
        <v>0.34099999999999397</v>
      </c>
      <c r="AZ33">
        <f>Final!AZ33-Initial!AZ33</f>
        <v>0.49200000000000443</v>
      </c>
      <c r="BA33">
        <f>Final!BA33-Initial!BA33</f>
        <v>0.47299999999999898</v>
      </c>
      <c r="BB33">
        <f>Final!BB33-Initial!BB33</f>
        <v>0.54099999999999682</v>
      </c>
      <c r="BC33">
        <f>Final!BC33-Initial!BC33</f>
        <v>0.63199999999999079</v>
      </c>
      <c r="BD33">
        <f>Final!BD33-Initial!BD33</f>
        <v>0.742999999999995</v>
      </c>
      <c r="BE33">
        <f>Final!BE33-Initial!BE33</f>
        <v>0.89399999999999125</v>
      </c>
      <c r="BF33">
        <f>Final!BF33-Initial!BF33</f>
        <v>0.88799999999999102</v>
      </c>
      <c r="BG33">
        <f>Final!BG33-Initial!BG33</f>
        <v>0.89099999999999113</v>
      </c>
      <c r="BH33">
        <f>Final!BH33-Initial!BH33</f>
        <v>0.9410000000000025</v>
      </c>
      <c r="BI33">
        <f>Final!BI33-Initial!BI33</f>
        <v>1.0849999999999937</v>
      </c>
      <c r="BJ33">
        <f>Final!BJ33-Initial!BJ33</f>
        <v>0.57399999999999807</v>
      </c>
      <c r="BK33">
        <f>Final!BK33-Initial!BK33</f>
        <v>0.49899999999999523</v>
      </c>
      <c r="BL33">
        <f>Final!BL33-Initial!BL33</f>
        <v>0.47499999999999432</v>
      </c>
      <c r="BM33">
        <f>Final!BM33-Initial!BM33</f>
        <v>0.49799999999999045</v>
      </c>
      <c r="BN33">
        <f>Final!BN33-Initial!BN33</f>
        <v>0.62099999999999511</v>
      </c>
      <c r="BO33">
        <f>Final!BO33-Initial!BO33</f>
        <v>0.68200000000000216</v>
      </c>
      <c r="BP33">
        <f>Final!BP33-Initial!BP33</f>
        <v>0.75499999999999545</v>
      </c>
      <c r="BQ33">
        <f>Final!BQ33-Initial!BQ33</f>
        <v>0.83500000000000796</v>
      </c>
      <c r="BR33">
        <f>Final!BR33-Initial!BR33</f>
        <v>0.59799999999999898</v>
      </c>
      <c r="BS33">
        <f>Final!BS33-Initial!BS33</f>
        <v>0.60999999999999943</v>
      </c>
      <c r="BT33">
        <f>Final!BT33-Initial!BT33</f>
        <v>0.62699999999999534</v>
      </c>
      <c r="BU33">
        <f>Final!BU33-Initial!BU33</f>
        <v>0.68799999999998818</v>
      </c>
      <c r="BV33">
        <f>Final!BV33-Initial!BV33</f>
        <v>0.74099999999999966</v>
      </c>
      <c r="BW33">
        <f>Final!BW33-Initial!BW33</f>
        <v>0.72699999999998965</v>
      </c>
      <c r="BX33">
        <f>Final!BX33-Initial!BX33</f>
        <v>0.87999999999999545</v>
      </c>
      <c r="BY33">
        <f>Final!BY33-Initial!BY33</f>
        <v>0.83499999999999375</v>
      </c>
      <c r="BZ33">
        <f>Final!BZ33-Initial!BZ33</f>
        <v>0.69599999999998374</v>
      </c>
      <c r="CA33">
        <f>Final!CA33-Initial!CA33</f>
        <v>0.37899999999999068</v>
      </c>
      <c r="CB33">
        <f>Final!CB33-Initial!CB33</f>
        <v>0.41599999999999682</v>
      </c>
      <c r="CC33">
        <f>Final!CC33-Initial!CC33</f>
        <v>0</v>
      </c>
      <c r="CD33">
        <f>Final!CD33-Initial!CD33</f>
        <v>0</v>
      </c>
      <c r="CE33">
        <f>Final!CE33-Initial!CE33</f>
        <v>0</v>
      </c>
      <c r="CF33">
        <f>Final!CF33-Initial!CF33</f>
        <v>0</v>
      </c>
      <c r="CG33">
        <f>Final!CG33-Initial!CG33</f>
        <v>0</v>
      </c>
      <c r="CH33">
        <f>Final!CH33-Initial!CH33</f>
        <v>0</v>
      </c>
      <c r="CI33">
        <f>Final!CI33-Initial!CI33</f>
        <v>0</v>
      </c>
      <c r="CJ33">
        <f>Final!CJ33-Initial!CJ33</f>
        <v>0</v>
      </c>
      <c r="CK33">
        <f>Final!CK33-Initial!CK33</f>
        <v>0</v>
      </c>
      <c r="CL33">
        <f>Final!CL33-Initial!CL33</f>
        <v>0</v>
      </c>
      <c r="CM33">
        <f>Final!CM33-Initial!CM33</f>
        <v>0</v>
      </c>
      <c r="CN33">
        <f>Final!CN33-Initial!CN33</f>
        <v>0</v>
      </c>
      <c r="CO33">
        <f>Final!CO33-Initial!CO33</f>
        <v>0</v>
      </c>
      <c r="CP33">
        <f>Final!CP33-Initial!CP33</f>
        <v>0</v>
      </c>
      <c r="CQ33">
        <f>Final!CQ33-Initial!CQ33</f>
        <v>0</v>
      </c>
      <c r="CR33">
        <f>Final!CR33-Initial!CR33</f>
        <v>0</v>
      </c>
      <c r="CS33">
        <f>Final!CS33-Initial!CS33</f>
        <v>0</v>
      </c>
      <c r="CT33">
        <f>Final!CT33-Initial!CT33</f>
        <v>0</v>
      </c>
    </row>
    <row r="34" spans="2:98">
      <c r="B34">
        <f>Final!B34-Initial!B34</f>
        <v>0</v>
      </c>
      <c r="C34">
        <f>Final!C34-Initial!C34</f>
        <v>0</v>
      </c>
      <c r="D34">
        <f>Final!D34-Initial!D34</f>
        <v>0</v>
      </c>
      <c r="E34">
        <f>Final!E34-Initial!E34</f>
        <v>0</v>
      </c>
      <c r="F34">
        <f>Final!F34-Initial!F34</f>
        <v>0</v>
      </c>
      <c r="G34">
        <f>Final!G34-Initial!G34</f>
        <v>0</v>
      </c>
      <c r="H34">
        <f>Final!H34-Initial!H34</f>
        <v>0</v>
      </c>
      <c r="I34">
        <f>Final!I34-Initial!I34</f>
        <v>0</v>
      </c>
      <c r="J34">
        <f>Final!J34-Initial!J34</f>
        <v>0</v>
      </c>
      <c r="K34">
        <f>Final!K34-Initial!K34</f>
        <v>0</v>
      </c>
      <c r="L34">
        <f>Final!L34-Initial!L34</f>
        <v>0</v>
      </c>
      <c r="M34">
        <f>Final!M34-Initial!M34</f>
        <v>0</v>
      </c>
      <c r="N34">
        <f>Final!N34-Initial!N34</f>
        <v>0</v>
      </c>
      <c r="O34">
        <f>Final!O34-Initial!O34</f>
        <v>0</v>
      </c>
      <c r="P34">
        <f>Final!P34-Initial!P34</f>
        <v>0</v>
      </c>
      <c r="Q34">
        <f>Final!Q34-Initial!Q34</f>
        <v>0</v>
      </c>
      <c r="R34">
        <f>Final!R34-Initial!R34</f>
        <v>0</v>
      </c>
      <c r="S34">
        <f>Final!S34-Initial!S34</f>
        <v>0</v>
      </c>
      <c r="T34">
        <f>Final!T34-Initial!T34</f>
        <v>0</v>
      </c>
      <c r="U34">
        <f>Final!U34-Initial!U34</f>
        <v>0</v>
      </c>
      <c r="V34">
        <f>Final!V34-Initial!V34</f>
        <v>0</v>
      </c>
      <c r="W34">
        <f>Final!W34-Initial!W34</f>
        <v>0.59499999999999886</v>
      </c>
      <c r="X34">
        <f>Final!X34-Initial!X34</f>
        <v>0.76099999999999568</v>
      </c>
      <c r="Y34">
        <f>Final!Y34-Initial!Y34</f>
        <v>1.0680000000000121</v>
      </c>
      <c r="Z34">
        <f>Final!Z34-Initial!Z34</f>
        <v>0.94299999999999784</v>
      </c>
      <c r="AA34">
        <f>Final!AA34-Initial!AA34</f>
        <v>0.80400000000000205</v>
      </c>
      <c r="AB34">
        <f>Final!AB34-Initial!AB34</f>
        <v>0.90299999999999159</v>
      </c>
      <c r="AC34">
        <f>Final!AC34-Initial!AC34</f>
        <v>0.78900000000000148</v>
      </c>
      <c r="AD34">
        <f>Final!AD34-Initial!AD34</f>
        <v>0.93899999999999295</v>
      </c>
      <c r="AE34">
        <f>Final!AE34-Initial!AE34</f>
        <v>0.99199999999999022</v>
      </c>
      <c r="AF34">
        <f>Final!AF34-Initial!AF34</f>
        <v>0.81199999999999761</v>
      </c>
      <c r="AG34">
        <f>Final!AG34-Initial!AG34</f>
        <v>0.60699999999999932</v>
      </c>
      <c r="AH34">
        <f>Final!AH34-Initial!AH34</f>
        <v>0.65900000000000603</v>
      </c>
      <c r="AI34">
        <f>Final!AI34-Initial!AI34</f>
        <v>0.70100000000000762</v>
      </c>
      <c r="AJ34">
        <f>Final!AJ34-Initial!AJ34</f>
        <v>0.78900000000000148</v>
      </c>
      <c r="AK34">
        <f>Final!AK34-Initial!AK34</f>
        <v>1.0580000000000069</v>
      </c>
      <c r="AL34">
        <f>Final!AL34-Initial!AL34</f>
        <v>1.269999999999996</v>
      </c>
      <c r="AM34">
        <f>Final!AM34-Initial!AM34</f>
        <v>0</v>
      </c>
      <c r="AN34">
        <f>Final!AN34-Initial!AN34</f>
        <v>0</v>
      </c>
      <c r="AO34">
        <f>Final!AO34-Initial!AO34</f>
        <v>0</v>
      </c>
      <c r="AP34">
        <f>Final!AP34-Initial!AP34</f>
        <v>0</v>
      </c>
      <c r="AQ34">
        <f>Final!AQ34-Initial!AQ34</f>
        <v>0</v>
      </c>
      <c r="AR34">
        <f>Final!AR34-Initial!AR34</f>
        <v>0</v>
      </c>
      <c r="AS34">
        <f>Final!AS34-Initial!AS34</f>
        <v>0</v>
      </c>
      <c r="AT34">
        <f>Final!AT34-Initial!AT34</f>
        <v>0</v>
      </c>
      <c r="AU34">
        <f>Final!AU34-Initial!AU34</f>
        <v>0</v>
      </c>
      <c r="AV34">
        <f>Final!AV34-Initial!AV34</f>
        <v>0</v>
      </c>
      <c r="AW34">
        <f>Final!AW34-Initial!AW34</f>
        <v>0</v>
      </c>
      <c r="AX34">
        <f>Final!AX34-Initial!AX34</f>
        <v>0</v>
      </c>
      <c r="AY34">
        <f>Final!AY34-Initial!AY34</f>
        <v>0.31699999999999307</v>
      </c>
      <c r="AZ34">
        <f>Final!AZ34-Initial!AZ34</f>
        <v>0.4129999999999967</v>
      </c>
      <c r="BA34">
        <f>Final!BA34-Initial!BA34</f>
        <v>0.46799999999998931</v>
      </c>
      <c r="BB34">
        <f>Final!BB34-Initial!BB34</f>
        <v>0.43499999999998806</v>
      </c>
      <c r="BC34">
        <f>Final!BC34-Initial!BC34</f>
        <v>0.41999999999998749</v>
      </c>
      <c r="BD34">
        <f>Final!BD34-Initial!BD34</f>
        <v>0.57799999999998875</v>
      </c>
      <c r="BE34">
        <f>Final!BE34-Initial!BE34</f>
        <v>0.69599999999999795</v>
      </c>
      <c r="BF34">
        <f>Final!BF34-Initial!BF34</f>
        <v>0.72099999999998943</v>
      </c>
      <c r="BG34">
        <f>Final!BG34-Initial!BG34</f>
        <v>0.84399999999999409</v>
      </c>
      <c r="BH34">
        <f>Final!BH34-Initial!BH34</f>
        <v>0.85499999999998977</v>
      </c>
      <c r="BI34">
        <f>Final!BI34-Initial!BI34</f>
        <v>0.69799999999999329</v>
      </c>
      <c r="BJ34">
        <f>Final!BJ34-Initial!BJ34</f>
        <v>0.76500000000000057</v>
      </c>
      <c r="BK34">
        <f>Final!BK34-Initial!BK34</f>
        <v>0.79599999999999227</v>
      </c>
      <c r="BL34">
        <f>Final!BL34-Initial!BL34</f>
        <v>0.79399999999999693</v>
      </c>
      <c r="BM34">
        <f>Final!BM34-Initial!BM34</f>
        <v>0.70799999999999841</v>
      </c>
      <c r="BN34">
        <f>Final!BN34-Initial!BN34</f>
        <v>0.73999999999999488</v>
      </c>
      <c r="BO34">
        <f>Final!BO34-Initial!BO34</f>
        <v>0.83299999999999841</v>
      </c>
      <c r="BP34">
        <f>Final!BP34-Initial!BP34</f>
        <v>0.9030000000000058</v>
      </c>
      <c r="BQ34">
        <f>Final!BQ34-Initial!BQ34</f>
        <v>0.72699999999998965</v>
      </c>
      <c r="BR34">
        <f>Final!BR34-Initial!BR34</f>
        <v>0.74699999999999989</v>
      </c>
      <c r="BS34">
        <f>Final!BS34-Initial!BS34</f>
        <v>0.75499999999999545</v>
      </c>
      <c r="BT34">
        <f>Final!BT34-Initial!BT34</f>
        <v>0.76500000000000057</v>
      </c>
      <c r="BU34">
        <f>Final!BU34-Initial!BU34</f>
        <v>0.82299999999999329</v>
      </c>
      <c r="BV34">
        <f>Final!BV34-Initial!BV34</f>
        <v>0.73499999999999943</v>
      </c>
      <c r="BW34">
        <f>Final!BW34-Initial!BW34</f>
        <v>0.76599999999999113</v>
      </c>
      <c r="BX34">
        <f>Final!BX34-Initial!BX34</f>
        <v>0.93599999999999284</v>
      </c>
      <c r="BY34">
        <f>Final!BY34-Initial!BY34</f>
        <v>1.0549999999999926</v>
      </c>
      <c r="BZ34">
        <f>Final!BZ34-Initial!BZ34</f>
        <v>0.4789999999999992</v>
      </c>
      <c r="CA34">
        <f>Final!CA34-Initial!CA34</f>
        <v>0.59000000000000341</v>
      </c>
      <c r="CB34">
        <f>Final!CB34-Initial!CB34</f>
        <v>0.58400000000000318</v>
      </c>
      <c r="CC34">
        <f>Final!CC34-Initial!CC34</f>
        <v>0</v>
      </c>
      <c r="CD34">
        <f>Final!CD34-Initial!CD34</f>
        <v>0</v>
      </c>
      <c r="CE34">
        <f>Final!CE34-Initial!CE34</f>
        <v>0</v>
      </c>
      <c r="CF34">
        <f>Final!CF34-Initial!CF34</f>
        <v>0</v>
      </c>
      <c r="CG34">
        <f>Final!CG34-Initial!CG34</f>
        <v>0</v>
      </c>
      <c r="CH34">
        <f>Final!CH34-Initial!CH34</f>
        <v>0</v>
      </c>
      <c r="CI34">
        <f>Final!CI34-Initial!CI34</f>
        <v>0</v>
      </c>
      <c r="CJ34">
        <f>Final!CJ34-Initial!CJ34</f>
        <v>0</v>
      </c>
      <c r="CK34">
        <f>Final!CK34-Initial!CK34</f>
        <v>0</v>
      </c>
      <c r="CL34">
        <f>Final!CL34-Initial!CL34</f>
        <v>0</v>
      </c>
      <c r="CM34">
        <f>Final!CM34-Initial!CM34</f>
        <v>0</v>
      </c>
      <c r="CN34">
        <f>Final!CN34-Initial!CN34</f>
        <v>0</v>
      </c>
      <c r="CO34">
        <f>Final!CO34-Initial!CO34</f>
        <v>0</v>
      </c>
      <c r="CP34">
        <f>Final!CP34-Initial!CP34</f>
        <v>0</v>
      </c>
      <c r="CQ34">
        <f>Final!CQ34-Initial!CQ34</f>
        <v>0</v>
      </c>
      <c r="CR34">
        <f>Final!CR34-Initial!CR34</f>
        <v>0</v>
      </c>
      <c r="CS34">
        <f>Final!CS34-Initial!CS34</f>
        <v>0</v>
      </c>
      <c r="CT34">
        <f>Final!CT34-Initial!CT34</f>
        <v>0</v>
      </c>
    </row>
    <row r="35" spans="2:98">
      <c r="B35">
        <f>Final!B35-Initial!B35</f>
        <v>0</v>
      </c>
      <c r="C35">
        <f>Final!C35-Initial!C35</f>
        <v>0</v>
      </c>
      <c r="D35">
        <f>Final!D35-Initial!D35</f>
        <v>0</v>
      </c>
      <c r="E35">
        <f>Final!E35-Initial!E35</f>
        <v>0</v>
      </c>
      <c r="F35">
        <f>Final!F35-Initial!F35</f>
        <v>0</v>
      </c>
      <c r="G35">
        <f>Final!G35-Initial!G35</f>
        <v>0</v>
      </c>
      <c r="H35">
        <f>Final!H35-Initial!H35</f>
        <v>0</v>
      </c>
      <c r="I35">
        <f>Final!I35-Initial!I35</f>
        <v>0</v>
      </c>
      <c r="J35">
        <f>Final!J35-Initial!J35</f>
        <v>0</v>
      </c>
      <c r="K35">
        <f>Final!K35-Initial!K35</f>
        <v>0</v>
      </c>
      <c r="L35">
        <f>Final!L35-Initial!L35</f>
        <v>0</v>
      </c>
      <c r="M35">
        <f>Final!M35-Initial!M35</f>
        <v>0</v>
      </c>
      <c r="N35">
        <f>Final!N35-Initial!N35</f>
        <v>0</v>
      </c>
      <c r="O35">
        <f>Final!O35-Initial!O35</f>
        <v>0</v>
      </c>
      <c r="P35">
        <f>Final!P35-Initial!P35</f>
        <v>0</v>
      </c>
      <c r="Q35">
        <f>Final!Q35-Initial!Q35</f>
        <v>0</v>
      </c>
      <c r="R35">
        <f>Final!R35-Initial!R35</f>
        <v>0</v>
      </c>
      <c r="S35">
        <f>Final!S35-Initial!S35</f>
        <v>0</v>
      </c>
      <c r="T35">
        <f>Final!T35-Initial!T35</f>
        <v>0</v>
      </c>
      <c r="U35">
        <f>Final!U35-Initial!U35</f>
        <v>0</v>
      </c>
      <c r="V35">
        <f>Final!V35-Initial!V35</f>
        <v>0</v>
      </c>
      <c r="W35">
        <f>Final!W35-Initial!W35</f>
        <v>0.63700000000000045</v>
      </c>
      <c r="X35">
        <f>Final!X35-Initial!X35</f>
        <v>1.0630000000000024</v>
      </c>
      <c r="Y35">
        <f>Final!Y35-Initial!Y35</f>
        <v>1.166000000000011</v>
      </c>
      <c r="Z35">
        <f>Final!Z35-Initial!Z35</f>
        <v>1.070999999999998</v>
      </c>
      <c r="AA35">
        <f>Final!AA35-Initial!AA35</f>
        <v>0.86200000000000898</v>
      </c>
      <c r="AB35">
        <f>Final!AB35-Initial!AB35</f>
        <v>0.91499999999999204</v>
      </c>
      <c r="AC35">
        <f>Final!AC35-Initial!AC35</f>
        <v>0.93800000000000239</v>
      </c>
      <c r="AD35">
        <f>Final!AD35-Initial!AD35</f>
        <v>0.79700000000001125</v>
      </c>
      <c r="AE35">
        <f>Final!AE35-Initial!AE35</f>
        <v>0.81399999999999295</v>
      </c>
      <c r="AF35">
        <f>Final!AF35-Initial!AF35</f>
        <v>0.72499999999999432</v>
      </c>
      <c r="AG35">
        <f>Final!AG35-Initial!AG35</f>
        <v>0.67399999999999238</v>
      </c>
      <c r="AH35">
        <f>Final!AH35-Initial!AH35</f>
        <v>0.69700000000000273</v>
      </c>
      <c r="AI35">
        <f>Final!AI35-Initial!AI35</f>
        <v>0.73600000000000421</v>
      </c>
      <c r="AJ35">
        <f>Final!AJ35-Initial!AJ35</f>
        <v>0.80200000000000671</v>
      </c>
      <c r="AK35">
        <f>Final!AK35-Initial!AK35</f>
        <v>0.867999999999995</v>
      </c>
      <c r="AL35">
        <f>Final!AL35-Initial!AL35</f>
        <v>1.0090000000000003</v>
      </c>
      <c r="AM35">
        <f>Final!AM35-Initial!AM35</f>
        <v>1.2639999999999958</v>
      </c>
      <c r="AN35">
        <f>Final!AN35-Initial!AN35</f>
        <v>0</v>
      </c>
      <c r="AO35">
        <f>Final!AO35-Initial!AO35</f>
        <v>0</v>
      </c>
      <c r="AP35">
        <f>Final!AP35-Initial!AP35</f>
        <v>0</v>
      </c>
      <c r="AQ35">
        <f>Final!AQ35-Initial!AQ35</f>
        <v>0</v>
      </c>
      <c r="AR35">
        <f>Final!AR35-Initial!AR35</f>
        <v>0</v>
      </c>
      <c r="AS35">
        <f>Final!AS35-Initial!AS35</f>
        <v>0</v>
      </c>
      <c r="AT35">
        <f>Final!AT35-Initial!AT35</f>
        <v>0</v>
      </c>
      <c r="AU35">
        <f>Final!AU35-Initial!AU35</f>
        <v>0</v>
      </c>
      <c r="AV35">
        <f>Final!AV35-Initial!AV35</f>
        <v>0</v>
      </c>
      <c r="AW35">
        <f>Final!AW35-Initial!AW35</f>
        <v>0</v>
      </c>
      <c r="AX35">
        <f>Final!AX35-Initial!AX35</f>
        <v>0</v>
      </c>
      <c r="AY35">
        <f>Final!AY35-Initial!AY35</f>
        <v>0</v>
      </c>
      <c r="AZ35">
        <f>Final!AZ35-Initial!AZ35</f>
        <v>0</v>
      </c>
      <c r="BA35">
        <f>Final!BA35-Initial!BA35</f>
        <v>0</v>
      </c>
      <c r="BB35">
        <f>Final!BB35-Initial!BB35</f>
        <v>0.43999999999999773</v>
      </c>
      <c r="BC35">
        <f>Final!BC35-Initial!BC35</f>
        <v>0.44499999999999318</v>
      </c>
      <c r="BD35">
        <f>Final!BD35-Initial!BD35</f>
        <v>0.54799999999998761</v>
      </c>
      <c r="BE35">
        <f>Final!BE35-Initial!BE35</f>
        <v>0.62699999999999534</v>
      </c>
      <c r="BF35">
        <f>Final!BF35-Initial!BF35</f>
        <v>0.61999999999999034</v>
      </c>
      <c r="BG35">
        <f>Final!BG35-Initial!BG35</f>
        <v>0.62699999999999534</v>
      </c>
      <c r="BH35">
        <f>Final!BH35-Initial!BH35</f>
        <v>0.74499999999999034</v>
      </c>
      <c r="BI35">
        <f>Final!BI35-Initial!BI35</f>
        <v>0.70099999999999341</v>
      </c>
      <c r="BJ35">
        <f>Final!BJ35-Initial!BJ35</f>
        <v>0.72399999999998954</v>
      </c>
      <c r="BK35">
        <f>Final!BK35-Initial!BK35</f>
        <v>0.74499999999999034</v>
      </c>
      <c r="BL35">
        <f>Final!BL35-Initial!BL35</f>
        <v>0.80499999999999261</v>
      </c>
      <c r="BM35">
        <f>Final!BM35-Initial!BM35</f>
        <v>0.6839999999999975</v>
      </c>
      <c r="BN35">
        <f>Final!BN35-Initial!BN35</f>
        <v>0.72599999999999909</v>
      </c>
      <c r="BO35">
        <f>Final!BO35-Initial!BO35</f>
        <v>0.85800000000000409</v>
      </c>
      <c r="BP35">
        <f>Final!BP35-Initial!BP35</f>
        <v>0.98199999999999932</v>
      </c>
      <c r="BQ35">
        <f>Final!BQ35-Initial!BQ35</f>
        <v>1.0989999999999895</v>
      </c>
      <c r="BR35">
        <f>Final!BR35-Initial!BR35</f>
        <v>1.070999999999998</v>
      </c>
      <c r="BS35">
        <f>Final!BS35-Initial!BS35</f>
        <v>1.0419999999999874</v>
      </c>
      <c r="BT35">
        <f>Final!BT35-Initial!BT35</f>
        <v>1.0519999999999925</v>
      </c>
      <c r="BU35">
        <f>Final!BU35-Initial!BU35</f>
        <v>0.83399999999998897</v>
      </c>
      <c r="BV35">
        <f>Final!BV35-Initial!BV35</f>
        <v>1.0239999999999867</v>
      </c>
      <c r="BW35">
        <f>Final!BW35-Initial!BW35</f>
        <v>0.86999999999999034</v>
      </c>
      <c r="BX35">
        <f>Final!BX35-Initial!BX35</f>
        <v>0.90499999999998693</v>
      </c>
      <c r="BY35">
        <f>Final!BY35-Initial!BY35</f>
        <v>0.36399999999999011</v>
      </c>
      <c r="BZ35">
        <f>Final!BZ35-Initial!BZ35</f>
        <v>0.40200000000000102</v>
      </c>
      <c r="CA35">
        <f>Final!CA35-Initial!CA35</f>
        <v>0.27500000000000568</v>
      </c>
      <c r="CB35">
        <f>Final!CB35-Initial!CB35</f>
        <v>0.45600000000000307</v>
      </c>
      <c r="CC35">
        <f>Final!CC35-Initial!CC35</f>
        <v>0</v>
      </c>
      <c r="CD35">
        <f>Final!CD35-Initial!CD35</f>
        <v>0</v>
      </c>
      <c r="CE35">
        <f>Final!CE35-Initial!CE35</f>
        <v>0</v>
      </c>
      <c r="CF35">
        <f>Final!CF35-Initial!CF35</f>
        <v>0</v>
      </c>
      <c r="CG35">
        <f>Final!CG35-Initial!CG35</f>
        <v>0</v>
      </c>
      <c r="CH35">
        <f>Final!CH35-Initial!CH35</f>
        <v>0</v>
      </c>
      <c r="CI35">
        <f>Final!CI35-Initial!CI35</f>
        <v>0</v>
      </c>
      <c r="CJ35">
        <f>Final!CJ35-Initial!CJ35</f>
        <v>0</v>
      </c>
      <c r="CK35">
        <f>Final!CK35-Initial!CK35</f>
        <v>0</v>
      </c>
      <c r="CL35">
        <f>Final!CL35-Initial!CL35</f>
        <v>0</v>
      </c>
      <c r="CM35">
        <f>Final!CM35-Initial!CM35</f>
        <v>0</v>
      </c>
      <c r="CN35">
        <f>Final!CN35-Initial!CN35</f>
        <v>0</v>
      </c>
      <c r="CO35">
        <f>Final!CO35-Initial!CO35</f>
        <v>0</v>
      </c>
      <c r="CP35">
        <f>Final!CP35-Initial!CP35</f>
        <v>0</v>
      </c>
      <c r="CQ35">
        <f>Final!CQ35-Initial!CQ35</f>
        <v>0</v>
      </c>
      <c r="CR35">
        <f>Final!CR35-Initial!CR35</f>
        <v>0</v>
      </c>
      <c r="CS35">
        <f>Final!CS35-Initial!CS35</f>
        <v>0</v>
      </c>
      <c r="CT35">
        <f>Final!CT35-Initial!CT35</f>
        <v>0</v>
      </c>
    </row>
    <row r="36" spans="2:98">
      <c r="B36">
        <f>Final!B36-Initial!B36</f>
        <v>0</v>
      </c>
      <c r="C36">
        <f>Final!C36-Initial!C36</f>
        <v>0</v>
      </c>
      <c r="D36">
        <f>Final!D36-Initial!D36</f>
        <v>0</v>
      </c>
      <c r="E36">
        <f>Final!E36-Initial!E36</f>
        <v>0</v>
      </c>
      <c r="F36">
        <f>Final!F36-Initial!F36</f>
        <v>0</v>
      </c>
      <c r="G36">
        <f>Final!G36-Initial!G36</f>
        <v>0</v>
      </c>
      <c r="H36">
        <f>Final!H36-Initial!H36</f>
        <v>0</v>
      </c>
      <c r="I36">
        <f>Final!I36-Initial!I36</f>
        <v>0</v>
      </c>
      <c r="J36">
        <f>Final!J36-Initial!J36</f>
        <v>0</v>
      </c>
      <c r="K36">
        <f>Final!K36-Initial!K36</f>
        <v>0</v>
      </c>
      <c r="L36">
        <f>Final!L36-Initial!L36</f>
        <v>0</v>
      </c>
      <c r="M36">
        <f>Final!M36-Initial!M36</f>
        <v>0</v>
      </c>
      <c r="N36">
        <f>Final!N36-Initial!N36</f>
        <v>0</v>
      </c>
      <c r="O36">
        <f>Final!O36-Initial!O36</f>
        <v>0</v>
      </c>
      <c r="P36">
        <f>Final!P36-Initial!P36</f>
        <v>0</v>
      </c>
      <c r="Q36">
        <f>Final!Q36-Initial!Q36</f>
        <v>0</v>
      </c>
      <c r="R36">
        <f>Final!R36-Initial!R36</f>
        <v>0</v>
      </c>
      <c r="S36">
        <f>Final!S36-Initial!S36</f>
        <v>0</v>
      </c>
      <c r="T36">
        <f>Final!T36-Initial!T36</f>
        <v>0</v>
      </c>
      <c r="U36">
        <f>Final!U36-Initial!U36</f>
        <v>0</v>
      </c>
      <c r="V36">
        <f>Final!V36-Initial!V36</f>
        <v>0</v>
      </c>
      <c r="W36">
        <f>Final!W36-Initial!W36</f>
        <v>0</v>
      </c>
      <c r="X36">
        <f>Final!X36-Initial!X36</f>
        <v>0.77600000000001046</v>
      </c>
      <c r="Y36">
        <f>Final!Y36-Initial!Y36</f>
        <v>1.2880000000000109</v>
      </c>
      <c r="Z36">
        <f>Final!Z36-Initial!Z36</f>
        <v>1.0449999999999875</v>
      </c>
      <c r="AA36">
        <f>Final!AA36-Initial!AA36</f>
        <v>0.91200000000000614</v>
      </c>
      <c r="AB36">
        <f>Final!AB36-Initial!AB36</f>
        <v>0.84999999999999432</v>
      </c>
      <c r="AC36">
        <f>Final!AC36-Initial!AC36</f>
        <v>0.84199999999999875</v>
      </c>
      <c r="AD36">
        <f>Final!AD36-Initial!AD36</f>
        <v>0.76300000000000523</v>
      </c>
      <c r="AE36">
        <f>Final!AE36-Initial!AE36</f>
        <v>0.68699999999999761</v>
      </c>
      <c r="AF36">
        <f>Final!AF36-Initial!AF36</f>
        <v>0.60800000000000409</v>
      </c>
      <c r="AG36">
        <f>Final!AG36-Initial!AG36</f>
        <v>0.65999999999999659</v>
      </c>
      <c r="AH36">
        <f>Final!AH36-Initial!AH36</f>
        <v>0.70199999999999818</v>
      </c>
      <c r="AI36">
        <f>Final!AI36-Initial!AI36</f>
        <v>0.77200000000000557</v>
      </c>
      <c r="AJ36">
        <f>Final!AJ36-Initial!AJ36</f>
        <v>0.84600000000000364</v>
      </c>
      <c r="AK36">
        <f>Final!AK36-Initial!AK36</f>
        <v>0.82200000000000273</v>
      </c>
      <c r="AL36">
        <f>Final!AL36-Initial!AL36</f>
        <v>0.93300000000000693</v>
      </c>
      <c r="AM36">
        <f>Final!AM36-Initial!AM36</f>
        <v>1.1140000000000043</v>
      </c>
      <c r="AN36">
        <f>Final!AN36-Initial!AN36</f>
        <v>1.2360000000000042</v>
      </c>
      <c r="AO36">
        <f>Final!AO36-Initial!AO36</f>
        <v>0</v>
      </c>
      <c r="AP36">
        <f>Final!AP36-Initial!AP36</f>
        <v>0</v>
      </c>
      <c r="AQ36">
        <f>Final!AQ36-Initial!AQ36</f>
        <v>0</v>
      </c>
      <c r="AR36">
        <f>Final!AR36-Initial!AR36</f>
        <v>0</v>
      </c>
      <c r="AS36">
        <f>Final!AS36-Initial!AS36</f>
        <v>0</v>
      </c>
      <c r="AT36">
        <f>Final!AT36-Initial!AT36</f>
        <v>0</v>
      </c>
      <c r="AU36">
        <f>Final!AU36-Initial!AU36</f>
        <v>0</v>
      </c>
      <c r="AV36">
        <f>Final!AV36-Initial!AV36</f>
        <v>0</v>
      </c>
      <c r="AW36">
        <f>Final!AW36-Initial!AW36</f>
        <v>0</v>
      </c>
      <c r="AX36">
        <f>Final!AX36-Initial!AX36</f>
        <v>0</v>
      </c>
      <c r="AY36">
        <f>Final!AY36-Initial!AY36</f>
        <v>0</v>
      </c>
      <c r="AZ36">
        <f>Final!AZ36-Initial!AZ36</f>
        <v>0</v>
      </c>
      <c r="BA36">
        <f>Final!BA36-Initial!BA36</f>
        <v>0</v>
      </c>
      <c r="BB36">
        <f>Final!BB36-Initial!BB36</f>
        <v>0</v>
      </c>
      <c r="BC36">
        <f>Final!BC36-Initial!BC36</f>
        <v>0</v>
      </c>
      <c r="BD36">
        <f>Final!BD36-Initial!BD36</f>
        <v>0.52799999999999159</v>
      </c>
      <c r="BE36">
        <f>Final!BE36-Initial!BE36</f>
        <v>0.58399999999998897</v>
      </c>
      <c r="BF36">
        <f>Final!BF36-Initial!BF36</f>
        <v>0.65899999999999181</v>
      </c>
      <c r="BG36">
        <f>Final!BG36-Initial!BG36</f>
        <v>0.70699999999999363</v>
      </c>
      <c r="BH36">
        <f>Final!BH36-Initial!BH36</f>
        <v>0.75399999999999068</v>
      </c>
      <c r="BI36">
        <f>Final!BI36-Initial!BI36</f>
        <v>0.66599999999999682</v>
      </c>
      <c r="BJ36">
        <f>Final!BJ36-Initial!BJ36</f>
        <v>0.80499999999999261</v>
      </c>
      <c r="BK36">
        <f>Final!BK36-Initial!BK36</f>
        <v>0.88400000000000034</v>
      </c>
      <c r="BL36">
        <f>Final!BL36-Initial!BL36</f>
        <v>0.86199999999999477</v>
      </c>
      <c r="BM36">
        <f>Final!BM36-Initial!BM36</f>
        <v>0.75600000000000023</v>
      </c>
      <c r="BN36">
        <f>Final!BN36-Initial!BN36</f>
        <v>0.78499999999999659</v>
      </c>
      <c r="BO36">
        <f>Final!BO36-Initial!BO36</f>
        <v>0.85299999999999443</v>
      </c>
      <c r="BP36">
        <f>Final!BP36-Initial!BP36</f>
        <v>0.98999999999999488</v>
      </c>
      <c r="BQ36">
        <f>Final!BQ36-Initial!BQ36</f>
        <v>0.93199999999998795</v>
      </c>
      <c r="BR36">
        <f>Final!BR36-Initial!BR36</f>
        <v>1.0229999999999819</v>
      </c>
      <c r="BS36">
        <f>Final!BS36-Initial!BS36</f>
        <v>0.99499999999999034</v>
      </c>
      <c r="BT36">
        <f>Final!BT36-Initial!BT36</f>
        <v>0.95699999999999363</v>
      </c>
      <c r="BU36">
        <f>Final!BU36-Initial!BU36</f>
        <v>0.92000000000000171</v>
      </c>
      <c r="BV36">
        <f>Final!BV36-Initial!BV36</f>
        <v>0.90500000000000114</v>
      </c>
      <c r="BW36">
        <f>Final!BW36-Initial!BW36</f>
        <v>0.96699999999999875</v>
      </c>
      <c r="BX36">
        <f>Final!BX36-Initial!BX36</f>
        <v>0.91700000000000159</v>
      </c>
      <c r="BY36">
        <f>Final!BY36-Initial!BY36</f>
        <v>0.4269999999999925</v>
      </c>
      <c r="BZ36">
        <f>Final!BZ36-Initial!BZ36</f>
        <v>0.16799999999999216</v>
      </c>
      <c r="CA36">
        <f>Final!CA36-Initial!CA36</f>
        <v>0.41599999999999682</v>
      </c>
      <c r="CB36">
        <f>Final!CB36-Initial!CB36</f>
        <v>0</v>
      </c>
      <c r="CC36">
        <f>Final!CC36-Initial!CC36</f>
        <v>0</v>
      </c>
      <c r="CD36">
        <f>Final!CD36-Initial!CD36</f>
        <v>0</v>
      </c>
      <c r="CE36">
        <f>Final!CE36-Initial!CE36</f>
        <v>0</v>
      </c>
      <c r="CF36">
        <f>Final!CF36-Initial!CF36</f>
        <v>0</v>
      </c>
      <c r="CG36">
        <f>Final!CG36-Initial!CG36</f>
        <v>0</v>
      </c>
      <c r="CH36">
        <f>Final!CH36-Initial!CH36</f>
        <v>0</v>
      </c>
      <c r="CI36">
        <f>Final!CI36-Initial!CI36</f>
        <v>0</v>
      </c>
      <c r="CJ36">
        <f>Final!CJ36-Initial!CJ36</f>
        <v>0</v>
      </c>
      <c r="CK36">
        <f>Final!CK36-Initial!CK36</f>
        <v>0</v>
      </c>
      <c r="CL36">
        <f>Final!CL36-Initial!CL36</f>
        <v>0</v>
      </c>
      <c r="CM36">
        <f>Final!CM36-Initial!CM36</f>
        <v>0</v>
      </c>
      <c r="CN36">
        <f>Final!CN36-Initial!CN36</f>
        <v>0</v>
      </c>
      <c r="CO36">
        <f>Final!CO36-Initial!CO36</f>
        <v>0</v>
      </c>
      <c r="CP36">
        <f>Final!CP36-Initial!CP36</f>
        <v>0</v>
      </c>
      <c r="CQ36">
        <f>Final!CQ36-Initial!CQ36</f>
        <v>0</v>
      </c>
      <c r="CR36">
        <f>Final!CR36-Initial!CR36</f>
        <v>0</v>
      </c>
      <c r="CS36">
        <f>Final!CS36-Initial!CS36</f>
        <v>0</v>
      </c>
      <c r="CT36">
        <f>Final!CT36-Initial!CT36</f>
        <v>0</v>
      </c>
    </row>
    <row r="37" spans="2:98">
      <c r="B37">
        <f>Final!B37-Initial!B37</f>
        <v>0</v>
      </c>
      <c r="C37">
        <f>Final!C37-Initial!C37</f>
        <v>0</v>
      </c>
      <c r="D37">
        <f>Final!D37-Initial!D37</f>
        <v>0</v>
      </c>
      <c r="E37">
        <f>Final!E37-Initial!E37</f>
        <v>0</v>
      </c>
      <c r="F37">
        <f>Final!F37-Initial!F37</f>
        <v>0</v>
      </c>
      <c r="G37">
        <f>Final!G37-Initial!G37</f>
        <v>0</v>
      </c>
      <c r="H37">
        <f>Final!H37-Initial!H37</f>
        <v>0</v>
      </c>
      <c r="I37">
        <f>Final!I37-Initial!I37</f>
        <v>0</v>
      </c>
      <c r="J37">
        <f>Final!J37-Initial!J37</f>
        <v>0</v>
      </c>
      <c r="K37">
        <f>Final!K37-Initial!K37</f>
        <v>0</v>
      </c>
      <c r="L37">
        <f>Final!L37-Initial!L37</f>
        <v>0</v>
      </c>
      <c r="M37">
        <f>Final!M37-Initial!M37</f>
        <v>0</v>
      </c>
      <c r="N37">
        <f>Final!N37-Initial!N37</f>
        <v>0</v>
      </c>
      <c r="O37">
        <f>Final!O37-Initial!O37</f>
        <v>0</v>
      </c>
      <c r="P37">
        <f>Final!P37-Initial!P37</f>
        <v>0</v>
      </c>
      <c r="Q37">
        <f>Final!Q37-Initial!Q37</f>
        <v>0</v>
      </c>
      <c r="R37">
        <f>Final!R37-Initial!R37</f>
        <v>0</v>
      </c>
      <c r="S37">
        <f>Final!S37-Initial!S37</f>
        <v>0</v>
      </c>
      <c r="T37">
        <f>Final!T37-Initial!T37</f>
        <v>0</v>
      </c>
      <c r="U37">
        <f>Final!U37-Initial!U37</f>
        <v>0</v>
      </c>
      <c r="V37">
        <f>Final!V37-Initial!V37</f>
        <v>0</v>
      </c>
      <c r="W37">
        <f>Final!W37-Initial!W37</f>
        <v>0</v>
      </c>
      <c r="X37">
        <f>Final!X37-Initial!X37</f>
        <v>0</v>
      </c>
      <c r="Y37">
        <f>Final!Y37-Initial!Y37</f>
        <v>0.75600000000001444</v>
      </c>
      <c r="Z37">
        <f>Final!Z37-Initial!Z37</f>
        <v>0.99599999999999511</v>
      </c>
      <c r="AA37">
        <f>Final!AA37-Initial!AA37</f>
        <v>0.88900000000001</v>
      </c>
      <c r="AB37">
        <f>Final!AB37-Initial!AB37</f>
        <v>0.87699999999999534</v>
      </c>
      <c r="AC37">
        <f>Final!AC37-Initial!AC37</f>
        <v>0.87099999999999511</v>
      </c>
      <c r="AD37">
        <f>Final!AD37-Initial!AD37</f>
        <v>0.73999999999999488</v>
      </c>
      <c r="AE37">
        <f>Final!AE37-Initial!AE37</f>
        <v>0.60599999999999454</v>
      </c>
      <c r="AF37">
        <f>Final!AF37-Initial!AF37</f>
        <v>0.59300000000000352</v>
      </c>
      <c r="AG37">
        <f>Final!AG37-Initial!AG37</f>
        <v>0.6559999999999917</v>
      </c>
      <c r="AH37">
        <f>Final!AH37-Initial!AH37</f>
        <v>0.86199999999999477</v>
      </c>
      <c r="AI37">
        <f>Final!AI37-Initial!AI37</f>
        <v>0.85600000000000875</v>
      </c>
      <c r="AJ37">
        <f>Final!AJ37-Initial!AJ37</f>
        <v>0.86400000000000432</v>
      </c>
      <c r="AK37">
        <f>Final!AK37-Initial!AK37</f>
        <v>0.80599999999999739</v>
      </c>
      <c r="AL37">
        <f>Final!AL37-Initial!AL37</f>
        <v>0.88899999999999579</v>
      </c>
      <c r="AM37">
        <f>Final!AM37-Initial!AM37</f>
        <v>1.0990000000000038</v>
      </c>
      <c r="AN37">
        <f>Final!AN37-Initial!AN37</f>
        <v>1.078000000000003</v>
      </c>
      <c r="AO37">
        <f>Final!AO37-Initial!AO37</f>
        <v>0</v>
      </c>
      <c r="AP37">
        <f>Final!AP37-Initial!AP37</f>
        <v>0</v>
      </c>
      <c r="AQ37">
        <f>Final!AQ37-Initial!AQ37</f>
        <v>0</v>
      </c>
      <c r="AR37">
        <f>Final!AR37-Initial!AR37</f>
        <v>0</v>
      </c>
      <c r="AS37">
        <f>Final!AS37-Initial!AS37</f>
        <v>0</v>
      </c>
      <c r="AT37">
        <f>Final!AT37-Initial!AT37</f>
        <v>0</v>
      </c>
      <c r="AU37">
        <f>Final!AU37-Initial!AU37</f>
        <v>0</v>
      </c>
      <c r="AV37">
        <f>Final!AV37-Initial!AV37</f>
        <v>0</v>
      </c>
      <c r="AW37">
        <f>Final!AW37-Initial!AW37</f>
        <v>0</v>
      </c>
      <c r="AX37">
        <f>Final!AX37-Initial!AX37</f>
        <v>0</v>
      </c>
      <c r="AY37">
        <f>Final!AY37-Initial!AY37</f>
        <v>0</v>
      </c>
      <c r="AZ37">
        <f>Final!AZ37-Initial!AZ37</f>
        <v>0</v>
      </c>
      <c r="BA37">
        <f>Final!BA37-Initial!BA37</f>
        <v>0</v>
      </c>
      <c r="BB37">
        <f>Final!BB37-Initial!BB37</f>
        <v>0</v>
      </c>
      <c r="BC37">
        <f>Final!BC37-Initial!BC37</f>
        <v>0</v>
      </c>
      <c r="BD37">
        <f>Final!BD37-Initial!BD37</f>
        <v>0</v>
      </c>
      <c r="BE37">
        <f>Final!BE37-Initial!BE37</f>
        <v>0.53999999999999204</v>
      </c>
      <c r="BF37">
        <f>Final!BF37-Initial!BF37</f>
        <v>0.62999999999999545</v>
      </c>
      <c r="BG37">
        <f>Final!BG37-Initial!BG37</f>
        <v>0.7149999999999892</v>
      </c>
      <c r="BH37">
        <f>Final!BH37-Initial!BH37</f>
        <v>0.78300000000000125</v>
      </c>
      <c r="BI37">
        <f>Final!BI37-Initial!BI37</f>
        <v>0.86499999999999488</v>
      </c>
      <c r="BJ37">
        <f>Final!BJ37-Initial!BJ37</f>
        <v>0.93599999999999284</v>
      </c>
      <c r="BK37">
        <f>Final!BK37-Initial!BK37</f>
        <v>1.0019999999999953</v>
      </c>
      <c r="BL37">
        <f>Final!BL37-Initial!BL37</f>
        <v>0.98499999999999943</v>
      </c>
      <c r="BM37">
        <f>Final!BM37-Initial!BM37</f>
        <v>0.91800000000000637</v>
      </c>
      <c r="BN37">
        <f>Final!BN37-Initial!BN37</f>
        <v>0.81100000000000705</v>
      </c>
      <c r="BO37">
        <f>Final!BO37-Initial!BO37</f>
        <v>0.87699999999999534</v>
      </c>
      <c r="BP37">
        <f>Final!BP37-Initial!BP37</f>
        <v>0.89300000000000068</v>
      </c>
      <c r="BQ37">
        <f>Final!BQ37-Initial!BQ37</f>
        <v>1.0180000000000007</v>
      </c>
      <c r="BR37">
        <f>Final!BR37-Initial!BR37</f>
        <v>1.1409999999999911</v>
      </c>
      <c r="BS37">
        <f>Final!BS37-Initial!BS37</f>
        <v>1.262999999999991</v>
      </c>
      <c r="BT37">
        <f>Final!BT37-Initial!BT37</f>
        <v>1.019999999999996</v>
      </c>
      <c r="BU37">
        <f>Final!BU37-Initial!BU37</f>
        <v>0.9269999999999925</v>
      </c>
      <c r="BV37">
        <f>Final!BV37-Initial!BV37</f>
        <v>0.90799999999998704</v>
      </c>
      <c r="BW37">
        <f>Final!BW37-Initial!BW37</f>
        <v>0.8989999999999867</v>
      </c>
      <c r="BX37">
        <f>Final!BX37-Initial!BX37</f>
        <v>-0.16900000000001114</v>
      </c>
      <c r="BY37">
        <f>Final!BY37-Initial!BY37</f>
        <v>-0.36700000000000443</v>
      </c>
      <c r="BZ37">
        <f>Final!BZ37-Initial!BZ37</f>
        <v>-0.13600000000000989</v>
      </c>
      <c r="CA37">
        <f>Final!CA37-Initial!CA37</f>
        <v>0.14699999999999136</v>
      </c>
      <c r="CB37">
        <f>Final!CB37-Initial!CB37</f>
        <v>0</v>
      </c>
      <c r="CC37">
        <f>Final!CC37-Initial!CC37</f>
        <v>0</v>
      </c>
      <c r="CD37">
        <f>Final!CD37-Initial!CD37</f>
        <v>0</v>
      </c>
      <c r="CE37">
        <f>Final!CE37-Initial!CE37</f>
        <v>0</v>
      </c>
      <c r="CF37">
        <f>Final!CF37-Initial!CF37</f>
        <v>0</v>
      </c>
      <c r="CG37">
        <f>Final!CG37-Initial!CG37</f>
        <v>0</v>
      </c>
      <c r="CH37">
        <f>Final!CH37-Initial!CH37</f>
        <v>0</v>
      </c>
      <c r="CI37">
        <f>Final!CI37-Initial!CI37</f>
        <v>0</v>
      </c>
      <c r="CJ37">
        <f>Final!CJ37-Initial!CJ37</f>
        <v>0</v>
      </c>
      <c r="CK37">
        <f>Final!CK37-Initial!CK37</f>
        <v>0</v>
      </c>
      <c r="CL37">
        <f>Final!CL37-Initial!CL37</f>
        <v>0</v>
      </c>
      <c r="CM37">
        <f>Final!CM37-Initial!CM37</f>
        <v>0</v>
      </c>
      <c r="CN37">
        <f>Final!CN37-Initial!CN37</f>
        <v>0</v>
      </c>
      <c r="CO37">
        <f>Final!CO37-Initial!CO37</f>
        <v>0</v>
      </c>
      <c r="CP37">
        <f>Final!CP37-Initial!CP37</f>
        <v>0</v>
      </c>
      <c r="CQ37">
        <f>Final!CQ37-Initial!CQ37</f>
        <v>0</v>
      </c>
      <c r="CR37">
        <f>Final!CR37-Initial!CR37</f>
        <v>0</v>
      </c>
      <c r="CS37">
        <f>Final!CS37-Initial!CS37</f>
        <v>0</v>
      </c>
      <c r="CT37">
        <f>Final!CT37-Initial!CT37</f>
        <v>0</v>
      </c>
    </row>
    <row r="38" spans="2:98">
      <c r="B38">
        <f>Final!B38-Initial!B38</f>
        <v>0</v>
      </c>
      <c r="C38">
        <f>Final!C38-Initial!C38</f>
        <v>0</v>
      </c>
      <c r="D38">
        <f>Final!D38-Initial!D38</f>
        <v>0</v>
      </c>
      <c r="E38">
        <f>Final!E38-Initial!E38</f>
        <v>0</v>
      </c>
      <c r="F38">
        <f>Final!F38-Initial!F38</f>
        <v>0</v>
      </c>
      <c r="G38">
        <f>Final!G38-Initial!G38</f>
        <v>0</v>
      </c>
      <c r="H38">
        <f>Final!H38-Initial!H38</f>
        <v>0</v>
      </c>
      <c r="I38">
        <f>Final!I38-Initial!I38</f>
        <v>0</v>
      </c>
      <c r="J38">
        <f>Final!J38-Initial!J38</f>
        <v>0</v>
      </c>
      <c r="K38">
        <f>Final!K38-Initial!K38</f>
        <v>0</v>
      </c>
      <c r="L38">
        <f>Final!L38-Initial!L38</f>
        <v>0</v>
      </c>
      <c r="M38">
        <f>Final!M38-Initial!M38</f>
        <v>0</v>
      </c>
      <c r="N38">
        <f>Final!N38-Initial!N38</f>
        <v>0</v>
      </c>
      <c r="O38">
        <f>Final!O38-Initial!O38</f>
        <v>0</v>
      </c>
      <c r="P38">
        <f>Final!P38-Initial!P38</f>
        <v>0</v>
      </c>
      <c r="Q38">
        <f>Final!Q38-Initial!Q38</f>
        <v>0</v>
      </c>
      <c r="R38">
        <f>Final!R38-Initial!R38</f>
        <v>0</v>
      </c>
      <c r="S38">
        <f>Final!S38-Initial!S38</f>
        <v>0</v>
      </c>
      <c r="T38">
        <f>Final!T38-Initial!T38</f>
        <v>0</v>
      </c>
      <c r="U38">
        <f>Final!U38-Initial!U38</f>
        <v>0</v>
      </c>
      <c r="V38">
        <f>Final!V38-Initial!V38</f>
        <v>0</v>
      </c>
      <c r="W38">
        <f>Final!W38-Initial!W38</f>
        <v>0</v>
      </c>
      <c r="X38">
        <f>Final!X38-Initial!X38</f>
        <v>0</v>
      </c>
      <c r="Y38">
        <f>Final!Y38-Initial!Y38</f>
        <v>0</v>
      </c>
      <c r="Z38">
        <f>Final!Z38-Initial!Z38</f>
        <v>0.70899999999998897</v>
      </c>
      <c r="AA38">
        <f>Final!AA38-Initial!AA38</f>
        <v>0.86299999999999955</v>
      </c>
      <c r="AB38">
        <f>Final!AB38-Initial!AB38</f>
        <v>0.83399999999998897</v>
      </c>
      <c r="AC38">
        <f>Final!AC38-Initial!AC38</f>
        <v>0.87800000000000011</v>
      </c>
      <c r="AD38">
        <f>Final!AD38-Initial!AD38</f>
        <v>0.75400000000000489</v>
      </c>
      <c r="AE38">
        <f>Final!AE38-Initial!AE38</f>
        <v>0.54099999999999682</v>
      </c>
      <c r="AF38">
        <f>Final!AF38-Initial!AF38</f>
        <v>0.52700000000000102</v>
      </c>
      <c r="AG38">
        <f>Final!AG38-Initial!AG38</f>
        <v>0.61400000000000432</v>
      </c>
      <c r="AH38">
        <f>Final!AH38-Initial!AH38</f>
        <v>0.83299999999999841</v>
      </c>
      <c r="AI38">
        <f>Final!AI38-Initial!AI38</f>
        <v>0.85800000000000409</v>
      </c>
      <c r="AJ38">
        <f>Final!AJ38-Initial!AJ38</f>
        <v>0.86300000000001376</v>
      </c>
      <c r="AK38">
        <f>Final!AK38-Initial!AK38</f>
        <v>0.82600000000000762</v>
      </c>
      <c r="AL38">
        <f>Final!AL38-Initial!AL38</f>
        <v>0.83200000000000784</v>
      </c>
      <c r="AM38">
        <f>Final!AM38-Initial!AM38</f>
        <v>1.2010000000000076</v>
      </c>
      <c r="AN38">
        <f>Final!AN38-Initial!AN38</f>
        <v>0.94200000000000728</v>
      </c>
      <c r="AO38">
        <f>Final!AO38-Initial!AO38</f>
        <v>0.73600000000000421</v>
      </c>
      <c r="AP38">
        <f>Final!AP38-Initial!AP38</f>
        <v>0</v>
      </c>
      <c r="AQ38">
        <f>Final!AQ38-Initial!AQ38</f>
        <v>0</v>
      </c>
      <c r="AR38">
        <f>Final!AR38-Initial!AR38</f>
        <v>0</v>
      </c>
      <c r="AS38">
        <f>Final!AS38-Initial!AS38</f>
        <v>0</v>
      </c>
      <c r="AT38">
        <f>Final!AT38-Initial!AT38</f>
        <v>0</v>
      </c>
      <c r="AU38">
        <f>Final!AU38-Initial!AU38</f>
        <v>0</v>
      </c>
      <c r="AV38">
        <f>Final!AV38-Initial!AV38</f>
        <v>0</v>
      </c>
      <c r="AW38">
        <f>Final!AW38-Initial!AW38</f>
        <v>0</v>
      </c>
      <c r="AX38">
        <f>Final!AX38-Initial!AX38</f>
        <v>0</v>
      </c>
      <c r="AY38">
        <f>Final!AY38-Initial!AY38</f>
        <v>0</v>
      </c>
      <c r="AZ38">
        <f>Final!AZ38-Initial!AZ38</f>
        <v>0</v>
      </c>
      <c r="BA38">
        <f>Final!BA38-Initial!BA38</f>
        <v>0</v>
      </c>
      <c r="BB38">
        <f>Final!BB38-Initial!BB38</f>
        <v>0</v>
      </c>
      <c r="BC38">
        <f>Final!BC38-Initial!BC38</f>
        <v>0</v>
      </c>
      <c r="BD38">
        <f>Final!BD38-Initial!BD38</f>
        <v>0</v>
      </c>
      <c r="BE38">
        <f>Final!BE38-Initial!BE38</f>
        <v>0</v>
      </c>
      <c r="BF38">
        <f>Final!BF38-Initial!BF38</f>
        <v>0</v>
      </c>
      <c r="BG38">
        <f>Final!BG38-Initial!BG38</f>
        <v>0</v>
      </c>
      <c r="BH38">
        <f>Final!BH38-Initial!BH38</f>
        <v>0</v>
      </c>
      <c r="BI38">
        <f>Final!BI38-Initial!BI38</f>
        <v>0.85099999999999909</v>
      </c>
      <c r="BJ38">
        <f>Final!BJ38-Initial!BJ38</f>
        <v>0.95599999999998886</v>
      </c>
      <c r="BK38">
        <f>Final!BK38-Initial!BK38</f>
        <v>0.96099999999999852</v>
      </c>
      <c r="BL38">
        <f>Final!BL38-Initial!BL38</f>
        <v>1.0319999999999965</v>
      </c>
      <c r="BM38">
        <f>Final!BM38-Initial!BM38</f>
        <v>0.9719999999999942</v>
      </c>
      <c r="BN38">
        <f>Final!BN38-Initial!BN38</f>
        <v>0.88299999999999557</v>
      </c>
      <c r="BO38">
        <f>Final!BO38-Initial!BO38</f>
        <v>0.87499999999998579</v>
      </c>
      <c r="BP38">
        <f>Final!BP38-Initial!BP38</f>
        <v>0.99499999999999034</v>
      </c>
      <c r="BQ38">
        <f>Final!BQ38-Initial!BQ38</f>
        <v>1.1769999999999925</v>
      </c>
      <c r="BR38">
        <f>Final!BR38-Initial!BR38</f>
        <v>1.3549999999999898</v>
      </c>
      <c r="BS38">
        <f>Final!BS38-Initial!BS38</f>
        <v>1.1459999999999866</v>
      </c>
      <c r="BT38">
        <f>Final!BT38-Initial!BT38</f>
        <v>1.0549999999999926</v>
      </c>
      <c r="BU38">
        <f>Final!BU38-Initial!BU38</f>
        <v>0.97599999999998488</v>
      </c>
      <c r="BV38">
        <f>Final!BV38-Initial!BV38</f>
        <v>0.86499999999999488</v>
      </c>
      <c r="BW38">
        <f>Final!BW38-Initial!BW38</f>
        <v>0.15899999999999181</v>
      </c>
      <c r="BX38">
        <f>Final!BX38-Initial!BX38</f>
        <v>-0.26500000000000057</v>
      </c>
      <c r="BY38">
        <f>Final!BY38-Initial!BY38</f>
        <v>-0.18500000000000227</v>
      </c>
      <c r="BZ38">
        <f>Final!BZ38-Initial!BZ38</f>
        <v>-2.3000000000010346E-2</v>
      </c>
      <c r="CA38">
        <f>Final!CA38-Initial!CA38</f>
        <v>1.1999999999986244E-2</v>
      </c>
      <c r="CB38">
        <f>Final!CB38-Initial!CB38</f>
        <v>0</v>
      </c>
      <c r="CC38">
        <f>Final!CC38-Initial!CC38</f>
        <v>0</v>
      </c>
      <c r="CD38">
        <f>Final!CD38-Initial!CD38</f>
        <v>0</v>
      </c>
      <c r="CE38">
        <f>Final!CE38-Initial!CE38</f>
        <v>0</v>
      </c>
      <c r="CF38">
        <f>Final!CF38-Initial!CF38</f>
        <v>0</v>
      </c>
      <c r="CG38">
        <f>Final!CG38-Initial!CG38</f>
        <v>0</v>
      </c>
      <c r="CH38">
        <f>Final!CH38-Initial!CH38</f>
        <v>0</v>
      </c>
      <c r="CI38">
        <f>Final!CI38-Initial!CI38</f>
        <v>0</v>
      </c>
      <c r="CJ38">
        <f>Final!CJ38-Initial!CJ38</f>
        <v>0</v>
      </c>
      <c r="CK38">
        <f>Final!CK38-Initial!CK38</f>
        <v>0</v>
      </c>
      <c r="CL38">
        <f>Final!CL38-Initial!CL38</f>
        <v>0</v>
      </c>
      <c r="CM38">
        <f>Final!CM38-Initial!CM38</f>
        <v>0</v>
      </c>
      <c r="CN38">
        <f>Final!CN38-Initial!CN38</f>
        <v>0</v>
      </c>
      <c r="CO38">
        <f>Final!CO38-Initial!CO38</f>
        <v>0</v>
      </c>
      <c r="CP38">
        <f>Final!CP38-Initial!CP38</f>
        <v>0</v>
      </c>
      <c r="CQ38">
        <f>Final!CQ38-Initial!CQ38</f>
        <v>0</v>
      </c>
      <c r="CR38">
        <f>Final!CR38-Initial!CR38</f>
        <v>0</v>
      </c>
      <c r="CS38">
        <f>Final!CS38-Initial!CS38</f>
        <v>0</v>
      </c>
      <c r="CT38">
        <f>Final!CT38-Initial!CT38</f>
        <v>0</v>
      </c>
    </row>
    <row r="39" spans="2:98">
      <c r="B39">
        <f>Final!B39-Initial!B39</f>
        <v>0</v>
      </c>
      <c r="C39">
        <f>Final!C39-Initial!C39</f>
        <v>0</v>
      </c>
      <c r="D39">
        <f>Final!D39-Initial!D39</f>
        <v>0</v>
      </c>
      <c r="E39">
        <f>Final!E39-Initial!E39</f>
        <v>0</v>
      </c>
      <c r="F39">
        <f>Final!F39-Initial!F39</f>
        <v>0</v>
      </c>
      <c r="G39">
        <f>Final!G39-Initial!G39</f>
        <v>0</v>
      </c>
      <c r="H39">
        <f>Final!H39-Initial!H39</f>
        <v>0</v>
      </c>
      <c r="I39">
        <f>Final!I39-Initial!I39</f>
        <v>0</v>
      </c>
      <c r="J39">
        <f>Final!J39-Initial!J39</f>
        <v>0</v>
      </c>
      <c r="K39">
        <f>Final!K39-Initial!K39</f>
        <v>0</v>
      </c>
      <c r="L39">
        <f>Final!L39-Initial!L39</f>
        <v>0</v>
      </c>
      <c r="M39">
        <f>Final!M39-Initial!M39</f>
        <v>0</v>
      </c>
      <c r="N39">
        <f>Final!N39-Initial!N39</f>
        <v>0</v>
      </c>
      <c r="O39">
        <f>Final!O39-Initial!O39</f>
        <v>0</v>
      </c>
      <c r="P39">
        <f>Final!P39-Initial!P39</f>
        <v>0</v>
      </c>
      <c r="Q39">
        <f>Final!Q39-Initial!Q39</f>
        <v>0</v>
      </c>
      <c r="R39">
        <f>Final!R39-Initial!R39</f>
        <v>0</v>
      </c>
      <c r="S39">
        <f>Final!S39-Initial!S39</f>
        <v>0</v>
      </c>
      <c r="T39">
        <f>Final!T39-Initial!T39</f>
        <v>0</v>
      </c>
      <c r="U39">
        <f>Final!U39-Initial!U39</f>
        <v>0</v>
      </c>
      <c r="V39">
        <f>Final!V39-Initial!V39</f>
        <v>0</v>
      </c>
      <c r="W39">
        <f>Final!W39-Initial!W39</f>
        <v>0</v>
      </c>
      <c r="X39">
        <f>Final!X39-Initial!X39</f>
        <v>0</v>
      </c>
      <c r="Y39">
        <f>Final!Y39-Initial!Y39</f>
        <v>0</v>
      </c>
      <c r="Z39">
        <f>Final!Z39-Initial!Z39</f>
        <v>0</v>
      </c>
      <c r="AA39">
        <f>Final!AA39-Initial!AA39</f>
        <v>0.77599999999999625</v>
      </c>
      <c r="AB39">
        <f>Final!AB39-Initial!AB39</f>
        <v>0.81199999999999761</v>
      </c>
      <c r="AC39">
        <f>Final!AC39-Initial!AC39</f>
        <v>0.85200000000000387</v>
      </c>
      <c r="AD39">
        <f>Final!AD39-Initial!AD39</f>
        <v>0.70099999999999341</v>
      </c>
      <c r="AE39">
        <f>Final!AE39-Initial!AE39</f>
        <v>0.40999999999999659</v>
      </c>
      <c r="AF39">
        <f>Final!AF39-Initial!AF39</f>
        <v>0.71400000000001285</v>
      </c>
      <c r="AG39">
        <f>Final!AG39-Initial!AG39</f>
        <v>0.66600000000001103</v>
      </c>
      <c r="AH39">
        <f>Final!AH39-Initial!AH39</f>
        <v>0.57500000000000284</v>
      </c>
      <c r="AI39">
        <f>Final!AI39-Initial!AI39</f>
        <v>0.74099999999999966</v>
      </c>
      <c r="AJ39">
        <f>Final!AJ39-Initial!AJ39</f>
        <v>0.77400000000000091</v>
      </c>
      <c r="AK39">
        <f>Final!AK39-Initial!AK39</f>
        <v>0.70700000000000784</v>
      </c>
      <c r="AL39">
        <f>Final!AL39-Initial!AL39</f>
        <v>0.34600000000000364</v>
      </c>
      <c r="AM39">
        <f>Final!AM39-Initial!AM39</f>
        <v>1.1260000000000048</v>
      </c>
      <c r="AN39">
        <f>Final!AN39-Initial!AN39</f>
        <v>0.82600000000000762</v>
      </c>
      <c r="AO39">
        <f>Final!AO39-Initial!AO39</f>
        <v>0.76200000000000045</v>
      </c>
      <c r="AP39">
        <f>Final!AP39-Initial!AP39</f>
        <v>0.84199999999999875</v>
      </c>
      <c r="AQ39">
        <f>Final!AQ39-Initial!AQ39</f>
        <v>0</v>
      </c>
      <c r="AR39">
        <f>Final!AR39-Initial!AR39</f>
        <v>0</v>
      </c>
      <c r="AS39">
        <f>Final!AS39-Initial!AS39</f>
        <v>0</v>
      </c>
      <c r="AT39">
        <f>Final!AT39-Initial!AT39</f>
        <v>0</v>
      </c>
      <c r="AU39">
        <f>Final!AU39-Initial!AU39</f>
        <v>0</v>
      </c>
      <c r="AV39">
        <f>Final!AV39-Initial!AV39</f>
        <v>0</v>
      </c>
      <c r="AW39">
        <f>Final!AW39-Initial!AW39</f>
        <v>0</v>
      </c>
      <c r="AX39">
        <f>Final!AX39-Initial!AX39</f>
        <v>0</v>
      </c>
      <c r="AY39">
        <f>Final!AY39-Initial!AY39</f>
        <v>0</v>
      </c>
      <c r="AZ39">
        <f>Final!AZ39-Initial!AZ39</f>
        <v>0</v>
      </c>
      <c r="BA39">
        <f>Final!BA39-Initial!BA39</f>
        <v>0</v>
      </c>
      <c r="BB39">
        <f>Final!BB39-Initial!BB39</f>
        <v>0</v>
      </c>
      <c r="BC39">
        <f>Final!BC39-Initial!BC39</f>
        <v>0</v>
      </c>
      <c r="BD39">
        <f>Final!BD39-Initial!BD39</f>
        <v>0</v>
      </c>
      <c r="BE39">
        <f>Final!BE39-Initial!BE39</f>
        <v>0</v>
      </c>
      <c r="BF39">
        <f>Final!BF39-Initial!BF39</f>
        <v>0</v>
      </c>
      <c r="BG39">
        <f>Final!BG39-Initial!BG39</f>
        <v>0</v>
      </c>
      <c r="BH39">
        <f>Final!BH39-Initial!BH39</f>
        <v>0</v>
      </c>
      <c r="BI39">
        <f>Final!BI39-Initial!BI39</f>
        <v>0</v>
      </c>
      <c r="BJ39">
        <f>Final!BJ39-Initial!BJ39</f>
        <v>0</v>
      </c>
      <c r="BK39">
        <f>Final!BK39-Initial!BK39</f>
        <v>0</v>
      </c>
      <c r="BL39">
        <f>Final!BL39-Initial!BL39</f>
        <v>0</v>
      </c>
      <c r="BM39">
        <f>Final!BM39-Initial!BM39</f>
        <v>0</v>
      </c>
      <c r="BN39">
        <f>Final!BN39-Initial!BN39</f>
        <v>0</v>
      </c>
      <c r="BO39">
        <f>Final!BO39-Initial!BO39</f>
        <v>0</v>
      </c>
      <c r="BP39">
        <f>Final!BP39-Initial!BP39</f>
        <v>0.90099999999999625</v>
      </c>
      <c r="BQ39">
        <f>Final!BQ39-Initial!BQ39</f>
        <v>0.72299999999998477</v>
      </c>
      <c r="BR39">
        <f>Final!BR39-Initial!BR39</f>
        <v>0.89299999999998647</v>
      </c>
      <c r="BS39">
        <f>Final!BS39-Initial!BS39</f>
        <v>0.39199999999999591</v>
      </c>
      <c r="BT39">
        <f>Final!BT39-Initial!BT39</f>
        <v>0.17899999999998784</v>
      </c>
      <c r="BU39">
        <f>Final!BU39-Initial!BU39</f>
        <v>0.36399999999999011</v>
      </c>
      <c r="BV39">
        <f>Final!BV39-Initial!BV39</f>
        <v>0.11999999999999034</v>
      </c>
      <c r="BW39">
        <f>Final!BW39-Initial!BW39</f>
        <v>8.9999999999861302E-3</v>
      </c>
      <c r="BX39">
        <f>Final!BX39-Initial!BX39</f>
        <v>-0.13000000000000966</v>
      </c>
      <c r="BY39">
        <f>Final!BY39-Initial!BY39</f>
        <v>-3.8000000000010914E-2</v>
      </c>
      <c r="BZ39">
        <f>Final!BZ39-Initial!BZ39</f>
        <v>0</v>
      </c>
      <c r="CA39">
        <f>Final!CA39-Initial!CA39</f>
        <v>0</v>
      </c>
      <c r="CB39">
        <f>Final!CB39-Initial!CB39</f>
        <v>0</v>
      </c>
      <c r="CC39">
        <f>Final!CC39-Initial!CC39</f>
        <v>0</v>
      </c>
      <c r="CD39">
        <f>Final!CD39-Initial!CD39</f>
        <v>0</v>
      </c>
      <c r="CE39">
        <f>Final!CE39-Initial!CE39</f>
        <v>0</v>
      </c>
      <c r="CF39">
        <f>Final!CF39-Initial!CF39</f>
        <v>0</v>
      </c>
      <c r="CG39">
        <f>Final!CG39-Initial!CG39</f>
        <v>0</v>
      </c>
      <c r="CH39">
        <f>Final!CH39-Initial!CH39</f>
        <v>0</v>
      </c>
      <c r="CI39">
        <f>Final!CI39-Initial!CI39</f>
        <v>0</v>
      </c>
      <c r="CJ39">
        <f>Final!CJ39-Initial!CJ39</f>
        <v>0</v>
      </c>
      <c r="CK39">
        <f>Final!CK39-Initial!CK39</f>
        <v>0</v>
      </c>
      <c r="CL39">
        <f>Final!CL39-Initial!CL39</f>
        <v>0</v>
      </c>
      <c r="CM39">
        <f>Final!CM39-Initial!CM39</f>
        <v>0</v>
      </c>
      <c r="CN39">
        <f>Final!CN39-Initial!CN39</f>
        <v>0</v>
      </c>
      <c r="CO39">
        <f>Final!CO39-Initial!CO39</f>
        <v>0</v>
      </c>
      <c r="CP39">
        <f>Final!CP39-Initial!CP39</f>
        <v>0</v>
      </c>
      <c r="CQ39">
        <f>Final!CQ39-Initial!CQ39</f>
        <v>0</v>
      </c>
      <c r="CR39">
        <f>Final!CR39-Initial!CR39</f>
        <v>0</v>
      </c>
      <c r="CS39">
        <f>Final!CS39-Initial!CS39</f>
        <v>0</v>
      </c>
      <c r="CT39">
        <f>Final!CT39-Initial!CT39</f>
        <v>0</v>
      </c>
    </row>
    <row r="40" spans="2:98">
      <c r="B40">
        <f>Final!B40-Initial!B40</f>
        <v>0</v>
      </c>
      <c r="C40">
        <f>Final!C40-Initial!C40</f>
        <v>0</v>
      </c>
      <c r="D40">
        <f>Final!D40-Initial!D40</f>
        <v>0</v>
      </c>
      <c r="E40">
        <f>Final!E40-Initial!E40</f>
        <v>0</v>
      </c>
      <c r="F40">
        <f>Final!F40-Initial!F40</f>
        <v>0</v>
      </c>
      <c r="G40">
        <f>Final!G40-Initial!G40</f>
        <v>0</v>
      </c>
      <c r="H40">
        <f>Final!H40-Initial!H40</f>
        <v>0</v>
      </c>
      <c r="I40">
        <f>Final!I40-Initial!I40</f>
        <v>0</v>
      </c>
      <c r="J40">
        <f>Final!J40-Initial!J40</f>
        <v>0</v>
      </c>
      <c r="K40">
        <f>Final!K40-Initial!K40</f>
        <v>0</v>
      </c>
      <c r="L40">
        <f>Final!L40-Initial!L40</f>
        <v>0</v>
      </c>
      <c r="M40">
        <f>Final!M40-Initial!M40</f>
        <v>0</v>
      </c>
      <c r="N40">
        <f>Final!N40-Initial!N40</f>
        <v>0</v>
      </c>
      <c r="O40">
        <f>Final!O40-Initial!O40</f>
        <v>0</v>
      </c>
      <c r="P40">
        <f>Final!P40-Initial!P40</f>
        <v>0</v>
      </c>
      <c r="Q40">
        <f>Final!Q40-Initial!Q40</f>
        <v>0</v>
      </c>
      <c r="R40">
        <f>Final!R40-Initial!R40</f>
        <v>0</v>
      </c>
      <c r="S40">
        <f>Final!S40-Initial!S40</f>
        <v>0</v>
      </c>
      <c r="T40">
        <f>Final!T40-Initial!T40</f>
        <v>0</v>
      </c>
      <c r="U40">
        <f>Final!U40-Initial!U40</f>
        <v>0</v>
      </c>
      <c r="V40">
        <f>Final!V40-Initial!V40</f>
        <v>0</v>
      </c>
      <c r="W40">
        <f>Final!W40-Initial!W40</f>
        <v>0</v>
      </c>
      <c r="X40">
        <f>Final!X40-Initial!X40</f>
        <v>0</v>
      </c>
      <c r="Y40">
        <f>Final!Y40-Initial!Y40</f>
        <v>0</v>
      </c>
      <c r="Z40">
        <f>Final!Z40-Initial!Z40</f>
        <v>0</v>
      </c>
      <c r="AA40">
        <f>Final!AA40-Initial!AA40</f>
        <v>0.68299999999999272</v>
      </c>
      <c r="AB40">
        <f>Final!AB40-Initial!AB40</f>
        <v>0.86399999999999011</v>
      </c>
      <c r="AC40">
        <f>Final!AC40-Initial!AC40</f>
        <v>0.87300000000000466</v>
      </c>
      <c r="AD40">
        <f>Final!AD40-Initial!AD40</f>
        <v>1.0990000000000038</v>
      </c>
      <c r="AE40">
        <f>Final!AE40-Initial!AE40</f>
        <v>0.83800000000000807</v>
      </c>
      <c r="AF40">
        <f>Final!AF40-Initial!AF40</f>
        <v>0.64900000000000091</v>
      </c>
      <c r="AG40">
        <f>Final!AG40-Initial!AG40</f>
        <v>0.65700000000001069</v>
      </c>
      <c r="AH40">
        <f>Final!AH40-Initial!AH40</f>
        <v>0.62399999999999523</v>
      </c>
      <c r="AI40">
        <f>Final!AI40-Initial!AI40</f>
        <v>0.62699999999999534</v>
      </c>
      <c r="AJ40">
        <f>Final!AJ40-Initial!AJ40</f>
        <v>0.53900000000000148</v>
      </c>
      <c r="AK40">
        <f>Final!AK40-Initial!AK40</f>
        <v>0.45999999999999375</v>
      </c>
      <c r="AL40">
        <f>Final!AL40-Initial!AL40</f>
        <v>0.36199999999999477</v>
      </c>
      <c r="AM40">
        <f>Final!AM40-Initial!AM40</f>
        <v>0.71099999999999852</v>
      </c>
      <c r="AN40">
        <f>Final!AN40-Initial!AN40</f>
        <v>0.65600000000000591</v>
      </c>
      <c r="AO40">
        <f>Final!AO40-Initial!AO40</f>
        <v>0.7879999999999967</v>
      </c>
      <c r="AP40">
        <f>Final!AP40-Initial!AP40</f>
        <v>0.77500000000000568</v>
      </c>
      <c r="AQ40">
        <f>Final!AQ40-Initial!AQ40</f>
        <v>0.85300000000000864</v>
      </c>
      <c r="AR40">
        <f>Final!AR40-Initial!AR40</f>
        <v>0</v>
      </c>
      <c r="AS40">
        <f>Final!AS40-Initial!AS40</f>
        <v>0</v>
      </c>
      <c r="AT40">
        <f>Final!AT40-Initial!AT40</f>
        <v>0</v>
      </c>
      <c r="AU40">
        <f>Final!AU40-Initial!AU40</f>
        <v>0</v>
      </c>
      <c r="AV40">
        <f>Final!AV40-Initial!AV40</f>
        <v>0</v>
      </c>
      <c r="AW40">
        <f>Final!AW40-Initial!AW40</f>
        <v>0</v>
      </c>
      <c r="AX40">
        <f>Final!AX40-Initial!AX40</f>
        <v>0</v>
      </c>
      <c r="AY40">
        <f>Final!AY40-Initial!AY40</f>
        <v>0</v>
      </c>
      <c r="AZ40">
        <f>Final!AZ40-Initial!AZ40</f>
        <v>0</v>
      </c>
      <c r="BA40">
        <f>Final!BA40-Initial!BA40</f>
        <v>0</v>
      </c>
      <c r="BB40">
        <f>Final!BB40-Initial!BB40</f>
        <v>0</v>
      </c>
      <c r="BC40">
        <f>Final!BC40-Initial!BC40</f>
        <v>0</v>
      </c>
      <c r="BD40">
        <f>Final!BD40-Initial!BD40</f>
        <v>0</v>
      </c>
      <c r="BE40">
        <f>Final!BE40-Initial!BE40</f>
        <v>0</v>
      </c>
      <c r="BF40">
        <f>Final!BF40-Initial!BF40</f>
        <v>0</v>
      </c>
      <c r="BG40">
        <f>Final!BG40-Initial!BG40</f>
        <v>0</v>
      </c>
      <c r="BH40">
        <f>Final!BH40-Initial!BH40</f>
        <v>0</v>
      </c>
      <c r="BI40">
        <f>Final!BI40-Initial!BI40</f>
        <v>0</v>
      </c>
      <c r="BJ40">
        <f>Final!BJ40-Initial!BJ40</f>
        <v>0</v>
      </c>
      <c r="BK40">
        <f>Final!BK40-Initial!BK40</f>
        <v>0</v>
      </c>
      <c r="BL40">
        <f>Final!BL40-Initial!BL40</f>
        <v>0</v>
      </c>
      <c r="BM40">
        <f>Final!BM40-Initial!BM40</f>
        <v>0</v>
      </c>
      <c r="BN40">
        <f>Final!BN40-Initial!BN40</f>
        <v>0</v>
      </c>
      <c r="BO40">
        <f>Final!BO40-Initial!BO40</f>
        <v>0</v>
      </c>
      <c r="BP40">
        <f>Final!BP40-Initial!BP40</f>
        <v>0</v>
      </c>
      <c r="BQ40">
        <f>Final!BQ40-Initial!BQ40</f>
        <v>0</v>
      </c>
      <c r="BR40">
        <f>Final!BR40-Initial!BR40</f>
        <v>0</v>
      </c>
      <c r="BS40">
        <f>Final!BS40-Initial!BS40</f>
        <v>0</v>
      </c>
      <c r="BT40">
        <f>Final!BT40-Initial!BT40</f>
        <v>5.499999999999261E-2</v>
      </c>
      <c r="BU40">
        <f>Final!BU40-Initial!BU40</f>
        <v>2.8999999999996362E-2</v>
      </c>
      <c r="BV40">
        <f>Final!BV40-Initial!BV40</f>
        <v>2.7999999999991587E-2</v>
      </c>
      <c r="BW40">
        <f>Final!BW40-Initial!BW40</f>
        <v>3.0999999999991701E-2</v>
      </c>
      <c r="BX40">
        <f>Final!BX40-Initial!BX40</f>
        <v>3.0999999999991701E-2</v>
      </c>
      <c r="BY40">
        <f>Final!BY40-Initial!BY40</f>
        <v>1.5999999999991132E-2</v>
      </c>
      <c r="BZ40">
        <f>Final!BZ40-Initial!BZ40</f>
        <v>0</v>
      </c>
      <c r="CA40">
        <f>Final!CA40-Initial!CA40</f>
        <v>0</v>
      </c>
      <c r="CB40">
        <f>Final!CB40-Initial!CB40</f>
        <v>0</v>
      </c>
      <c r="CC40">
        <f>Final!CC40-Initial!CC40</f>
        <v>0</v>
      </c>
      <c r="CD40">
        <f>Final!CD40-Initial!CD40</f>
        <v>0</v>
      </c>
      <c r="CE40">
        <f>Final!CE40-Initial!CE40</f>
        <v>0</v>
      </c>
      <c r="CF40">
        <f>Final!CF40-Initial!CF40</f>
        <v>0</v>
      </c>
      <c r="CG40">
        <f>Final!CG40-Initial!CG40</f>
        <v>0</v>
      </c>
      <c r="CH40">
        <f>Final!CH40-Initial!CH40</f>
        <v>0</v>
      </c>
      <c r="CI40">
        <f>Final!CI40-Initial!CI40</f>
        <v>0</v>
      </c>
      <c r="CJ40">
        <f>Final!CJ40-Initial!CJ40</f>
        <v>0</v>
      </c>
      <c r="CK40">
        <f>Final!CK40-Initial!CK40</f>
        <v>0</v>
      </c>
      <c r="CL40">
        <f>Final!CL40-Initial!CL40</f>
        <v>0</v>
      </c>
      <c r="CM40">
        <f>Final!CM40-Initial!CM40</f>
        <v>0</v>
      </c>
      <c r="CN40">
        <f>Final!CN40-Initial!CN40</f>
        <v>0</v>
      </c>
      <c r="CO40">
        <f>Final!CO40-Initial!CO40</f>
        <v>0</v>
      </c>
      <c r="CP40">
        <f>Final!CP40-Initial!CP40</f>
        <v>0</v>
      </c>
      <c r="CQ40">
        <f>Final!CQ40-Initial!CQ40</f>
        <v>0</v>
      </c>
      <c r="CR40">
        <f>Final!CR40-Initial!CR40</f>
        <v>0</v>
      </c>
      <c r="CS40">
        <f>Final!CS40-Initial!CS40</f>
        <v>0</v>
      </c>
      <c r="CT40">
        <f>Final!CT40-Initial!CT40</f>
        <v>0</v>
      </c>
    </row>
    <row r="41" spans="2:98">
      <c r="B41">
        <f>Final!B41-Initial!B41</f>
        <v>0</v>
      </c>
      <c r="C41">
        <f>Final!C41-Initial!C41</f>
        <v>0</v>
      </c>
      <c r="D41">
        <f>Final!D41-Initial!D41</f>
        <v>0</v>
      </c>
      <c r="E41">
        <f>Final!E41-Initial!E41</f>
        <v>0</v>
      </c>
      <c r="F41">
        <f>Final!F41-Initial!F41</f>
        <v>0</v>
      </c>
      <c r="G41">
        <f>Final!G41-Initial!G41</f>
        <v>0</v>
      </c>
      <c r="H41">
        <f>Final!H41-Initial!H41</f>
        <v>0</v>
      </c>
      <c r="I41">
        <f>Final!I41-Initial!I41</f>
        <v>0</v>
      </c>
      <c r="J41">
        <f>Final!J41-Initial!J41</f>
        <v>0</v>
      </c>
      <c r="K41">
        <f>Final!K41-Initial!K41</f>
        <v>0</v>
      </c>
      <c r="L41">
        <f>Final!L41-Initial!L41</f>
        <v>0</v>
      </c>
      <c r="M41">
        <f>Final!M41-Initial!M41</f>
        <v>0</v>
      </c>
      <c r="N41">
        <f>Final!N41-Initial!N41</f>
        <v>0</v>
      </c>
      <c r="O41">
        <f>Final!O41-Initial!O41</f>
        <v>0</v>
      </c>
      <c r="P41">
        <f>Final!P41-Initial!P41</f>
        <v>0</v>
      </c>
      <c r="Q41">
        <f>Final!Q41-Initial!Q41</f>
        <v>0</v>
      </c>
      <c r="R41">
        <f>Final!R41-Initial!R41</f>
        <v>0</v>
      </c>
      <c r="S41">
        <f>Final!S41-Initial!S41</f>
        <v>0</v>
      </c>
      <c r="T41">
        <f>Final!T41-Initial!T41</f>
        <v>0</v>
      </c>
      <c r="U41">
        <f>Final!U41-Initial!U41</f>
        <v>0</v>
      </c>
      <c r="V41">
        <f>Final!V41-Initial!V41</f>
        <v>0</v>
      </c>
      <c r="W41">
        <f>Final!W41-Initial!W41</f>
        <v>0</v>
      </c>
      <c r="X41">
        <f>Final!X41-Initial!X41</f>
        <v>0</v>
      </c>
      <c r="Y41">
        <f>Final!Y41-Initial!Y41</f>
        <v>0</v>
      </c>
      <c r="Z41">
        <f>Final!Z41-Initial!Z41</f>
        <v>0</v>
      </c>
      <c r="AA41">
        <f>Final!AA41-Initial!AA41</f>
        <v>0</v>
      </c>
      <c r="AB41">
        <f>Final!AB41-Initial!AB41</f>
        <v>0.48399999999999466</v>
      </c>
      <c r="AC41">
        <f>Final!AC41-Initial!AC41</f>
        <v>0.81300000000000239</v>
      </c>
      <c r="AD41">
        <f>Final!AD41-Initial!AD41</f>
        <v>1.1009999999999991</v>
      </c>
      <c r="AE41">
        <f>Final!AE41-Initial!AE41</f>
        <v>0.91700000000000159</v>
      </c>
      <c r="AF41">
        <f>Final!AF41-Initial!AF41</f>
        <v>0.62100000000000932</v>
      </c>
      <c r="AG41">
        <f>Final!AG41-Initial!AG41</f>
        <v>0.60200000000000387</v>
      </c>
      <c r="AH41">
        <f>Final!AH41-Initial!AH41</f>
        <v>0.64199999999999591</v>
      </c>
      <c r="AI41">
        <f>Final!AI41-Initial!AI41</f>
        <v>0.61499999999999488</v>
      </c>
      <c r="AJ41">
        <f>Final!AJ41-Initial!AJ41</f>
        <v>0.65200000000000102</v>
      </c>
      <c r="AK41">
        <f>Final!AK41-Initial!AK41</f>
        <v>0.6010000000000133</v>
      </c>
      <c r="AL41">
        <f>Final!AL41-Initial!AL41</f>
        <v>0.39900000000000091</v>
      </c>
      <c r="AM41">
        <f>Final!AM41-Initial!AM41</f>
        <v>0.53700000000000614</v>
      </c>
      <c r="AN41">
        <f>Final!AN41-Initial!AN41</f>
        <v>0.63599999999999568</v>
      </c>
      <c r="AO41">
        <f>Final!AO41-Initial!AO41</f>
        <v>0.66700000000000159</v>
      </c>
      <c r="AP41">
        <f>Final!AP41-Initial!AP41</f>
        <v>0.79800000000000182</v>
      </c>
      <c r="AQ41">
        <f>Final!AQ41-Initial!AQ41</f>
        <v>0.94600000000001216</v>
      </c>
      <c r="AR41">
        <f>Final!AR41-Initial!AR41</f>
        <v>0</v>
      </c>
      <c r="AS41">
        <f>Final!AS41-Initial!AS41</f>
        <v>0</v>
      </c>
      <c r="AT41">
        <f>Final!AT41-Initial!AT41</f>
        <v>0</v>
      </c>
      <c r="AU41">
        <f>Final!AU41-Initial!AU41</f>
        <v>0</v>
      </c>
      <c r="AV41">
        <f>Final!AV41-Initial!AV41</f>
        <v>0</v>
      </c>
      <c r="AW41">
        <f>Final!AW41-Initial!AW41</f>
        <v>0</v>
      </c>
      <c r="AX41">
        <f>Final!AX41-Initial!AX41</f>
        <v>0</v>
      </c>
      <c r="AY41">
        <f>Final!AY41-Initial!AY41</f>
        <v>0</v>
      </c>
      <c r="AZ41">
        <f>Final!AZ41-Initial!AZ41</f>
        <v>0</v>
      </c>
      <c r="BA41">
        <f>Final!BA41-Initial!BA41</f>
        <v>0</v>
      </c>
      <c r="BB41">
        <f>Final!BB41-Initial!BB41</f>
        <v>0</v>
      </c>
      <c r="BC41">
        <f>Final!BC41-Initial!BC41</f>
        <v>0</v>
      </c>
      <c r="BD41">
        <f>Final!BD41-Initial!BD41</f>
        <v>0</v>
      </c>
      <c r="BE41">
        <f>Final!BE41-Initial!BE41</f>
        <v>0</v>
      </c>
      <c r="BF41">
        <f>Final!BF41-Initial!BF41</f>
        <v>0</v>
      </c>
      <c r="BG41">
        <f>Final!BG41-Initial!BG41</f>
        <v>0</v>
      </c>
      <c r="BH41">
        <f>Final!BH41-Initial!BH41</f>
        <v>0</v>
      </c>
      <c r="BI41">
        <f>Final!BI41-Initial!BI41</f>
        <v>0</v>
      </c>
      <c r="BJ41">
        <f>Final!BJ41-Initial!BJ41</f>
        <v>0</v>
      </c>
      <c r="BK41">
        <f>Final!BK41-Initial!BK41</f>
        <v>0</v>
      </c>
      <c r="BL41">
        <f>Final!BL41-Initial!BL41</f>
        <v>0</v>
      </c>
      <c r="BM41">
        <f>Final!BM41-Initial!BM41</f>
        <v>0</v>
      </c>
      <c r="BN41">
        <f>Final!BN41-Initial!BN41</f>
        <v>0</v>
      </c>
      <c r="BO41">
        <f>Final!BO41-Initial!BO41</f>
        <v>0</v>
      </c>
      <c r="BP41">
        <f>Final!BP41-Initial!BP41</f>
        <v>0</v>
      </c>
      <c r="BQ41">
        <f>Final!BQ41-Initial!BQ41</f>
        <v>0</v>
      </c>
      <c r="BR41">
        <f>Final!BR41-Initial!BR41</f>
        <v>0</v>
      </c>
      <c r="BS41">
        <f>Final!BS41-Initial!BS41</f>
        <v>0</v>
      </c>
      <c r="BT41">
        <f>Final!BT41-Initial!BT41</f>
        <v>0</v>
      </c>
      <c r="BU41">
        <f>Final!BU41-Initial!BU41</f>
        <v>0</v>
      </c>
      <c r="BV41">
        <f>Final!BV41-Initial!BV41</f>
        <v>3.299999999998704E-2</v>
      </c>
      <c r="BW41">
        <f>Final!BW41-Initial!BW41</f>
        <v>0.10099999999998488</v>
      </c>
      <c r="BX41">
        <f>Final!BX41-Initial!BX41</f>
        <v>0.13899999999999579</v>
      </c>
      <c r="BY41">
        <f>Final!BY41-Initial!BY41</f>
        <v>0.12899999999999068</v>
      </c>
      <c r="BZ41">
        <f>Final!BZ41-Initial!BZ41</f>
        <v>0</v>
      </c>
      <c r="CA41">
        <f>Final!CA41-Initial!CA41</f>
        <v>0</v>
      </c>
      <c r="CB41">
        <f>Final!CB41-Initial!CB41</f>
        <v>0</v>
      </c>
      <c r="CC41">
        <f>Final!CC41-Initial!CC41</f>
        <v>0</v>
      </c>
      <c r="CD41">
        <f>Final!CD41-Initial!CD41</f>
        <v>0</v>
      </c>
      <c r="CE41">
        <f>Final!CE41-Initial!CE41</f>
        <v>0</v>
      </c>
      <c r="CF41">
        <f>Final!CF41-Initial!CF41</f>
        <v>0</v>
      </c>
      <c r="CG41">
        <f>Final!CG41-Initial!CG41</f>
        <v>0</v>
      </c>
      <c r="CH41">
        <f>Final!CH41-Initial!CH41</f>
        <v>0</v>
      </c>
      <c r="CI41">
        <f>Final!CI41-Initial!CI41</f>
        <v>0</v>
      </c>
      <c r="CJ41">
        <f>Final!CJ41-Initial!CJ41</f>
        <v>0</v>
      </c>
      <c r="CK41">
        <f>Final!CK41-Initial!CK41</f>
        <v>0</v>
      </c>
      <c r="CL41">
        <f>Final!CL41-Initial!CL41</f>
        <v>0</v>
      </c>
      <c r="CM41">
        <f>Final!CM41-Initial!CM41</f>
        <v>0</v>
      </c>
      <c r="CN41">
        <f>Final!CN41-Initial!CN41</f>
        <v>0</v>
      </c>
      <c r="CO41">
        <f>Final!CO41-Initial!CO41</f>
        <v>0</v>
      </c>
      <c r="CP41">
        <f>Final!CP41-Initial!CP41</f>
        <v>0</v>
      </c>
      <c r="CQ41">
        <f>Final!CQ41-Initial!CQ41</f>
        <v>0</v>
      </c>
      <c r="CR41">
        <f>Final!CR41-Initial!CR41</f>
        <v>0</v>
      </c>
      <c r="CS41">
        <f>Final!CS41-Initial!CS41</f>
        <v>0</v>
      </c>
      <c r="CT41">
        <f>Final!CT41-Initial!CT41</f>
        <v>0</v>
      </c>
    </row>
    <row r="42" spans="2:98">
      <c r="B42">
        <f>Final!B42-Initial!B42</f>
        <v>0</v>
      </c>
      <c r="C42">
        <f>Final!C42-Initial!C42</f>
        <v>0</v>
      </c>
      <c r="D42">
        <f>Final!D42-Initial!D42</f>
        <v>0</v>
      </c>
      <c r="E42">
        <f>Final!E42-Initial!E42</f>
        <v>0</v>
      </c>
      <c r="F42">
        <f>Final!F42-Initial!F42</f>
        <v>0</v>
      </c>
      <c r="G42">
        <f>Final!G42-Initial!G42</f>
        <v>0</v>
      </c>
      <c r="H42">
        <f>Final!H42-Initial!H42</f>
        <v>0</v>
      </c>
      <c r="I42">
        <f>Final!I42-Initial!I42</f>
        <v>0</v>
      </c>
      <c r="J42">
        <f>Final!J42-Initial!J42</f>
        <v>0</v>
      </c>
      <c r="K42">
        <f>Final!K42-Initial!K42</f>
        <v>0</v>
      </c>
      <c r="L42">
        <f>Final!L42-Initial!L42</f>
        <v>0</v>
      </c>
      <c r="M42">
        <f>Final!M42-Initial!M42</f>
        <v>0</v>
      </c>
      <c r="N42">
        <f>Final!N42-Initial!N42</f>
        <v>0</v>
      </c>
      <c r="O42">
        <f>Final!O42-Initial!O42</f>
        <v>0</v>
      </c>
      <c r="P42">
        <f>Final!P42-Initial!P42</f>
        <v>0</v>
      </c>
      <c r="Q42">
        <f>Final!Q42-Initial!Q42</f>
        <v>0</v>
      </c>
      <c r="R42">
        <f>Final!R42-Initial!R42</f>
        <v>0</v>
      </c>
      <c r="S42">
        <f>Final!S42-Initial!S42</f>
        <v>0</v>
      </c>
      <c r="T42">
        <f>Final!T42-Initial!T42</f>
        <v>0</v>
      </c>
      <c r="U42">
        <f>Final!U42-Initial!U42</f>
        <v>0</v>
      </c>
      <c r="V42">
        <f>Final!V42-Initial!V42</f>
        <v>0</v>
      </c>
      <c r="W42">
        <f>Final!W42-Initial!W42</f>
        <v>0</v>
      </c>
      <c r="X42">
        <f>Final!X42-Initial!X42</f>
        <v>0</v>
      </c>
      <c r="Y42">
        <f>Final!Y42-Initial!Y42</f>
        <v>0</v>
      </c>
      <c r="Z42">
        <f>Final!Z42-Initial!Z42</f>
        <v>0</v>
      </c>
      <c r="AA42">
        <f>Final!AA42-Initial!AA42</f>
        <v>0</v>
      </c>
      <c r="AB42">
        <f>Final!AB42-Initial!AB42</f>
        <v>0</v>
      </c>
      <c r="AC42">
        <f>Final!AC42-Initial!AC42</f>
        <v>0.73400000000000887</v>
      </c>
      <c r="AD42">
        <f>Final!AD42-Initial!AD42</f>
        <v>0.97100000000000364</v>
      </c>
      <c r="AE42">
        <f>Final!AE42-Initial!AE42</f>
        <v>0.8370000000000033</v>
      </c>
      <c r="AF42">
        <f>Final!AF42-Initial!AF42</f>
        <v>0.58300000000001262</v>
      </c>
      <c r="AG42">
        <f>Final!AG42-Initial!AG42</f>
        <v>0.70200000000001239</v>
      </c>
      <c r="AH42">
        <f>Final!AH42-Initial!AH42</f>
        <v>0.92799999999999727</v>
      </c>
      <c r="AI42">
        <f>Final!AI42-Initial!AI42</f>
        <v>0.71899999999999409</v>
      </c>
      <c r="AJ42">
        <f>Final!AJ42-Initial!AJ42</f>
        <v>0.71099999999999852</v>
      </c>
      <c r="AK42">
        <f>Final!AK42-Initial!AK42</f>
        <v>0.67900000000000205</v>
      </c>
      <c r="AL42">
        <f>Final!AL42-Initial!AL42</f>
        <v>0.63400000000000034</v>
      </c>
      <c r="AM42">
        <f>Final!AM42-Initial!AM42</f>
        <v>0.56000000000000227</v>
      </c>
      <c r="AN42">
        <f>Final!AN42-Initial!AN42</f>
        <v>0.46600000000000819</v>
      </c>
      <c r="AO42">
        <f>Final!AO42-Initial!AO42</f>
        <v>0.53000000000000114</v>
      </c>
      <c r="AP42">
        <f>Final!AP42-Initial!AP42</f>
        <v>0.72200000000000841</v>
      </c>
      <c r="AQ42">
        <f>Final!AQ42-Initial!AQ42</f>
        <v>0.93800000000000239</v>
      </c>
      <c r="AR42">
        <f>Final!AR42-Initial!AR42</f>
        <v>0</v>
      </c>
      <c r="AS42">
        <f>Final!AS42-Initial!AS42</f>
        <v>0</v>
      </c>
      <c r="AT42">
        <f>Final!AT42-Initial!AT42</f>
        <v>0</v>
      </c>
      <c r="AU42">
        <f>Final!AU42-Initial!AU42</f>
        <v>0</v>
      </c>
      <c r="AV42">
        <f>Final!AV42-Initial!AV42</f>
        <v>0</v>
      </c>
      <c r="AW42">
        <f>Final!AW42-Initial!AW42</f>
        <v>0</v>
      </c>
      <c r="AX42">
        <f>Final!AX42-Initial!AX42</f>
        <v>0</v>
      </c>
      <c r="AY42">
        <f>Final!AY42-Initial!AY42</f>
        <v>0</v>
      </c>
      <c r="AZ42">
        <f>Final!AZ42-Initial!AZ42</f>
        <v>0</v>
      </c>
      <c r="BA42">
        <f>Final!BA42-Initial!BA42</f>
        <v>0</v>
      </c>
      <c r="BB42">
        <f>Final!BB42-Initial!BB42</f>
        <v>0</v>
      </c>
      <c r="BC42">
        <f>Final!BC42-Initial!BC42</f>
        <v>0</v>
      </c>
      <c r="BD42">
        <f>Final!BD42-Initial!BD42</f>
        <v>0</v>
      </c>
      <c r="BE42">
        <f>Final!BE42-Initial!BE42</f>
        <v>0</v>
      </c>
      <c r="BF42">
        <f>Final!BF42-Initial!BF42</f>
        <v>0</v>
      </c>
      <c r="BG42">
        <f>Final!BG42-Initial!BG42</f>
        <v>0</v>
      </c>
      <c r="BH42">
        <f>Final!BH42-Initial!BH42</f>
        <v>0</v>
      </c>
      <c r="BI42">
        <f>Final!BI42-Initial!BI42</f>
        <v>0</v>
      </c>
      <c r="BJ42">
        <f>Final!BJ42-Initial!BJ42</f>
        <v>0</v>
      </c>
      <c r="BK42">
        <f>Final!BK42-Initial!BK42</f>
        <v>0</v>
      </c>
      <c r="BL42">
        <f>Final!BL42-Initial!BL42</f>
        <v>0</v>
      </c>
      <c r="BM42">
        <f>Final!BM42-Initial!BM42</f>
        <v>0</v>
      </c>
      <c r="BN42">
        <f>Final!BN42-Initial!BN42</f>
        <v>0</v>
      </c>
      <c r="BO42">
        <f>Final!BO42-Initial!BO42</f>
        <v>0</v>
      </c>
      <c r="BP42">
        <f>Final!BP42-Initial!BP42</f>
        <v>0</v>
      </c>
      <c r="BQ42">
        <f>Final!BQ42-Initial!BQ42</f>
        <v>0</v>
      </c>
      <c r="BR42">
        <f>Final!BR42-Initial!BR42</f>
        <v>0</v>
      </c>
      <c r="BS42">
        <f>Final!BS42-Initial!BS42</f>
        <v>0</v>
      </c>
      <c r="BT42">
        <f>Final!BT42-Initial!BT42</f>
        <v>0</v>
      </c>
      <c r="BU42">
        <f>Final!BU42-Initial!BU42</f>
        <v>0</v>
      </c>
      <c r="BV42">
        <f>Final!BV42-Initial!BV42</f>
        <v>0</v>
      </c>
      <c r="BW42">
        <f>Final!BW42-Initial!BW42</f>
        <v>0</v>
      </c>
      <c r="BX42">
        <f>Final!BX42-Initial!BX42</f>
        <v>0</v>
      </c>
      <c r="BY42">
        <f>Final!BY42-Initial!BY42</f>
        <v>0</v>
      </c>
      <c r="BZ42">
        <f>Final!BZ42-Initial!BZ42</f>
        <v>0</v>
      </c>
      <c r="CA42">
        <f>Final!CA42-Initial!CA42</f>
        <v>0</v>
      </c>
      <c r="CB42">
        <f>Final!CB42-Initial!CB42</f>
        <v>0</v>
      </c>
      <c r="CC42">
        <f>Final!CC42-Initial!CC42</f>
        <v>0</v>
      </c>
      <c r="CD42">
        <f>Final!CD42-Initial!CD42</f>
        <v>0</v>
      </c>
      <c r="CE42">
        <f>Final!CE42-Initial!CE42</f>
        <v>0</v>
      </c>
      <c r="CF42">
        <f>Final!CF42-Initial!CF42</f>
        <v>0</v>
      </c>
      <c r="CG42">
        <f>Final!CG42-Initial!CG42</f>
        <v>0</v>
      </c>
      <c r="CH42">
        <f>Final!CH42-Initial!CH42</f>
        <v>0</v>
      </c>
      <c r="CI42">
        <f>Final!CI42-Initial!CI42</f>
        <v>0</v>
      </c>
      <c r="CJ42">
        <f>Final!CJ42-Initial!CJ42</f>
        <v>0</v>
      </c>
      <c r="CK42">
        <f>Final!CK42-Initial!CK42</f>
        <v>0</v>
      </c>
      <c r="CL42">
        <f>Final!CL42-Initial!CL42</f>
        <v>0</v>
      </c>
      <c r="CM42">
        <f>Final!CM42-Initial!CM42</f>
        <v>0</v>
      </c>
      <c r="CN42">
        <f>Final!CN42-Initial!CN42</f>
        <v>0</v>
      </c>
      <c r="CO42">
        <f>Final!CO42-Initial!CO42</f>
        <v>0</v>
      </c>
      <c r="CP42">
        <f>Final!CP42-Initial!CP42</f>
        <v>0</v>
      </c>
      <c r="CQ42">
        <f>Final!CQ42-Initial!CQ42</f>
        <v>0</v>
      </c>
      <c r="CR42">
        <f>Final!CR42-Initial!CR42</f>
        <v>0</v>
      </c>
      <c r="CS42">
        <f>Final!CS42-Initial!CS42</f>
        <v>0</v>
      </c>
      <c r="CT42">
        <f>Final!CT42-Initial!CT42</f>
        <v>0</v>
      </c>
    </row>
    <row r="43" spans="2:98">
      <c r="B43">
        <f>Final!B43-Initial!B43</f>
        <v>0</v>
      </c>
      <c r="C43">
        <f>Final!C43-Initial!C43</f>
        <v>0</v>
      </c>
      <c r="D43">
        <f>Final!D43-Initial!D43</f>
        <v>0</v>
      </c>
      <c r="E43">
        <f>Final!E43-Initial!E43</f>
        <v>0</v>
      </c>
      <c r="F43">
        <f>Final!F43-Initial!F43</f>
        <v>0</v>
      </c>
      <c r="G43">
        <f>Final!G43-Initial!G43</f>
        <v>0</v>
      </c>
      <c r="H43">
        <f>Final!H43-Initial!H43</f>
        <v>0</v>
      </c>
      <c r="I43">
        <f>Final!I43-Initial!I43</f>
        <v>0</v>
      </c>
      <c r="J43">
        <f>Final!J43-Initial!J43</f>
        <v>0</v>
      </c>
      <c r="K43">
        <f>Final!K43-Initial!K43</f>
        <v>0</v>
      </c>
      <c r="L43">
        <f>Final!L43-Initial!L43</f>
        <v>0</v>
      </c>
      <c r="M43">
        <f>Final!M43-Initial!M43</f>
        <v>0</v>
      </c>
      <c r="N43">
        <f>Final!N43-Initial!N43</f>
        <v>0</v>
      </c>
      <c r="O43">
        <f>Final!O43-Initial!O43</f>
        <v>0</v>
      </c>
      <c r="P43">
        <f>Final!P43-Initial!P43</f>
        <v>0</v>
      </c>
      <c r="Q43">
        <f>Final!Q43-Initial!Q43</f>
        <v>0</v>
      </c>
      <c r="R43">
        <f>Final!R43-Initial!R43</f>
        <v>0</v>
      </c>
      <c r="S43">
        <f>Final!S43-Initial!S43</f>
        <v>0</v>
      </c>
      <c r="T43">
        <f>Final!T43-Initial!T43</f>
        <v>0</v>
      </c>
      <c r="U43">
        <f>Final!U43-Initial!U43</f>
        <v>0</v>
      </c>
      <c r="V43">
        <f>Final!V43-Initial!V43</f>
        <v>0</v>
      </c>
      <c r="W43">
        <f>Final!W43-Initial!W43</f>
        <v>0</v>
      </c>
      <c r="X43">
        <f>Final!X43-Initial!X43</f>
        <v>0</v>
      </c>
      <c r="Y43">
        <f>Final!Y43-Initial!Y43</f>
        <v>0</v>
      </c>
      <c r="Z43">
        <f>Final!Z43-Initial!Z43</f>
        <v>0</v>
      </c>
      <c r="AA43">
        <f>Final!AA43-Initial!AA43</f>
        <v>0</v>
      </c>
      <c r="AB43">
        <f>Final!AB43-Initial!AB43</f>
        <v>0</v>
      </c>
      <c r="AC43">
        <f>Final!AC43-Initial!AC43</f>
        <v>0</v>
      </c>
      <c r="AD43">
        <f>Final!AD43-Initial!AD43</f>
        <v>0</v>
      </c>
      <c r="AE43">
        <f>Final!AE43-Initial!AE43</f>
        <v>0.72100000000000364</v>
      </c>
      <c r="AF43">
        <f>Final!AF43-Initial!AF43</f>
        <v>1.2160000000000082</v>
      </c>
      <c r="AG43">
        <f>Final!AG43-Initial!AG43</f>
        <v>1.436000000000007</v>
      </c>
      <c r="AH43">
        <f>Final!AH43-Initial!AH43</f>
        <v>0.9030000000000058</v>
      </c>
      <c r="AI43">
        <f>Final!AI43-Initial!AI43</f>
        <v>0.89700000000000557</v>
      </c>
      <c r="AJ43">
        <f>Final!AJ43-Initial!AJ43</f>
        <v>0.74899999999999523</v>
      </c>
      <c r="AK43">
        <f>Final!AK43-Initial!AK43</f>
        <v>0.59100000000000819</v>
      </c>
      <c r="AL43">
        <f>Final!AL43-Initial!AL43</f>
        <v>0.58300000000001262</v>
      </c>
      <c r="AM43">
        <f>Final!AM43-Initial!AM43</f>
        <v>0.90299999999999159</v>
      </c>
      <c r="AN43">
        <f>Final!AN43-Initial!AN43</f>
        <v>0.87599999999999056</v>
      </c>
      <c r="AO43">
        <f>Final!AO43-Initial!AO43</f>
        <v>0.85199999999998965</v>
      </c>
      <c r="AP43">
        <f>Final!AP43-Initial!AP43</f>
        <v>0.60200000000000387</v>
      </c>
      <c r="AQ43">
        <f>Final!AQ43-Initial!AQ43</f>
        <v>0</v>
      </c>
      <c r="AR43">
        <f>Final!AR43-Initial!AR43</f>
        <v>0</v>
      </c>
      <c r="AS43">
        <f>Final!AS43-Initial!AS43</f>
        <v>0</v>
      </c>
      <c r="AT43">
        <f>Final!AT43-Initial!AT43</f>
        <v>0</v>
      </c>
      <c r="AU43">
        <f>Final!AU43-Initial!AU43</f>
        <v>0</v>
      </c>
      <c r="AV43">
        <f>Final!AV43-Initial!AV43</f>
        <v>0</v>
      </c>
      <c r="AW43">
        <f>Final!AW43-Initial!AW43</f>
        <v>0</v>
      </c>
      <c r="AX43">
        <f>Final!AX43-Initial!AX43</f>
        <v>0</v>
      </c>
      <c r="AY43">
        <f>Final!AY43-Initial!AY43</f>
        <v>0</v>
      </c>
      <c r="AZ43">
        <f>Final!AZ43-Initial!AZ43</f>
        <v>0</v>
      </c>
      <c r="BA43">
        <f>Final!BA43-Initial!BA43</f>
        <v>0</v>
      </c>
      <c r="BB43">
        <f>Final!BB43-Initial!BB43</f>
        <v>0</v>
      </c>
      <c r="BC43">
        <f>Final!BC43-Initial!BC43</f>
        <v>0</v>
      </c>
      <c r="BD43">
        <f>Final!BD43-Initial!BD43</f>
        <v>0</v>
      </c>
      <c r="BE43">
        <f>Final!BE43-Initial!BE43</f>
        <v>0</v>
      </c>
      <c r="BF43">
        <f>Final!BF43-Initial!BF43</f>
        <v>0</v>
      </c>
      <c r="BG43">
        <f>Final!BG43-Initial!BG43</f>
        <v>0</v>
      </c>
      <c r="BH43">
        <f>Final!BH43-Initial!BH43</f>
        <v>0</v>
      </c>
      <c r="BI43">
        <f>Final!BI43-Initial!BI43</f>
        <v>0</v>
      </c>
      <c r="BJ43">
        <f>Final!BJ43-Initial!BJ43</f>
        <v>0</v>
      </c>
      <c r="BK43">
        <f>Final!BK43-Initial!BK43</f>
        <v>0</v>
      </c>
      <c r="BL43">
        <f>Final!BL43-Initial!BL43</f>
        <v>0</v>
      </c>
      <c r="BM43">
        <f>Final!BM43-Initial!BM43</f>
        <v>0</v>
      </c>
      <c r="BN43">
        <f>Final!BN43-Initial!BN43</f>
        <v>0</v>
      </c>
      <c r="BO43">
        <f>Final!BO43-Initial!BO43</f>
        <v>0</v>
      </c>
      <c r="BP43">
        <f>Final!BP43-Initial!BP43</f>
        <v>0</v>
      </c>
      <c r="BQ43">
        <f>Final!BQ43-Initial!BQ43</f>
        <v>0</v>
      </c>
      <c r="BR43">
        <f>Final!BR43-Initial!BR43</f>
        <v>0</v>
      </c>
      <c r="BS43">
        <f>Final!BS43-Initial!BS43</f>
        <v>0</v>
      </c>
      <c r="BT43">
        <f>Final!BT43-Initial!BT43</f>
        <v>0</v>
      </c>
      <c r="BU43">
        <f>Final!BU43-Initial!BU43</f>
        <v>0</v>
      </c>
      <c r="BV43">
        <f>Final!BV43-Initial!BV43</f>
        <v>0</v>
      </c>
      <c r="BW43">
        <f>Final!BW43-Initial!BW43</f>
        <v>0</v>
      </c>
      <c r="BX43">
        <f>Final!BX43-Initial!BX43</f>
        <v>0</v>
      </c>
      <c r="BY43">
        <f>Final!BY43-Initial!BY43</f>
        <v>0</v>
      </c>
      <c r="BZ43">
        <f>Final!BZ43-Initial!BZ43</f>
        <v>0</v>
      </c>
      <c r="CA43">
        <f>Final!CA43-Initial!CA43</f>
        <v>0</v>
      </c>
      <c r="CB43">
        <f>Final!CB43-Initial!CB43</f>
        <v>0</v>
      </c>
      <c r="CC43">
        <f>Final!CC43-Initial!CC43</f>
        <v>0</v>
      </c>
      <c r="CD43">
        <f>Final!CD43-Initial!CD43</f>
        <v>0</v>
      </c>
      <c r="CE43">
        <f>Final!CE43-Initial!CE43</f>
        <v>0</v>
      </c>
      <c r="CF43">
        <f>Final!CF43-Initial!CF43</f>
        <v>0</v>
      </c>
      <c r="CG43">
        <f>Final!CG43-Initial!CG43</f>
        <v>0</v>
      </c>
      <c r="CH43">
        <f>Final!CH43-Initial!CH43</f>
        <v>0</v>
      </c>
      <c r="CI43">
        <f>Final!CI43-Initial!CI43</f>
        <v>0</v>
      </c>
      <c r="CJ43">
        <f>Final!CJ43-Initial!CJ43</f>
        <v>0</v>
      </c>
      <c r="CK43">
        <f>Final!CK43-Initial!CK43</f>
        <v>0</v>
      </c>
      <c r="CL43">
        <f>Final!CL43-Initial!CL43</f>
        <v>0</v>
      </c>
      <c r="CM43">
        <f>Final!CM43-Initial!CM43</f>
        <v>0</v>
      </c>
      <c r="CN43">
        <f>Final!CN43-Initial!CN43</f>
        <v>0</v>
      </c>
      <c r="CO43">
        <f>Final!CO43-Initial!CO43</f>
        <v>0</v>
      </c>
      <c r="CP43">
        <f>Final!CP43-Initial!CP43</f>
        <v>0</v>
      </c>
      <c r="CQ43">
        <f>Final!CQ43-Initial!CQ43</f>
        <v>0</v>
      </c>
      <c r="CR43">
        <f>Final!CR43-Initial!CR43</f>
        <v>0</v>
      </c>
      <c r="CS43">
        <f>Final!CS43-Initial!CS43</f>
        <v>0</v>
      </c>
      <c r="CT43">
        <f>Final!CT43-Initial!CT43</f>
        <v>0</v>
      </c>
    </row>
    <row r="44" spans="2:98">
      <c r="B44">
        <f>Final!B44-Initial!B44</f>
        <v>0</v>
      </c>
      <c r="C44">
        <f>Final!C44-Initial!C44</f>
        <v>0</v>
      </c>
      <c r="D44">
        <f>Final!D44-Initial!D44</f>
        <v>0</v>
      </c>
      <c r="E44">
        <f>Final!E44-Initial!E44</f>
        <v>0</v>
      </c>
      <c r="F44">
        <f>Final!F44-Initial!F44</f>
        <v>0</v>
      </c>
      <c r="G44">
        <f>Final!G44-Initial!G44</f>
        <v>0</v>
      </c>
      <c r="H44">
        <f>Final!H44-Initial!H44</f>
        <v>0</v>
      </c>
      <c r="I44">
        <f>Final!I44-Initial!I44</f>
        <v>0</v>
      </c>
      <c r="J44">
        <f>Final!J44-Initial!J44</f>
        <v>0</v>
      </c>
      <c r="K44">
        <f>Final!K44-Initial!K44</f>
        <v>0</v>
      </c>
      <c r="L44">
        <f>Final!L44-Initial!L44</f>
        <v>0</v>
      </c>
      <c r="M44">
        <f>Final!M44-Initial!M44</f>
        <v>0</v>
      </c>
      <c r="N44">
        <f>Final!N44-Initial!N44</f>
        <v>0</v>
      </c>
      <c r="O44">
        <f>Final!O44-Initial!O44</f>
        <v>0</v>
      </c>
      <c r="P44">
        <f>Final!P44-Initial!P44</f>
        <v>0</v>
      </c>
      <c r="Q44">
        <f>Final!Q44-Initial!Q44</f>
        <v>0</v>
      </c>
      <c r="R44">
        <f>Final!R44-Initial!R44</f>
        <v>0</v>
      </c>
      <c r="S44">
        <f>Final!S44-Initial!S44</f>
        <v>0</v>
      </c>
      <c r="T44">
        <f>Final!T44-Initial!T44</f>
        <v>0</v>
      </c>
      <c r="U44">
        <f>Final!U44-Initial!U44</f>
        <v>0</v>
      </c>
      <c r="V44">
        <f>Final!V44-Initial!V44</f>
        <v>0</v>
      </c>
      <c r="W44">
        <f>Final!W44-Initial!W44</f>
        <v>0</v>
      </c>
      <c r="X44">
        <f>Final!X44-Initial!X44</f>
        <v>0</v>
      </c>
      <c r="Y44">
        <f>Final!Y44-Initial!Y44</f>
        <v>0</v>
      </c>
      <c r="Z44">
        <f>Final!Z44-Initial!Z44</f>
        <v>0</v>
      </c>
      <c r="AA44">
        <f>Final!AA44-Initial!AA44</f>
        <v>0</v>
      </c>
      <c r="AB44">
        <f>Final!AB44-Initial!AB44</f>
        <v>0</v>
      </c>
      <c r="AC44">
        <f>Final!AC44-Initial!AC44</f>
        <v>0</v>
      </c>
      <c r="AD44">
        <f>Final!AD44-Initial!AD44</f>
        <v>0</v>
      </c>
      <c r="AE44">
        <f>Final!AE44-Initial!AE44</f>
        <v>0</v>
      </c>
      <c r="AF44">
        <f>Final!AF44-Initial!AF44</f>
        <v>1.2930000000000064</v>
      </c>
      <c r="AG44">
        <f>Final!AG44-Initial!AG44</f>
        <v>1.4030000000000058</v>
      </c>
      <c r="AH44">
        <f>Final!AH44-Initial!AH44</f>
        <v>0.89500000000001023</v>
      </c>
      <c r="AI44">
        <f>Final!AI44-Initial!AI44</f>
        <v>0.91800000000000637</v>
      </c>
      <c r="AJ44">
        <f>Final!AJ44-Initial!AJ44</f>
        <v>0.73299999999998988</v>
      </c>
      <c r="AK44">
        <f>Final!AK44-Initial!AK44</f>
        <v>0.67000000000000171</v>
      </c>
      <c r="AL44">
        <f>Final!AL44-Initial!AL44</f>
        <v>0.73199999999999932</v>
      </c>
      <c r="AM44">
        <f>Final!AM44-Initial!AM44</f>
        <v>0.96199999999998909</v>
      </c>
      <c r="AN44">
        <f>Final!AN44-Initial!AN44</f>
        <v>0.94299999999999784</v>
      </c>
      <c r="AO44">
        <f>Final!AO44-Initial!AO44</f>
        <v>0.92199999999999704</v>
      </c>
      <c r="AP44">
        <f>Final!AP44-Initial!AP44</f>
        <v>0</v>
      </c>
      <c r="AQ44">
        <f>Final!AQ44-Initial!AQ44</f>
        <v>0</v>
      </c>
      <c r="AR44">
        <f>Final!AR44-Initial!AR44</f>
        <v>0</v>
      </c>
      <c r="AS44">
        <f>Final!AS44-Initial!AS44</f>
        <v>0</v>
      </c>
      <c r="AT44">
        <f>Final!AT44-Initial!AT44</f>
        <v>0</v>
      </c>
      <c r="AU44">
        <f>Final!AU44-Initial!AU44</f>
        <v>0</v>
      </c>
      <c r="AV44">
        <f>Final!AV44-Initial!AV44</f>
        <v>0</v>
      </c>
      <c r="AW44">
        <f>Final!AW44-Initial!AW44</f>
        <v>0</v>
      </c>
      <c r="AX44">
        <f>Final!AX44-Initial!AX44</f>
        <v>0</v>
      </c>
      <c r="AY44">
        <f>Final!AY44-Initial!AY44</f>
        <v>0</v>
      </c>
      <c r="AZ44">
        <f>Final!AZ44-Initial!AZ44</f>
        <v>0</v>
      </c>
      <c r="BA44">
        <f>Final!BA44-Initial!BA44</f>
        <v>0</v>
      </c>
      <c r="BB44">
        <f>Final!BB44-Initial!BB44</f>
        <v>0</v>
      </c>
      <c r="BC44">
        <f>Final!BC44-Initial!BC44</f>
        <v>0</v>
      </c>
      <c r="BD44">
        <f>Final!BD44-Initial!BD44</f>
        <v>0</v>
      </c>
      <c r="BE44">
        <f>Final!BE44-Initial!BE44</f>
        <v>0</v>
      </c>
      <c r="BF44">
        <f>Final!BF44-Initial!BF44</f>
        <v>0</v>
      </c>
      <c r="BG44">
        <f>Final!BG44-Initial!BG44</f>
        <v>0</v>
      </c>
      <c r="BH44">
        <f>Final!BH44-Initial!BH44</f>
        <v>0</v>
      </c>
      <c r="BI44">
        <f>Final!BI44-Initial!BI44</f>
        <v>0</v>
      </c>
      <c r="BJ44">
        <f>Final!BJ44-Initial!BJ44</f>
        <v>0</v>
      </c>
      <c r="BK44">
        <f>Final!BK44-Initial!BK44</f>
        <v>0</v>
      </c>
      <c r="BL44">
        <f>Final!BL44-Initial!BL44</f>
        <v>0</v>
      </c>
      <c r="BM44">
        <f>Final!BM44-Initial!BM44</f>
        <v>0</v>
      </c>
      <c r="BN44">
        <f>Final!BN44-Initial!BN44</f>
        <v>0</v>
      </c>
      <c r="BO44">
        <f>Final!BO44-Initial!BO44</f>
        <v>0</v>
      </c>
      <c r="BP44">
        <f>Final!BP44-Initial!BP44</f>
        <v>0</v>
      </c>
      <c r="BQ44">
        <f>Final!BQ44-Initial!BQ44</f>
        <v>0</v>
      </c>
      <c r="BR44">
        <f>Final!BR44-Initial!BR44</f>
        <v>0</v>
      </c>
      <c r="BS44">
        <f>Final!BS44-Initial!BS44</f>
        <v>0</v>
      </c>
      <c r="BT44">
        <f>Final!BT44-Initial!BT44</f>
        <v>0</v>
      </c>
      <c r="BU44">
        <f>Final!BU44-Initial!BU44</f>
        <v>0</v>
      </c>
      <c r="BV44">
        <f>Final!BV44-Initial!BV44</f>
        <v>0</v>
      </c>
      <c r="BW44">
        <f>Final!BW44-Initial!BW44</f>
        <v>0</v>
      </c>
      <c r="BX44">
        <f>Final!BX44-Initial!BX44</f>
        <v>0</v>
      </c>
      <c r="BY44">
        <f>Final!BY44-Initial!BY44</f>
        <v>0</v>
      </c>
      <c r="BZ44">
        <f>Final!BZ44-Initial!BZ44</f>
        <v>0</v>
      </c>
      <c r="CA44">
        <f>Final!CA44-Initial!CA44</f>
        <v>0</v>
      </c>
      <c r="CB44">
        <f>Final!CB44-Initial!CB44</f>
        <v>0</v>
      </c>
      <c r="CC44">
        <f>Final!CC44-Initial!CC44</f>
        <v>0</v>
      </c>
      <c r="CD44">
        <f>Final!CD44-Initial!CD44</f>
        <v>0</v>
      </c>
      <c r="CE44">
        <f>Final!CE44-Initial!CE44</f>
        <v>0</v>
      </c>
      <c r="CF44">
        <f>Final!CF44-Initial!CF44</f>
        <v>0</v>
      </c>
      <c r="CG44">
        <f>Final!CG44-Initial!CG44</f>
        <v>0</v>
      </c>
      <c r="CH44">
        <f>Final!CH44-Initial!CH44</f>
        <v>0</v>
      </c>
      <c r="CI44">
        <f>Final!CI44-Initial!CI44</f>
        <v>0</v>
      </c>
      <c r="CJ44">
        <f>Final!CJ44-Initial!CJ44</f>
        <v>0</v>
      </c>
      <c r="CK44">
        <f>Final!CK44-Initial!CK44</f>
        <v>0</v>
      </c>
      <c r="CL44">
        <f>Final!CL44-Initial!CL44</f>
        <v>0</v>
      </c>
      <c r="CM44">
        <f>Final!CM44-Initial!CM44</f>
        <v>0</v>
      </c>
      <c r="CN44">
        <f>Final!CN44-Initial!CN44</f>
        <v>0</v>
      </c>
      <c r="CO44">
        <f>Final!CO44-Initial!CO44</f>
        <v>0</v>
      </c>
      <c r="CP44">
        <f>Final!CP44-Initial!CP44</f>
        <v>0</v>
      </c>
      <c r="CQ44">
        <f>Final!CQ44-Initial!CQ44</f>
        <v>0</v>
      </c>
      <c r="CR44">
        <f>Final!CR44-Initial!CR44</f>
        <v>0</v>
      </c>
      <c r="CS44">
        <f>Final!CS44-Initial!CS44</f>
        <v>0</v>
      </c>
      <c r="CT44">
        <f>Final!CT44-Initial!CT44</f>
        <v>0</v>
      </c>
    </row>
    <row r="45" spans="2:98">
      <c r="B45">
        <f>Final!B45-Initial!B45</f>
        <v>0</v>
      </c>
      <c r="C45">
        <f>Final!C45-Initial!C45</f>
        <v>0</v>
      </c>
      <c r="D45">
        <f>Final!D45-Initial!D45</f>
        <v>0</v>
      </c>
      <c r="E45">
        <f>Final!E45-Initial!E45</f>
        <v>0</v>
      </c>
      <c r="F45">
        <f>Final!F45-Initial!F45</f>
        <v>0</v>
      </c>
      <c r="G45">
        <f>Final!G45-Initial!G45</f>
        <v>0</v>
      </c>
      <c r="H45">
        <f>Final!H45-Initial!H45</f>
        <v>0</v>
      </c>
      <c r="I45">
        <f>Final!I45-Initial!I45</f>
        <v>0</v>
      </c>
      <c r="J45">
        <f>Final!J45-Initial!J45</f>
        <v>0</v>
      </c>
      <c r="K45">
        <f>Final!K45-Initial!K45</f>
        <v>0</v>
      </c>
      <c r="L45">
        <f>Final!L45-Initial!L45</f>
        <v>0</v>
      </c>
      <c r="M45">
        <f>Final!M45-Initial!M45</f>
        <v>0</v>
      </c>
      <c r="N45">
        <f>Final!N45-Initial!N45</f>
        <v>0</v>
      </c>
      <c r="O45">
        <f>Final!O45-Initial!O45</f>
        <v>0</v>
      </c>
      <c r="P45">
        <f>Final!P45-Initial!P45</f>
        <v>0</v>
      </c>
      <c r="Q45">
        <f>Final!Q45-Initial!Q45</f>
        <v>0</v>
      </c>
      <c r="R45">
        <f>Final!R45-Initial!R45</f>
        <v>0</v>
      </c>
      <c r="S45">
        <f>Final!S45-Initial!S45</f>
        <v>0</v>
      </c>
      <c r="T45">
        <f>Final!T45-Initial!T45</f>
        <v>0</v>
      </c>
      <c r="U45">
        <f>Final!U45-Initial!U45</f>
        <v>0</v>
      </c>
      <c r="V45">
        <f>Final!V45-Initial!V45</f>
        <v>0</v>
      </c>
      <c r="W45">
        <f>Final!W45-Initial!W45</f>
        <v>0</v>
      </c>
      <c r="X45">
        <f>Final!X45-Initial!X45</f>
        <v>0</v>
      </c>
      <c r="Y45">
        <f>Final!Y45-Initial!Y45</f>
        <v>0</v>
      </c>
      <c r="Z45">
        <f>Final!Z45-Initial!Z45</f>
        <v>0</v>
      </c>
      <c r="AA45">
        <f>Final!AA45-Initial!AA45</f>
        <v>0</v>
      </c>
      <c r="AB45">
        <f>Final!AB45-Initial!AB45</f>
        <v>0</v>
      </c>
      <c r="AC45">
        <f>Final!AC45-Initial!AC45</f>
        <v>0</v>
      </c>
      <c r="AD45">
        <f>Final!AD45-Initial!AD45</f>
        <v>0</v>
      </c>
      <c r="AE45">
        <f>Final!AE45-Initial!AE45</f>
        <v>0</v>
      </c>
      <c r="AF45">
        <f>Final!AF45-Initial!AF45</f>
        <v>1.3290000000000077</v>
      </c>
      <c r="AG45">
        <f>Final!AG45-Initial!AG45</f>
        <v>1.3780000000000143</v>
      </c>
      <c r="AH45">
        <f>Final!AH45-Initial!AH45</f>
        <v>1.3680000000000092</v>
      </c>
      <c r="AI45">
        <f>Final!AI45-Initial!AI45</f>
        <v>0.91600000000001103</v>
      </c>
      <c r="AJ45">
        <f>Final!AJ45-Initial!AJ45</f>
        <v>0.9030000000000058</v>
      </c>
      <c r="AK45">
        <f>Final!AK45-Initial!AK45</f>
        <v>0.78000000000000114</v>
      </c>
      <c r="AL45">
        <f>Final!AL45-Initial!AL45</f>
        <v>0.757000000000005</v>
      </c>
      <c r="AM45">
        <f>Final!AM45-Initial!AM45</f>
        <v>1.0240000000000009</v>
      </c>
      <c r="AN45">
        <f>Final!AN45-Initial!AN45</f>
        <v>0</v>
      </c>
      <c r="AO45">
        <f>Final!AO45-Initial!AO45</f>
        <v>0</v>
      </c>
      <c r="AP45">
        <f>Final!AP45-Initial!AP45</f>
        <v>0</v>
      </c>
      <c r="AQ45">
        <f>Final!AQ45-Initial!AQ45</f>
        <v>0</v>
      </c>
      <c r="AR45">
        <f>Final!AR45-Initial!AR45</f>
        <v>0</v>
      </c>
      <c r="AS45">
        <f>Final!AS45-Initial!AS45</f>
        <v>0</v>
      </c>
      <c r="AT45">
        <f>Final!AT45-Initial!AT45</f>
        <v>0</v>
      </c>
      <c r="AU45">
        <f>Final!AU45-Initial!AU45</f>
        <v>0</v>
      </c>
      <c r="AV45">
        <f>Final!AV45-Initial!AV45</f>
        <v>0</v>
      </c>
      <c r="AW45">
        <f>Final!AW45-Initial!AW45</f>
        <v>0</v>
      </c>
      <c r="AX45">
        <f>Final!AX45-Initial!AX45</f>
        <v>0</v>
      </c>
      <c r="AY45">
        <f>Final!AY45-Initial!AY45</f>
        <v>0</v>
      </c>
      <c r="AZ45">
        <f>Final!AZ45-Initial!AZ45</f>
        <v>0</v>
      </c>
      <c r="BA45">
        <f>Final!BA45-Initial!BA45</f>
        <v>0</v>
      </c>
      <c r="BB45">
        <f>Final!BB45-Initial!BB45</f>
        <v>0</v>
      </c>
      <c r="BC45">
        <f>Final!BC45-Initial!BC45</f>
        <v>0</v>
      </c>
      <c r="BD45">
        <f>Final!BD45-Initial!BD45</f>
        <v>0</v>
      </c>
      <c r="BE45">
        <f>Final!BE45-Initial!BE45</f>
        <v>0</v>
      </c>
      <c r="BF45">
        <f>Final!BF45-Initial!BF45</f>
        <v>0</v>
      </c>
      <c r="BG45">
        <f>Final!BG45-Initial!BG45</f>
        <v>0</v>
      </c>
      <c r="BH45">
        <f>Final!BH45-Initial!BH45</f>
        <v>0</v>
      </c>
      <c r="BI45">
        <f>Final!BI45-Initial!BI45</f>
        <v>0</v>
      </c>
      <c r="BJ45">
        <f>Final!BJ45-Initial!BJ45</f>
        <v>0</v>
      </c>
      <c r="BK45">
        <f>Final!BK45-Initial!BK45</f>
        <v>0</v>
      </c>
      <c r="BL45">
        <f>Final!BL45-Initial!BL45</f>
        <v>0</v>
      </c>
      <c r="BM45">
        <f>Final!BM45-Initial!BM45</f>
        <v>0</v>
      </c>
      <c r="BN45">
        <f>Final!BN45-Initial!BN45</f>
        <v>0</v>
      </c>
      <c r="BO45">
        <f>Final!BO45-Initial!BO45</f>
        <v>0</v>
      </c>
      <c r="BP45">
        <f>Final!BP45-Initial!BP45</f>
        <v>0</v>
      </c>
      <c r="BQ45">
        <f>Final!BQ45-Initial!BQ45</f>
        <v>0</v>
      </c>
      <c r="BR45">
        <f>Final!BR45-Initial!BR45</f>
        <v>0</v>
      </c>
      <c r="BS45">
        <f>Final!BS45-Initial!BS45</f>
        <v>0</v>
      </c>
      <c r="BT45">
        <f>Final!BT45-Initial!BT45</f>
        <v>0</v>
      </c>
      <c r="BU45">
        <f>Final!BU45-Initial!BU45</f>
        <v>0</v>
      </c>
      <c r="BV45">
        <f>Final!BV45-Initial!BV45</f>
        <v>0</v>
      </c>
      <c r="BW45">
        <f>Final!BW45-Initial!BW45</f>
        <v>0</v>
      </c>
      <c r="BX45">
        <f>Final!BX45-Initial!BX45</f>
        <v>0</v>
      </c>
      <c r="BY45">
        <f>Final!BY45-Initial!BY45</f>
        <v>0</v>
      </c>
      <c r="BZ45">
        <f>Final!BZ45-Initial!BZ45</f>
        <v>0</v>
      </c>
      <c r="CA45">
        <f>Final!CA45-Initial!CA45</f>
        <v>0</v>
      </c>
      <c r="CB45">
        <f>Final!CB45-Initial!CB45</f>
        <v>0</v>
      </c>
      <c r="CC45">
        <f>Final!CC45-Initial!CC45</f>
        <v>0</v>
      </c>
      <c r="CD45">
        <f>Final!CD45-Initial!CD45</f>
        <v>0</v>
      </c>
      <c r="CE45">
        <f>Final!CE45-Initial!CE45</f>
        <v>0</v>
      </c>
      <c r="CF45">
        <f>Final!CF45-Initial!CF45</f>
        <v>0</v>
      </c>
      <c r="CG45">
        <f>Final!CG45-Initial!CG45</f>
        <v>0</v>
      </c>
      <c r="CH45">
        <f>Final!CH45-Initial!CH45</f>
        <v>0</v>
      </c>
      <c r="CI45">
        <f>Final!CI45-Initial!CI45</f>
        <v>0</v>
      </c>
      <c r="CJ45">
        <f>Final!CJ45-Initial!CJ45</f>
        <v>0</v>
      </c>
      <c r="CK45">
        <f>Final!CK45-Initial!CK45</f>
        <v>0</v>
      </c>
      <c r="CL45">
        <f>Final!CL45-Initial!CL45</f>
        <v>0</v>
      </c>
      <c r="CM45">
        <f>Final!CM45-Initial!CM45</f>
        <v>0</v>
      </c>
      <c r="CN45">
        <f>Final!CN45-Initial!CN45</f>
        <v>0</v>
      </c>
      <c r="CO45">
        <f>Final!CO45-Initial!CO45</f>
        <v>0</v>
      </c>
      <c r="CP45">
        <f>Final!CP45-Initial!CP45</f>
        <v>0</v>
      </c>
      <c r="CQ45">
        <f>Final!CQ45-Initial!CQ45</f>
        <v>0</v>
      </c>
      <c r="CR45">
        <f>Final!CR45-Initial!CR45</f>
        <v>0</v>
      </c>
      <c r="CS45">
        <f>Final!CS45-Initial!CS45</f>
        <v>0</v>
      </c>
      <c r="CT45">
        <f>Final!CT45-Initial!CT45</f>
        <v>0</v>
      </c>
    </row>
    <row r="46" spans="2:98">
      <c r="B46">
        <f>Final!B46-Initial!B46</f>
        <v>0</v>
      </c>
      <c r="C46">
        <f>Final!C46-Initial!C46</f>
        <v>0</v>
      </c>
      <c r="D46">
        <f>Final!D46-Initial!D46</f>
        <v>0</v>
      </c>
      <c r="E46">
        <f>Final!E46-Initial!E46</f>
        <v>0</v>
      </c>
      <c r="F46">
        <f>Final!F46-Initial!F46</f>
        <v>0</v>
      </c>
      <c r="G46">
        <f>Final!G46-Initial!G46</f>
        <v>0</v>
      </c>
      <c r="H46">
        <f>Final!H46-Initial!H46</f>
        <v>0</v>
      </c>
      <c r="I46">
        <f>Final!I46-Initial!I46</f>
        <v>0</v>
      </c>
      <c r="J46">
        <f>Final!J46-Initial!J46</f>
        <v>0</v>
      </c>
      <c r="K46">
        <f>Final!K46-Initial!K46</f>
        <v>0</v>
      </c>
      <c r="L46">
        <f>Final!L46-Initial!L46</f>
        <v>0</v>
      </c>
      <c r="M46">
        <f>Final!M46-Initial!M46</f>
        <v>0</v>
      </c>
      <c r="N46">
        <f>Final!N46-Initial!N46</f>
        <v>0</v>
      </c>
      <c r="O46">
        <f>Final!O46-Initial!O46</f>
        <v>0</v>
      </c>
      <c r="P46">
        <f>Final!P46-Initial!P46</f>
        <v>0</v>
      </c>
      <c r="Q46">
        <f>Final!Q46-Initial!Q46</f>
        <v>0</v>
      </c>
      <c r="R46">
        <f>Final!R46-Initial!R46</f>
        <v>0</v>
      </c>
      <c r="S46">
        <f>Final!S46-Initial!S46</f>
        <v>0</v>
      </c>
      <c r="T46">
        <f>Final!T46-Initial!T46</f>
        <v>0</v>
      </c>
      <c r="U46">
        <f>Final!U46-Initial!U46</f>
        <v>0</v>
      </c>
      <c r="V46">
        <f>Final!V46-Initial!V46</f>
        <v>0</v>
      </c>
      <c r="W46">
        <f>Final!W46-Initial!W46</f>
        <v>0</v>
      </c>
      <c r="X46">
        <f>Final!X46-Initial!X46</f>
        <v>0</v>
      </c>
      <c r="Y46">
        <f>Final!Y46-Initial!Y46</f>
        <v>0</v>
      </c>
      <c r="Z46">
        <f>Final!Z46-Initial!Z46</f>
        <v>0</v>
      </c>
      <c r="AA46">
        <f>Final!AA46-Initial!AA46</f>
        <v>0</v>
      </c>
      <c r="AB46">
        <f>Final!AB46-Initial!AB46</f>
        <v>0</v>
      </c>
      <c r="AC46">
        <f>Final!AC46-Initial!AC46</f>
        <v>0</v>
      </c>
      <c r="AD46">
        <f>Final!AD46-Initial!AD46</f>
        <v>0</v>
      </c>
      <c r="AE46">
        <f>Final!AE46-Initial!AE46</f>
        <v>0</v>
      </c>
      <c r="AF46">
        <f>Final!AF46-Initial!AF46</f>
        <v>0</v>
      </c>
      <c r="AG46">
        <f>Final!AG46-Initial!AG46</f>
        <v>0</v>
      </c>
      <c r="AH46">
        <f>Final!AH46-Initial!AH46</f>
        <v>0.91400000000000148</v>
      </c>
      <c r="AI46">
        <f>Final!AI46-Initial!AI46</f>
        <v>0.94700000000000273</v>
      </c>
      <c r="AJ46">
        <f>Final!AJ46-Initial!AJ46</f>
        <v>0.87099999999999511</v>
      </c>
      <c r="AK46">
        <f>Final!AK46-Initial!AK46</f>
        <v>0.76800000000000068</v>
      </c>
      <c r="AL46">
        <f>Final!AL46-Initial!AL46</f>
        <v>0.79999999999999716</v>
      </c>
      <c r="AM46">
        <f>Final!AM46-Initial!AM46</f>
        <v>0</v>
      </c>
      <c r="AN46">
        <f>Final!AN46-Initial!AN46</f>
        <v>0</v>
      </c>
      <c r="AO46">
        <f>Final!AO46-Initial!AO46</f>
        <v>0</v>
      </c>
      <c r="AP46">
        <f>Final!AP46-Initial!AP46</f>
        <v>0</v>
      </c>
      <c r="AQ46">
        <f>Final!AQ46-Initial!AQ46</f>
        <v>0</v>
      </c>
      <c r="AR46">
        <f>Final!AR46-Initial!AR46</f>
        <v>0</v>
      </c>
      <c r="AS46">
        <f>Final!AS46-Initial!AS46</f>
        <v>0</v>
      </c>
      <c r="AT46">
        <f>Final!AT46-Initial!AT46</f>
        <v>0</v>
      </c>
      <c r="AU46">
        <f>Final!AU46-Initial!AU46</f>
        <v>0</v>
      </c>
      <c r="AV46">
        <f>Final!AV46-Initial!AV46</f>
        <v>0</v>
      </c>
      <c r="AW46">
        <f>Final!AW46-Initial!AW46</f>
        <v>0</v>
      </c>
      <c r="AX46">
        <f>Final!AX46-Initial!AX46</f>
        <v>0</v>
      </c>
      <c r="AY46">
        <f>Final!AY46-Initial!AY46</f>
        <v>0</v>
      </c>
      <c r="AZ46">
        <f>Final!AZ46-Initial!AZ46</f>
        <v>0</v>
      </c>
      <c r="BA46">
        <f>Final!BA46-Initial!BA46</f>
        <v>0</v>
      </c>
      <c r="BB46">
        <f>Final!BB46-Initial!BB46</f>
        <v>0</v>
      </c>
      <c r="BC46">
        <f>Final!BC46-Initial!BC46</f>
        <v>0</v>
      </c>
      <c r="BD46">
        <f>Final!BD46-Initial!BD46</f>
        <v>0</v>
      </c>
      <c r="BE46">
        <f>Final!BE46-Initial!BE46</f>
        <v>0</v>
      </c>
      <c r="BF46">
        <f>Final!BF46-Initial!BF46</f>
        <v>0</v>
      </c>
      <c r="BG46">
        <f>Final!BG46-Initial!BG46</f>
        <v>0</v>
      </c>
      <c r="BH46">
        <f>Final!BH46-Initial!BH46</f>
        <v>0</v>
      </c>
      <c r="BI46">
        <f>Final!BI46-Initial!BI46</f>
        <v>0</v>
      </c>
      <c r="BJ46">
        <f>Final!BJ46-Initial!BJ46</f>
        <v>0</v>
      </c>
      <c r="BK46">
        <f>Final!BK46-Initial!BK46</f>
        <v>0</v>
      </c>
      <c r="BL46">
        <f>Final!BL46-Initial!BL46</f>
        <v>0</v>
      </c>
      <c r="BM46">
        <f>Final!BM46-Initial!BM46</f>
        <v>0</v>
      </c>
      <c r="BN46">
        <f>Final!BN46-Initial!BN46</f>
        <v>0</v>
      </c>
      <c r="BO46">
        <f>Final!BO46-Initial!BO46</f>
        <v>0</v>
      </c>
      <c r="BP46">
        <f>Final!BP46-Initial!BP46</f>
        <v>0</v>
      </c>
      <c r="BQ46">
        <f>Final!BQ46-Initial!BQ46</f>
        <v>0</v>
      </c>
      <c r="BR46">
        <f>Final!BR46-Initial!BR46</f>
        <v>0</v>
      </c>
      <c r="BS46">
        <f>Final!BS46-Initial!BS46</f>
        <v>0</v>
      </c>
      <c r="BT46">
        <f>Final!BT46-Initial!BT46</f>
        <v>0</v>
      </c>
      <c r="BU46">
        <f>Final!BU46-Initial!BU46</f>
        <v>0</v>
      </c>
      <c r="BV46">
        <f>Final!BV46-Initial!BV46</f>
        <v>0</v>
      </c>
      <c r="BW46">
        <f>Final!BW46-Initial!BW46</f>
        <v>0</v>
      </c>
      <c r="BX46">
        <f>Final!BX46-Initial!BX46</f>
        <v>0</v>
      </c>
      <c r="BY46">
        <f>Final!BY46-Initial!BY46</f>
        <v>0</v>
      </c>
      <c r="BZ46">
        <f>Final!BZ46-Initial!BZ46</f>
        <v>0</v>
      </c>
      <c r="CA46">
        <f>Final!CA46-Initial!CA46</f>
        <v>0</v>
      </c>
      <c r="CB46">
        <f>Final!CB46-Initial!CB46</f>
        <v>0</v>
      </c>
      <c r="CC46">
        <f>Final!CC46-Initial!CC46</f>
        <v>0</v>
      </c>
      <c r="CD46">
        <f>Final!CD46-Initial!CD46</f>
        <v>0</v>
      </c>
      <c r="CE46">
        <f>Final!CE46-Initial!CE46</f>
        <v>0</v>
      </c>
      <c r="CF46">
        <f>Final!CF46-Initial!CF46</f>
        <v>0</v>
      </c>
      <c r="CG46">
        <f>Final!CG46-Initial!CG46</f>
        <v>0</v>
      </c>
      <c r="CH46">
        <f>Final!CH46-Initial!CH46</f>
        <v>0</v>
      </c>
      <c r="CI46">
        <f>Final!CI46-Initial!CI46</f>
        <v>0</v>
      </c>
      <c r="CJ46">
        <f>Final!CJ46-Initial!CJ46</f>
        <v>0</v>
      </c>
      <c r="CK46">
        <f>Final!CK46-Initial!CK46</f>
        <v>0</v>
      </c>
      <c r="CL46">
        <f>Final!CL46-Initial!CL46</f>
        <v>0</v>
      </c>
      <c r="CM46">
        <f>Final!CM46-Initial!CM46</f>
        <v>0</v>
      </c>
      <c r="CN46">
        <f>Final!CN46-Initial!CN46</f>
        <v>0</v>
      </c>
      <c r="CO46">
        <f>Final!CO46-Initial!CO46</f>
        <v>0</v>
      </c>
      <c r="CP46">
        <f>Final!CP46-Initial!CP46</f>
        <v>0</v>
      </c>
      <c r="CQ46">
        <f>Final!CQ46-Initial!CQ46</f>
        <v>0</v>
      </c>
      <c r="CR46">
        <f>Final!CR46-Initial!CR46</f>
        <v>0</v>
      </c>
      <c r="CS46">
        <f>Final!CS46-Initial!CS46</f>
        <v>0</v>
      </c>
      <c r="CT46">
        <f>Final!CT46-Initial!CT46</f>
        <v>0</v>
      </c>
    </row>
    <row r="47" spans="2:98">
      <c r="B47">
        <f>Final!B47-Initial!B47</f>
        <v>0</v>
      </c>
      <c r="C47">
        <f>Final!C47-Initial!C47</f>
        <v>0</v>
      </c>
      <c r="D47">
        <f>Final!D47-Initial!D47</f>
        <v>0</v>
      </c>
      <c r="E47">
        <f>Final!E47-Initial!E47</f>
        <v>0</v>
      </c>
      <c r="F47">
        <f>Final!F47-Initial!F47</f>
        <v>0</v>
      </c>
      <c r="G47">
        <f>Final!G47-Initial!G47</f>
        <v>0</v>
      </c>
      <c r="H47">
        <f>Final!H47-Initial!H47</f>
        <v>0</v>
      </c>
      <c r="I47">
        <f>Final!I47-Initial!I47</f>
        <v>0</v>
      </c>
      <c r="J47">
        <f>Final!J47-Initial!J47</f>
        <v>0</v>
      </c>
      <c r="K47">
        <f>Final!K47-Initial!K47</f>
        <v>0</v>
      </c>
      <c r="L47">
        <f>Final!L47-Initial!L47</f>
        <v>0</v>
      </c>
      <c r="M47">
        <f>Final!M47-Initial!M47</f>
        <v>0</v>
      </c>
      <c r="N47">
        <f>Final!N47-Initial!N47</f>
        <v>0</v>
      </c>
      <c r="O47">
        <f>Final!O47-Initial!O47</f>
        <v>0</v>
      </c>
      <c r="P47">
        <f>Final!P47-Initial!P47</f>
        <v>0</v>
      </c>
      <c r="Q47">
        <f>Final!Q47-Initial!Q47</f>
        <v>0</v>
      </c>
      <c r="R47">
        <f>Final!R47-Initial!R47</f>
        <v>0</v>
      </c>
      <c r="S47">
        <f>Final!S47-Initial!S47</f>
        <v>0</v>
      </c>
      <c r="T47">
        <f>Final!T47-Initial!T47</f>
        <v>0</v>
      </c>
      <c r="U47">
        <f>Final!U47-Initial!U47</f>
        <v>0</v>
      </c>
      <c r="V47">
        <f>Final!V47-Initial!V47</f>
        <v>0</v>
      </c>
      <c r="W47">
        <f>Final!W47-Initial!W47</f>
        <v>0</v>
      </c>
      <c r="X47">
        <f>Final!X47-Initial!X47</f>
        <v>0</v>
      </c>
      <c r="Y47">
        <f>Final!Y47-Initial!Y47</f>
        <v>0</v>
      </c>
      <c r="Z47">
        <f>Final!Z47-Initial!Z47</f>
        <v>0</v>
      </c>
      <c r="AA47">
        <f>Final!AA47-Initial!AA47</f>
        <v>0</v>
      </c>
      <c r="AB47">
        <f>Final!AB47-Initial!AB47</f>
        <v>0</v>
      </c>
      <c r="AC47">
        <f>Final!AC47-Initial!AC47</f>
        <v>0</v>
      </c>
      <c r="AD47">
        <f>Final!AD47-Initial!AD47</f>
        <v>0</v>
      </c>
      <c r="AE47">
        <f>Final!AE47-Initial!AE47</f>
        <v>0</v>
      </c>
      <c r="AF47">
        <f>Final!AF47-Initial!AF47</f>
        <v>0</v>
      </c>
      <c r="AG47">
        <f>Final!AG47-Initial!AG47</f>
        <v>0</v>
      </c>
      <c r="AH47">
        <f>Final!AH47-Initial!AH47</f>
        <v>0.867999999999995</v>
      </c>
      <c r="AI47">
        <f>Final!AI47-Initial!AI47</f>
        <v>0.96699999999999875</v>
      </c>
      <c r="AJ47">
        <f>Final!AJ47-Initial!AJ47</f>
        <v>0.89300000000000068</v>
      </c>
      <c r="AK47">
        <f>Final!AK47-Initial!AK47</f>
        <v>0.75400000000000489</v>
      </c>
      <c r="AL47">
        <f>Final!AL47-Initial!AL47</f>
        <v>0</v>
      </c>
      <c r="AM47">
        <f>Final!AM47-Initial!AM47</f>
        <v>0</v>
      </c>
      <c r="AN47">
        <f>Final!AN47-Initial!AN47</f>
        <v>0</v>
      </c>
      <c r="AO47">
        <f>Final!AO47-Initial!AO47</f>
        <v>0</v>
      </c>
      <c r="AP47">
        <f>Final!AP47-Initial!AP47</f>
        <v>0</v>
      </c>
      <c r="AQ47">
        <f>Final!AQ47-Initial!AQ47</f>
        <v>0</v>
      </c>
      <c r="AR47">
        <f>Final!AR47-Initial!AR47</f>
        <v>0</v>
      </c>
      <c r="AS47">
        <f>Final!AS47-Initial!AS47</f>
        <v>0</v>
      </c>
      <c r="AT47">
        <f>Final!AT47-Initial!AT47</f>
        <v>0</v>
      </c>
      <c r="AU47">
        <f>Final!AU47-Initial!AU47</f>
        <v>0</v>
      </c>
      <c r="AV47">
        <f>Final!AV47-Initial!AV47</f>
        <v>0</v>
      </c>
      <c r="AW47">
        <f>Final!AW47-Initial!AW47</f>
        <v>0</v>
      </c>
      <c r="AX47">
        <f>Final!AX47-Initial!AX47</f>
        <v>0</v>
      </c>
      <c r="AY47">
        <f>Final!AY47-Initial!AY47</f>
        <v>0</v>
      </c>
      <c r="AZ47">
        <f>Final!AZ47-Initial!AZ47</f>
        <v>0</v>
      </c>
      <c r="BA47">
        <f>Final!BA47-Initial!BA47</f>
        <v>0</v>
      </c>
      <c r="BB47">
        <f>Final!BB47-Initial!BB47</f>
        <v>0</v>
      </c>
      <c r="BC47">
        <f>Final!BC47-Initial!BC47</f>
        <v>0</v>
      </c>
      <c r="BD47">
        <f>Final!BD47-Initial!BD47</f>
        <v>0</v>
      </c>
      <c r="BE47">
        <f>Final!BE47-Initial!BE47</f>
        <v>0</v>
      </c>
      <c r="BF47">
        <f>Final!BF47-Initial!BF47</f>
        <v>0</v>
      </c>
      <c r="BG47">
        <f>Final!BG47-Initial!BG47</f>
        <v>0</v>
      </c>
      <c r="BH47">
        <f>Final!BH47-Initial!BH47</f>
        <v>0</v>
      </c>
      <c r="BI47">
        <f>Final!BI47-Initial!BI47</f>
        <v>0</v>
      </c>
      <c r="BJ47">
        <f>Final!BJ47-Initial!BJ47</f>
        <v>0</v>
      </c>
      <c r="BK47">
        <f>Final!BK47-Initial!BK47</f>
        <v>0</v>
      </c>
      <c r="BL47">
        <f>Final!BL47-Initial!BL47</f>
        <v>0</v>
      </c>
      <c r="BM47">
        <f>Final!BM47-Initial!BM47</f>
        <v>0</v>
      </c>
      <c r="BN47">
        <f>Final!BN47-Initial!BN47</f>
        <v>0</v>
      </c>
      <c r="BO47">
        <f>Final!BO47-Initial!BO47</f>
        <v>0</v>
      </c>
      <c r="BP47">
        <f>Final!BP47-Initial!BP47</f>
        <v>0</v>
      </c>
      <c r="BQ47">
        <f>Final!BQ47-Initial!BQ47</f>
        <v>0</v>
      </c>
      <c r="BR47">
        <f>Final!BR47-Initial!BR47</f>
        <v>0</v>
      </c>
      <c r="BS47">
        <f>Final!BS47-Initial!BS47</f>
        <v>0</v>
      </c>
      <c r="BT47">
        <f>Final!BT47-Initial!BT47</f>
        <v>0</v>
      </c>
      <c r="BU47">
        <f>Final!BU47-Initial!BU47</f>
        <v>0</v>
      </c>
      <c r="BV47">
        <f>Final!BV47-Initial!BV47</f>
        <v>0</v>
      </c>
      <c r="BW47">
        <f>Final!BW47-Initial!BW47</f>
        <v>0</v>
      </c>
      <c r="BX47">
        <f>Final!BX47-Initial!BX47</f>
        <v>0</v>
      </c>
      <c r="BY47">
        <f>Final!BY47-Initial!BY47</f>
        <v>0</v>
      </c>
      <c r="BZ47">
        <f>Final!BZ47-Initial!BZ47</f>
        <v>0</v>
      </c>
      <c r="CA47">
        <f>Final!CA47-Initial!CA47</f>
        <v>0</v>
      </c>
      <c r="CB47">
        <f>Final!CB47-Initial!CB47</f>
        <v>0</v>
      </c>
      <c r="CC47">
        <f>Final!CC47-Initial!CC47</f>
        <v>0</v>
      </c>
      <c r="CD47">
        <f>Final!CD47-Initial!CD47</f>
        <v>0</v>
      </c>
      <c r="CE47">
        <f>Final!CE47-Initial!CE47</f>
        <v>0</v>
      </c>
      <c r="CF47">
        <f>Final!CF47-Initial!CF47</f>
        <v>0</v>
      </c>
      <c r="CG47">
        <f>Final!CG47-Initial!CG47</f>
        <v>0</v>
      </c>
      <c r="CH47">
        <f>Final!CH47-Initial!CH47</f>
        <v>0</v>
      </c>
      <c r="CI47">
        <f>Final!CI47-Initial!CI47</f>
        <v>0</v>
      </c>
      <c r="CJ47">
        <f>Final!CJ47-Initial!CJ47</f>
        <v>0</v>
      </c>
      <c r="CK47">
        <f>Final!CK47-Initial!CK47</f>
        <v>0</v>
      </c>
      <c r="CL47">
        <f>Final!CL47-Initial!CL47</f>
        <v>0</v>
      </c>
      <c r="CM47">
        <f>Final!CM47-Initial!CM47</f>
        <v>0</v>
      </c>
      <c r="CN47">
        <f>Final!CN47-Initial!CN47</f>
        <v>0</v>
      </c>
      <c r="CO47">
        <f>Final!CO47-Initial!CO47</f>
        <v>0</v>
      </c>
      <c r="CP47">
        <f>Final!CP47-Initial!CP47</f>
        <v>0</v>
      </c>
      <c r="CQ47">
        <f>Final!CQ47-Initial!CQ47</f>
        <v>0</v>
      </c>
      <c r="CR47">
        <f>Final!CR47-Initial!CR47</f>
        <v>0</v>
      </c>
      <c r="CS47">
        <f>Final!CS47-Initial!CS47</f>
        <v>0</v>
      </c>
      <c r="CT47">
        <f>Final!CT47-Initial!CT47</f>
        <v>0</v>
      </c>
    </row>
    <row r="48" spans="2:98">
      <c r="B48">
        <f>Final!B48-Initial!B48</f>
        <v>0</v>
      </c>
      <c r="C48">
        <f>Final!C48-Initial!C48</f>
        <v>0</v>
      </c>
      <c r="D48">
        <f>Final!D48-Initial!D48</f>
        <v>0</v>
      </c>
      <c r="E48">
        <f>Final!E48-Initial!E48</f>
        <v>0</v>
      </c>
      <c r="F48">
        <f>Final!F48-Initial!F48</f>
        <v>0</v>
      </c>
      <c r="G48">
        <f>Final!G48-Initial!G48</f>
        <v>0</v>
      </c>
      <c r="H48">
        <f>Final!H48-Initial!H48</f>
        <v>0</v>
      </c>
      <c r="I48">
        <f>Final!I48-Initial!I48</f>
        <v>0</v>
      </c>
      <c r="J48">
        <f>Final!J48-Initial!J48</f>
        <v>0</v>
      </c>
      <c r="K48">
        <f>Final!K48-Initial!K48</f>
        <v>0</v>
      </c>
      <c r="L48">
        <f>Final!L48-Initial!L48</f>
        <v>0</v>
      </c>
      <c r="M48">
        <f>Final!M48-Initial!M48</f>
        <v>0</v>
      </c>
      <c r="N48">
        <f>Final!N48-Initial!N48</f>
        <v>0</v>
      </c>
      <c r="O48">
        <f>Final!O48-Initial!O48</f>
        <v>0</v>
      </c>
      <c r="P48">
        <f>Final!P48-Initial!P48</f>
        <v>0</v>
      </c>
      <c r="Q48">
        <f>Final!Q48-Initial!Q48</f>
        <v>0</v>
      </c>
      <c r="R48">
        <f>Final!R48-Initial!R48</f>
        <v>0</v>
      </c>
      <c r="S48">
        <f>Final!S48-Initial!S48</f>
        <v>0</v>
      </c>
      <c r="T48">
        <f>Final!T48-Initial!T48</f>
        <v>0</v>
      </c>
      <c r="U48">
        <f>Final!U48-Initial!U48</f>
        <v>0</v>
      </c>
      <c r="V48">
        <f>Final!V48-Initial!V48</f>
        <v>0</v>
      </c>
      <c r="W48">
        <f>Final!W48-Initial!W48</f>
        <v>0</v>
      </c>
      <c r="X48">
        <f>Final!X48-Initial!X48</f>
        <v>0</v>
      </c>
      <c r="Y48">
        <f>Final!Y48-Initial!Y48</f>
        <v>0</v>
      </c>
      <c r="Z48">
        <f>Final!Z48-Initial!Z48</f>
        <v>0</v>
      </c>
      <c r="AA48">
        <f>Final!AA48-Initial!AA48</f>
        <v>0</v>
      </c>
      <c r="AB48">
        <f>Final!AB48-Initial!AB48</f>
        <v>0</v>
      </c>
      <c r="AC48">
        <f>Final!AC48-Initial!AC48</f>
        <v>0</v>
      </c>
      <c r="AD48">
        <f>Final!AD48-Initial!AD48</f>
        <v>0</v>
      </c>
      <c r="AE48">
        <f>Final!AE48-Initial!AE48</f>
        <v>0</v>
      </c>
      <c r="AF48">
        <f>Final!AF48-Initial!AF48</f>
        <v>0</v>
      </c>
      <c r="AG48">
        <f>Final!AG48-Initial!AG48</f>
        <v>0</v>
      </c>
      <c r="AH48">
        <f>Final!AH48-Initial!AH48</f>
        <v>0</v>
      </c>
      <c r="AI48">
        <f>Final!AI48-Initial!AI48</f>
        <v>0.84199999999999875</v>
      </c>
      <c r="AJ48">
        <f>Final!AJ48-Initial!AJ48</f>
        <v>0.73499999999999943</v>
      </c>
      <c r="AK48">
        <f>Final!AK48-Initial!AK48</f>
        <v>0</v>
      </c>
      <c r="AL48">
        <f>Final!AL48-Initial!AL48</f>
        <v>0</v>
      </c>
      <c r="AM48">
        <f>Final!AM48-Initial!AM48</f>
        <v>0</v>
      </c>
      <c r="AN48">
        <f>Final!AN48-Initial!AN48</f>
        <v>0</v>
      </c>
      <c r="AO48">
        <f>Final!AO48-Initial!AO48</f>
        <v>0</v>
      </c>
      <c r="AP48">
        <f>Final!AP48-Initial!AP48</f>
        <v>0</v>
      </c>
      <c r="AQ48">
        <f>Final!AQ48-Initial!AQ48</f>
        <v>0</v>
      </c>
      <c r="AR48">
        <f>Final!AR48-Initial!AR48</f>
        <v>0</v>
      </c>
      <c r="AS48">
        <f>Final!AS48-Initial!AS48</f>
        <v>0</v>
      </c>
      <c r="AT48">
        <f>Final!AT48-Initial!AT48</f>
        <v>0</v>
      </c>
      <c r="AU48">
        <f>Final!AU48-Initial!AU48</f>
        <v>0</v>
      </c>
      <c r="AV48">
        <f>Final!AV48-Initial!AV48</f>
        <v>0</v>
      </c>
      <c r="AW48">
        <f>Final!AW48-Initial!AW48</f>
        <v>0</v>
      </c>
      <c r="AX48">
        <f>Final!AX48-Initial!AX48</f>
        <v>0</v>
      </c>
      <c r="AY48">
        <f>Final!AY48-Initial!AY48</f>
        <v>0</v>
      </c>
      <c r="AZ48">
        <f>Final!AZ48-Initial!AZ48</f>
        <v>0</v>
      </c>
      <c r="BA48">
        <f>Final!BA48-Initial!BA48</f>
        <v>0</v>
      </c>
      <c r="BB48">
        <f>Final!BB48-Initial!BB48</f>
        <v>0</v>
      </c>
      <c r="BC48">
        <f>Final!BC48-Initial!BC48</f>
        <v>0</v>
      </c>
      <c r="BD48">
        <f>Final!BD48-Initial!BD48</f>
        <v>0</v>
      </c>
      <c r="BE48">
        <f>Final!BE48-Initial!BE48</f>
        <v>0</v>
      </c>
      <c r="BF48">
        <f>Final!BF48-Initial!BF48</f>
        <v>0</v>
      </c>
      <c r="BG48">
        <f>Final!BG48-Initial!BG48</f>
        <v>0</v>
      </c>
      <c r="BH48">
        <f>Final!BH48-Initial!BH48</f>
        <v>0</v>
      </c>
      <c r="BI48">
        <f>Final!BI48-Initial!BI48</f>
        <v>0</v>
      </c>
      <c r="BJ48">
        <f>Final!BJ48-Initial!BJ48</f>
        <v>0</v>
      </c>
      <c r="BK48">
        <f>Final!BK48-Initial!BK48</f>
        <v>0</v>
      </c>
      <c r="BL48">
        <f>Final!BL48-Initial!BL48</f>
        <v>0</v>
      </c>
      <c r="BM48">
        <f>Final!BM48-Initial!BM48</f>
        <v>0</v>
      </c>
      <c r="BN48">
        <f>Final!BN48-Initial!BN48</f>
        <v>0</v>
      </c>
      <c r="BO48">
        <f>Final!BO48-Initial!BO48</f>
        <v>0</v>
      </c>
      <c r="BP48">
        <f>Final!BP48-Initial!BP48</f>
        <v>0</v>
      </c>
      <c r="BQ48">
        <f>Final!BQ48-Initial!BQ48</f>
        <v>0</v>
      </c>
      <c r="BR48">
        <f>Final!BR48-Initial!BR48</f>
        <v>0</v>
      </c>
      <c r="BS48">
        <f>Final!BS48-Initial!BS48</f>
        <v>0</v>
      </c>
      <c r="BT48">
        <f>Final!BT48-Initial!BT48</f>
        <v>0</v>
      </c>
      <c r="BU48">
        <f>Final!BU48-Initial!BU48</f>
        <v>0</v>
      </c>
      <c r="BV48">
        <f>Final!BV48-Initial!BV48</f>
        <v>0</v>
      </c>
      <c r="BW48">
        <f>Final!BW48-Initial!BW48</f>
        <v>0</v>
      </c>
      <c r="BX48">
        <f>Final!BX48-Initial!BX48</f>
        <v>0</v>
      </c>
      <c r="BY48">
        <f>Final!BY48-Initial!BY48</f>
        <v>0</v>
      </c>
      <c r="BZ48">
        <f>Final!BZ48-Initial!BZ48</f>
        <v>0</v>
      </c>
      <c r="CA48">
        <f>Final!CA48-Initial!CA48</f>
        <v>0</v>
      </c>
      <c r="CB48">
        <f>Final!CB48-Initial!CB48</f>
        <v>0</v>
      </c>
      <c r="CC48">
        <f>Final!CC48-Initial!CC48</f>
        <v>0</v>
      </c>
      <c r="CD48">
        <f>Final!CD48-Initial!CD48</f>
        <v>0</v>
      </c>
      <c r="CE48">
        <f>Final!CE48-Initial!CE48</f>
        <v>0</v>
      </c>
      <c r="CF48">
        <f>Final!CF48-Initial!CF48</f>
        <v>0</v>
      </c>
      <c r="CG48">
        <f>Final!CG48-Initial!CG48</f>
        <v>0</v>
      </c>
      <c r="CH48">
        <f>Final!CH48-Initial!CH48</f>
        <v>0</v>
      </c>
      <c r="CI48">
        <f>Final!CI48-Initial!CI48</f>
        <v>0</v>
      </c>
      <c r="CJ48">
        <f>Final!CJ48-Initial!CJ48</f>
        <v>0</v>
      </c>
      <c r="CK48">
        <f>Final!CK48-Initial!CK48</f>
        <v>0</v>
      </c>
      <c r="CL48">
        <f>Final!CL48-Initial!CL48</f>
        <v>0</v>
      </c>
      <c r="CM48">
        <f>Final!CM48-Initial!CM48</f>
        <v>0</v>
      </c>
      <c r="CN48">
        <f>Final!CN48-Initial!CN48</f>
        <v>0</v>
      </c>
      <c r="CO48">
        <f>Final!CO48-Initial!CO48</f>
        <v>0</v>
      </c>
      <c r="CP48">
        <f>Final!CP48-Initial!CP48</f>
        <v>0</v>
      </c>
      <c r="CQ48">
        <f>Final!CQ48-Initial!CQ48</f>
        <v>0</v>
      </c>
      <c r="CR48">
        <f>Final!CR48-Initial!CR48</f>
        <v>0</v>
      </c>
      <c r="CS48">
        <f>Final!CS48-Initial!CS48</f>
        <v>0</v>
      </c>
      <c r="CT48">
        <f>Final!CT48-Initial!CT48</f>
        <v>0</v>
      </c>
    </row>
    <row r="49" spans="2:98">
      <c r="B49">
        <f>Final!B49-Initial!B49</f>
        <v>0</v>
      </c>
      <c r="C49">
        <f>Final!C49-Initial!C49</f>
        <v>0</v>
      </c>
      <c r="D49">
        <f>Final!D49-Initial!D49</f>
        <v>0</v>
      </c>
      <c r="E49">
        <f>Final!E49-Initial!E49</f>
        <v>0</v>
      </c>
      <c r="F49">
        <f>Final!F49-Initial!F49</f>
        <v>0</v>
      </c>
      <c r="G49">
        <f>Final!G49-Initial!G49</f>
        <v>0</v>
      </c>
      <c r="H49">
        <f>Final!H49-Initial!H49</f>
        <v>0</v>
      </c>
      <c r="I49">
        <f>Final!I49-Initial!I49</f>
        <v>0</v>
      </c>
      <c r="J49">
        <f>Final!J49-Initial!J49</f>
        <v>0</v>
      </c>
      <c r="K49">
        <f>Final!K49-Initial!K49</f>
        <v>0</v>
      </c>
      <c r="L49">
        <f>Final!L49-Initial!L49</f>
        <v>0</v>
      </c>
      <c r="M49">
        <f>Final!M49-Initial!M49</f>
        <v>0</v>
      </c>
      <c r="N49">
        <f>Final!N49-Initial!N49</f>
        <v>0</v>
      </c>
      <c r="O49">
        <f>Final!O49-Initial!O49</f>
        <v>0</v>
      </c>
      <c r="P49">
        <f>Final!P49-Initial!P49</f>
        <v>0</v>
      </c>
      <c r="Q49">
        <f>Final!Q49-Initial!Q49</f>
        <v>0</v>
      </c>
      <c r="R49">
        <f>Final!R49-Initial!R49</f>
        <v>0</v>
      </c>
      <c r="S49">
        <f>Final!S49-Initial!S49</f>
        <v>0</v>
      </c>
      <c r="T49">
        <f>Final!T49-Initial!T49</f>
        <v>0</v>
      </c>
      <c r="U49">
        <f>Final!U49-Initial!U49</f>
        <v>0</v>
      </c>
      <c r="V49">
        <f>Final!V49-Initial!V49</f>
        <v>0</v>
      </c>
      <c r="W49">
        <f>Final!W49-Initial!W49</f>
        <v>0</v>
      </c>
      <c r="X49">
        <f>Final!X49-Initial!X49</f>
        <v>0</v>
      </c>
      <c r="Y49">
        <f>Final!Y49-Initial!Y49</f>
        <v>0</v>
      </c>
      <c r="Z49">
        <f>Final!Z49-Initial!Z49</f>
        <v>0</v>
      </c>
      <c r="AA49">
        <f>Final!AA49-Initial!AA49</f>
        <v>0</v>
      </c>
      <c r="AB49">
        <f>Final!AB49-Initial!AB49</f>
        <v>0</v>
      </c>
      <c r="AC49">
        <f>Final!AC49-Initial!AC49</f>
        <v>0</v>
      </c>
      <c r="AD49">
        <f>Final!AD49-Initial!AD49</f>
        <v>0</v>
      </c>
      <c r="AE49">
        <f>Final!AE49-Initial!AE49</f>
        <v>0</v>
      </c>
      <c r="AF49">
        <f>Final!AF49-Initial!AF49</f>
        <v>0</v>
      </c>
      <c r="AG49">
        <f>Final!AG49-Initial!AG49</f>
        <v>0</v>
      </c>
      <c r="AH49">
        <f>Final!AH49-Initial!AH49</f>
        <v>0</v>
      </c>
      <c r="AI49">
        <f>Final!AI49-Initial!AI49</f>
        <v>0</v>
      </c>
      <c r="AJ49">
        <f>Final!AJ49-Initial!AJ49</f>
        <v>0</v>
      </c>
      <c r="AK49">
        <f>Final!AK49-Initial!AK49</f>
        <v>0</v>
      </c>
      <c r="AL49">
        <f>Final!AL49-Initial!AL49</f>
        <v>0</v>
      </c>
      <c r="AM49">
        <f>Final!AM49-Initial!AM49</f>
        <v>0</v>
      </c>
      <c r="AN49">
        <f>Final!AN49-Initial!AN49</f>
        <v>0</v>
      </c>
      <c r="AO49">
        <f>Final!AO49-Initial!AO49</f>
        <v>0</v>
      </c>
      <c r="AP49">
        <f>Final!AP49-Initial!AP49</f>
        <v>0</v>
      </c>
      <c r="AQ49">
        <f>Final!AQ49-Initial!AQ49</f>
        <v>0</v>
      </c>
      <c r="AR49">
        <f>Final!AR49-Initial!AR49</f>
        <v>0</v>
      </c>
      <c r="AS49">
        <f>Final!AS49-Initial!AS49</f>
        <v>0</v>
      </c>
      <c r="AT49">
        <f>Final!AT49-Initial!AT49</f>
        <v>0</v>
      </c>
      <c r="AU49">
        <f>Final!AU49-Initial!AU49</f>
        <v>0</v>
      </c>
      <c r="AV49">
        <f>Final!AV49-Initial!AV49</f>
        <v>0</v>
      </c>
      <c r="AW49">
        <f>Final!AW49-Initial!AW49</f>
        <v>0</v>
      </c>
      <c r="AX49">
        <f>Final!AX49-Initial!AX49</f>
        <v>0</v>
      </c>
      <c r="AY49">
        <f>Final!AY49-Initial!AY49</f>
        <v>0</v>
      </c>
      <c r="AZ49">
        <f>Final!AZ49-Initial!AZ49</f>
        <v>0</v>
      </c>
      <c r="BA49">
        <f>Final!BA49-Initial!BA49</f>
        <v>0</v>
      </c>
      <c r="BB49">
        <f>Final!BB49-Initial!BB49</f>
        <v>0</v>
      </c>
      <c r="BC49">
        <f>Final!BC49-Initial!BC49</f>
        <v>0</v>
      </c>
      <c r="BD49">
        <f>Final!BD49-Initial!BD49</f>
        <v>0</v>
      </c>
      <c r="BE49">
        <f>Final!BE49-Initial!BE49</f>
        <v>0</v>
      </c>
      <c r="BF49">
        <f>Final!BF49-Initial!BF49</f>
        <v>0</v>
      </c>
      <c r="BG49">
        <f>Final!BG49-Initial!BG49</f>
        <v>0</v>
      </c>
      <c r="BH49">
        <f>Final!BH49-Initial!BH49</f>
        <v>0</v>
      </c>
      <c r="BI49">
        <f>Final!BI49-Initial!BI49</f>
        <v>0</v>
      </c>
      <c r="BJ49">
        <f>Final!BJ49-Initial!BJ49</f>
        <v>0</v>
      </c>
      <c r="BK49">
        <f>Final!BK49-Initial!BK49</f>
        <v>0</v>
      </c>
      <c r="BL49">
        <f>Final!BL49-Initial!BL49</f>
        <v>0</v>
      </c>
      <c r="BM49">
        <f>Final!BM49-Initial!BM49</f>
        <v>0</v>
      </c>
      <c r="BN49">
        <f>Final!BN49-Initial!BN49</f>
        <v>0</v>
      </c>
      <c r="BO49">
        <f>Final!BO49-Initial!BO49</f>
        <v>0</v>
      </c>
      <c r="BP49">
        <f>Final!BP49-Initial!BP49</f>
        <v>0</v>
      </c>
      <c r="BQ49">
        <f>Final!BQ49-Initial!BQ49</f>
        <v>0</v>
      </c>
      <c r="BR49">
        <f>Final!BR49-Initial!BR49</f>
        <v>0</v>
      </c>
      <c r="BS49">
        <f>Final!BS49-Initial!BS49</f>
        <v>0</v>
      </c>
      <c r="BT49">
        <f>Final!BT49-Initial!BT49</f>
        <v>0</v>
      </c>
      <c r="BU49">
        <f>Final!BU49-Initial!BU49</f>
        <v>0</v>
      </c>
      <c r="BV49">
        <f>Final!BV49-Initial!BV49</f>
        <v>0</v>
      </c>
      <c r="BW49">
        <f>Final!BW49-Initial!BW49</f>
        <v>0</v>
      </c>
      <c r="BX49">
        <f>Final!BX49-Initial!BX49</f>
        <v>0</v>
      </c>
      <c r="BY49">
        <f>Final!BY49-Initial!BY49</f>
        <v>0</v>
      </c>
      <c r="BZ49">
        <f>Final!BZ49-Initial!BZ49</f>
        <v>0</v>
      </c>
      <c r="CA49">
        <f>Final!CA49-Initial!CA49</f>
        <v>0</v>
      </c>
      <c r="CB49">
        <f>Final!CB49-Initial!CB49</f>
        <v>0</v>
      </c>
      <c r="CC49">
        <f>Final!CC49-Initial!CC49</f>
        <v>0</v>
      </c>
      <c r="CD49">
        <f>Final!CD49-Initial!CD49</f>
        <v>0</v>
      </c>
      <c r="CE49">
        <f>Final!CE49-Initial!CE49</f>
        <v>0</v>
      </c>
      <c r="CF49">
        <f>Final!CF49-Initial!CF49</f>
        <v>0</v>
      </c>
      <c r="CG49">
        <f>Final!CG49-Initial!CG49</f>
        <v>0</v>
      </c>
      <c r="CH49">
        <f>Final!CH49-Initial!CH49</f>
        <v>0</v>
      </c>
      <c r="CI49">
        <f>Final!CI49-Initial!CI49</f>
        <v>0</v>
      </c>
      <c r="CJ49">
        <f>Final!CJ49-Initial!CJ49</f>
        <v>0</v>
      </c>
      <c r="CK49">
        <f>Final!CK49-Initial!CK49</f>
        <v>0</v>
      </c>
      <c r="CL49">
        <f>Final!CL49-Initial!CL49</f>
        <v>0</v>
      </c>
      <c r="CM49">
        <f>Final!CM49-Initial!CM49</f>
        <v>0</v>
      </c>
      <c r="CN49">
        <f>Final!CN49-Initial!CN49</f>
        <v>0</v>
      </c>
      <c r="CO49">
        <f>Final!CO49-Initial!CO49</f>
        <v>0</v>
      </c>
      <c r="CP49">
        <f>Final!CP49-Initial!CP49</f>
        <v>0</v>
      </c>
      <c r="CQ49">
        <f>Final!CQ49-Initial!CQ49</f>
        <v>0</v>
      </c>
      <c r="CR49">
        <f>Final!CR49-Initial!CR49</f>
        <v>0</v>
      </c>
      <c r="CS49">
        <f>Final!CS49-Initial!CS49</f>
        <v>0</v>
      </c>
      <c r="CT49">
        <f>Final!CT49-Initial!CT49</f>
        <v>0</v>
      </c>
    </row>
    <row r="50" spans="2:98">
      <c r="B50">
        <f>Final!B50-Initial!B50</f>
        <v>0</v>
      </c>
      <c r="C50">
        <f>Final!C50-Initial!C50</f>
        <v>0</v>
      </c>
      <c r="D50">
        <f>Final!D50-Initial!D50</f>
        <v>0</v>
      </c>
      <c r="E50">
        <f>Final!E50-Initial!E50</f>
        <v>0</v>
      </c>
      <c r="F50">
        <f>Final!F50-Initial!F50</f>
        <v>0</v>
      </c>
      <c r="G50">
        <f>Final!G50-Initial!G50</f>
        <v>0</v>
      </c>
      <c r="H50">
        <f>Final!H50-Initial!H50</f>
        <v>0</v>
      </c>
      <c r="I50">
        <f>Final!I50-Initial!I50</f>
        <v>0</v>
      </c>
      <c r="J50">
        <f>Final!J50-Initial!J50</f>
        <v>0</v>
      </c>
      <c r="K50">
        <f>Final!K50-Initial!K50</f>
        <v>0</v>
      </c>
      <c r="L50">
        <f>Final!L50-Initial!L50</f>
        <v>0</v>
      </c>
      <c r="M50">
        <f>Final!M50-Initial!M50</f>
        <v>0</v>
      </c>
      <c r="N50">
        <f>Final!N50-Initial!N50</f>
        <v>0</v>
      </c>
      <c r="O50">
        <f>Final!O50-Initial!O50</f>
        <v>0</v>
      </c>
      <c r="P50">
        <f>Final!P50-Initial!P50</f>
        <v>0</v>
      </c>
      <c r="Q50">
        <f>Final!Q50-Initial!Q50</f>
        <v>0</v>
      </c>
      <c r="R50">
        <f>Final!R50-Initial!R50</f>
        <v>0</v>
      </c>
      <c r="S50">
        <f>Final!S50-Initial!S50</f>
        <v>0</v>
      </c>
      <c r="T50">
        <f>Final!T50-Initial!T50</f>
        <v>0</v>
      </c>
      <c r="U50">
        <f>Final!U50-Initial!U50</f>
        <v>0</v>
      </c>
      <c r="V50">
        <f>Final!V50-Initial!V50</f>
        <v>0</v>
      </c>
      <c r="W50">
        <f>Final!W50-Initial!W50</f>
        <v>0</v>
      </c>
      <c r="X50">
        <f>Final!X50-Initial!X50</f>
        <v>0</v>
      </c>
      <c r="Y50">
        <f>Final!Y50-Initial!Y50</f>
        <v>0</v>
      </c>
      <c r="Z50">
        <f>Final!Z50-Initial!Z50</f>
        <v>0</v>
      </c>
      <c r="AA50">
        <f>Final!AA50-Initial!AA50</f>
        <v>0</v>
      </c>
      <c r="AB50">
        <f>Final!AB50-Initial!AB50</f>
        <v>0</v>
      </c>
      <c r="AC50">
        <f>Final!AC50-Initial!AC50</f>
        <v>0</v>
      </c>
      <c r="AD50">
        <f>Final!AD50-Initial!AD50</f>
        <v>0</v>
      </c>
      <c r="AE50">
        <f>Final!AE50-Initial!AE50</f>
        <v>0</v>
      </c>
      <c r="AF50">
        <f>Final!AF50-Initial!AF50</f>
        <v>0</v>
      </c>
      <c r="AG50">
        <f>Final!AG50-Initial!AG50</f>
        <v>0</v>
      </c>
      <c r="AH50">
        <f>Final!AH50-Initial!AH50</f>
        <v>0</v>
      </c>
      <c r="AI50">
        <f>Final!AI50-Initial!AI50</f>
        <v>0</v>
      </c>
      <c r="AJ50">
        <f>Final!AJ50-Initial!AJ50</f>
        <v>0</v>
      </c>
      <c r="AK50">
        <f>Final!AK50-Initial!AK50</f>
        <v>0</v>
      </c>
      <c r="AL50">
        <f>Final!AL50-Initial!AL50</f>
        <v>0</v>
      </c>
      <c r="AM50">
        <f>Final!AM50-Initial!AM50</f>
        <v>0</v>
      </c>
      <c r="AN50">
        <f>Final!AN50-Initial!AN50</f>
        <v>0</v>
      </c>
      <c r="AO50">
        <f>Final!AO50-Initial!AO50</f>
        <v>0</v>
      </c>
      <c r="AP50">
        <f>Final!AP50-Initial!AP50</f>
        <v>0</v>
      </c>
      <c r="AQ50">
        <f>Final!AQ50-Initial!AQ50</f>
        <v>0</v>
      </c>
      <c r="AR50">
        <f>Final!AR50-Initial!AR50</f>
        <v>0</v>
      </c>
      <c r="AS50">
        <f>Final!AS50-Initial!AS50</f>
        <v>0</v>
      </c>
      <c r="AT50">
        <f>Final!AT50-Initial!AT50</f>
        <v>0</v>
      </c>
      <c r="AU50">
        <f>Final!AU50-Initial!AU50</f>
        <v>0</v>
      </c>
      <c r="AV50">
        <f>Final!AV50-Initial!AV50</f>
        <v>0</v>
      </c>
      <c r="AW50">
        <f>Final!AW50-Initial!AW50</f>
        <v>0</v>
      </c>
      <c r="AX50">
        <f>Final!AX50-Initial!AX50</f>
        <v>0</v>
      </c>
      <c r="AY50">
        <f>Final!AY50-Initial!AY50</f>
        <v>0</v>
      </c>
      <c r="AZ50">
        <f>Final!AZ50-Initial!AZ50</f>
        <v>0</v>
      </c>
      <c r="BA50">
        <f>Final!BA50-Initial!BA50</f>
        <v>0</v>
      </c>
      <c r="BB50">
        <f>Final!BB50-Initial!BB50</f>
        <v>0</v>
      </c>
      <c r="BC50">
        <f>Final!BC50-Initial!BC50</f>
        <v>0</v>
      </c>
      <c r="BD50">
        <f>Final!BD50-Initial!BD50</f>
        <v>0</v>
      </c>
      <c r="BE50">
        <f>Final!BE50-Initial!BE50</f>
        <v>0</v>
      </c>
      <c r="BF50">
        <f>Final!BF50-Initial!BF50</f>
        <v>0</v>
      </c>
      <c r="BG50">
        <f>Final!BG50-Initial!BG50</f>
        <v>0</v>
      </c>
      <c r="BH50">
        <f>Final!BH50-Initial!BH50</f>
        <v>0</v>
      </c>
      <c r="BI50">
        <f>Final!BI50-Initial!BI50</f>
        <v>0</v>
      </c>
      <c r="BJ50">
        <f>Final!BJ50-Initial!BJ50</f>
        <v>0</v>
      </c>
      <c r="BK50">
        <f>Final!BK50-Initial!BK50</f>
        <v>0</v>
      </c>
      <c r="BL50">
        <f>Final!BL50-Initial!BL50</f>
        <v>0</v>
      </c>
      <c r="BM50">
        <f>Final!BM50-Initial!BM50</f>
        <v>0</v>
      </c>
      <c r="BN50">
        <f>Final!BN50-Initial!BN50</f>
        <v>0</v>
      </c>
      <c r="BO50">
        <f>Final!BO50-Initial!BO50</f>
        <v>0</v>
      </c>
      <c r="BP50">
        <f>Final!BP50-Initial!BP50</f>
        <v>0</v>
      </c>
      <c r="BQ50">
        <f>Final!BQ50-Initial!BQ50</f>
        <v>0</v>
      </c>
      <c r="BR50">
        <f>Final!BR50-Initial!BR50</f>
        <v>0</v>
      </c>
      <c r="BS50">
        <f>Final!BS50-Initial!BS50</f>
        <v>0</v>
      </c>
      <c r="BT50">
        <f>Final!BT50-Initial!BT50</f>
        <v>0</v>
      </c>
      <c r="BU50">
        <f>Final!BU50-Initial!BU50</f>
        <v>0</v>
      </c>
      <c r="BV50">
        <f>Final!BV50-Initial!BV50</f>
        <v>0</v>
      </c>
      <c r="BW50">
        <f>Final!BW50-Initial!BW50</f>
        <v>0</v>
      </c>
      <c r="BX50">
        <f>Final!BX50-Initial!BX50</f>
        <v>0</v>
      </c>
      <c r="BY50">
        <f>Final!BY50-Initial!BY50</f>
        <v>0</v>
      </c>
      <c r="BZ50">
        <f>Final!BZ50-Initial!BZ50</f>
        <v>0</v>
      </c>
      <c r="CA50">
        <f>Final!CA50-Initial!CA50</f>
        <v>0</v>
      </c>
      <c r="CB50">
        <f>Final!CB50-Initial!CB50</f>
        <v>0</v>
      </c>
      <c r="CC50">
        <f>Final!CC50-Initial!CC50</f>
        <v>0</v>
      </c>
      <c r="CD50">
        <f>Final!CD50-Initial!CD50</f>
        <v>0</v>
      </c>
      <c r="CE50">
        <f>Final!CE50-Initial!CE50</f>
        <v>0</v>
      </c>
      <c r="CF50">
        <f>Final!CF50-Initial!CF50</f>
        <v>0</v>
      </c>
      <c r="CG50">
        <f>Final!CG50-Initial!CG50</f>
        <v>0</v>
      </c>
      <c r="CH50">
        <f>Final!CH50-Initial!CH50</f>
        <v>0</v>
      </c>
      <c r="CI50">
        <f>Final!CI50-Initial!CI50</f>
        <v>0</v>
      </c>
      <c r="CJ50">
        <f>Final!CJ50-Initial!CJ50</f>
        <v>0</v>
      </c>
      <c r="CK50">
        <f>Final!CK50-Initial!CK50</f>
        <v>0</v>
      </c>
      <c r="CL50">
        <f>Final!CL50-Initial!CL50</f>
        <v>0</v>
      </c>
      <c r="CM50">
        <f>Final!CM50-Initial!CM50</f>
        <v>0</v>
      </c>
      <c r="CN50">
        <f>Final!CN50-Initial!CN50</f>
        <v>0</v>
      </c>
      <c r="CO50">
        <f>Final!CO50-Initial!CO50</f>
        <v>0</v>
      </c>
      <c r="CP50">
        <f>Final!CP50-Initial!CP50</f>
        <v>0</v>
      </c>
      <c r="CQ50">
        <f>Final!CQ50-Initial!CQ50</f>
        <v>0</v>
      </c>
      <c r="CR50">
        <f>Final!CR50-Initial!CR50</f>
        <v>0</v>
      </c>
      <c r="CS50">
        <f>Final!CS50-Initial!CS50</f>
        <v>0</v>
      </c>
      <c r="CT50">
        <f>Final!CT50-Initial!CT50</f>
        <v>0</v>
      </c>
    </row>
    <row r="51" spans="2:98">
      <c r="B51">
        <f>Final!B51-Initial!B51</f>
        <v>0</v>
      </c>
      <c r="C51">
        <f>Final!C51-Initial!C51</f>
        <v>0</v>
      </c>
      <c r="D51">
        <f>Final!D51-Initial!D51</f>
        <v>0</v>
      </c>
      <c r="E51">
        <f>Final!E51-Initial!E51</f>
        <v>0</v>
      </c>
      <c r="F51">
        <f>Final!F51-Initial!F51</f>
        <v>0</v>
      </c>
      <c r="G51">
        <f>Final!G51-Initial!G51</f>
        <v>0</v>
      </c>
      <c r="H51">
        <f>Final!H51-Initial!H51</f>
        <v>0</v>
      </c>
      <c r="I51">
        <f>Final!I51-Initial!I51</f>
        <v>0</v>
      </c>
      <c r="J51">
        <f>Final!J51-Initial!J51</f>
        <v>0</v>
      </c>
      <c r="K51">
        <f>Final!K51-Initial!K51</f>
        <v>0</v>
      </c>
      <c r="L51">
        <f>Final!L51-Initial!L51</f>
        <v>0</v>
      </c>
      <c r="M51">
        <f>Final!M51-Initial!M51</f>
        <v>0</v>
      </c>
      <c r="N51">
        <f>Final!N51-Initial!N51</f>
        <v>0</v>
      </c>
      <c r="O51">
        <f>Final!O51-Initial!O51</f>
        <v>0</v>
      </c>
      <c r="P51">
        <f>Final!P51-Initial!P51</f>
        <v>0</v>
      </c>
      <c r="Q51">
        <f>Final!Q51-Initial!Q51</f>
        <v>0</v>
      </c>
      <c r="R51">
        <f>Final!R51-Initial!R51</f>
        <v>0</v>
      </c>
      <c r="S51">
        <f>Final!S51-Initial!S51</f>
        <v>0</v>
      </c>
      <c r="T51">
        <f>Final!T51-Initial!T51</f>
        <v>0</v>
      </c>
      <c r="U51">
        <f>Final!U51-Initial!U51</f>
        <v>0</v>
      </c>
      <c r="V51">
        <f>Final!V51-Initial!V51</f>
        <v>0</v>
      </c>
      <c r="W51">
        <f>Final!W51-Initial!W51</f>
        <v>0</v>
      </c>
      <c r="X51">
        <f>Final!X51-Initial!X51</f>
        <v>0</v>
      </c>
      <c r="Y51">
        <f>Final!Y51-Initial!Y51</f>
        <v>0</v>
      </c>
      <c r="Z51">
        <f>Final!Z51-Initial!Z51</f>
        <v>0</v>
      </c>
      <c r="AA51">
        <f>Final!AA51-Initial!AA51</f>
        <v>0</v>
      </c>
      <c r="AB51">
        <f>Final!AB51-Initial!AB51</f>
        <v>0</v>
      </c>
      <c r="AC51">
        <f>Final!AC51-Initial!AC51</f>
        <v>0</v>
      </c>
      <c r="AD51">
        <f>Final!AD51-Initial!AD51</f>
        <v>0</v>
      </c>
      <c r="AE51">
        <f>Final!AE51-Initial!AE51</f>
        <v>0</v>
      </c>
      <c r="AF51">
        <f>Final!AF51-Initial!AF51</f>
        <v>0</v>
      </c>
      <c r="AG51">
        <f>Final!AG51-Initial!AG51</f>
        <v>0</v>
      </c>
      <c r="AH51">
        <f>Final!AH51-Initial!AH51</f>
        <v>0</v>
      </c>
      <c r="AI51">
        <f>Final!AI51-Initial!AI51</f>
        <v>0</v>
      </c>
      <c r="AJ51">
        <f>Final!AJ51-Initial!AJ51</f>
        <v>0</v>
      </c>
      <c r="AK51">
        <f>Final!AK51-Initial!AK51</f>
        <v>0</v>
      </c>
      <c r="AL51">
        <f>Final!AL51-Initial!AL51</f>
        <v>0</v>
      </c>
      <c r="AM51">
        <f>Final!AM51-Initial!AM51</f>
        <v>0</v>
      </c>
      <c r="AN51">
        <f>Final!AN51-Initial!AN51</f>
        <v>0</v>
      </c>
      <c r="AO51">
        <f>Final!AO51-Initial!AO51</f>
        <v>0</v>
      </c>
      <c r="AP51">
        <f>Final!AP51-Initial!AP51</f>
        <v>0</v>
      </c>
      <c r="AQ51">
        <f>Final!AQ51-Initial!AQ51</f>
        <v>0</v>
      </c>
      <c r="AR51">
        <f>Final!AR51-Initial!AR51</f>
        <v>0</v>
      </c>
      <c r="AS51">
        <f>Final!AS51-Initial!AS51</f>
        <v>0</v>
      </c>
      <c r="AT51">
        <f>Final!AT51-Initial!AT51</f>
        <v>0</v>
      </c>
      <c r="AU51">
        <f>Final!AU51-Initial!AU51</f>
        <v>0</v>
      </c>
      <c r="AV51">
        <f>Final!AV51-Initial!AV51</f>
        <v>0</v>
      </c>
      <c r="AW51">
        <f>Final!AW51-Initial!AW51</f>
        <v>0</v>
      </c>
      <c r="AX51">
        <f>Final!AX51-Initial!AX51</f>
        <v>0</v>
      </c>
      <c r="AY51">
        <f>Final!AY51-Initial!AY51</f>
        <v>0</v>
      </c>
      <c r="AZ51">
        <f>Final!AZ51-Initial!AZ51</f>
        <v>0</v>
      </c>
      <c r="BA51">
        <f>Final!BA51-Initial!BA51</f>
        <v>0</v>
      </c>
      <c r="BB51">
        <f>Final!BB51-Initial!BB51</f>
        <v>0</v>
      </c>
      <c r="BC51">
        <f>Final!BC51-Initial!BC51</f>
        <v>0</v>
      </c>
      <c r="BD51">
        <f>Final!BD51-Initial!BD51</f>
        <v>0</v>
      </c>
      <c r="BE51">
        <f>Final!BE51-Initial!BE51</f>
        <v>0</v>
      </c>
      <c r="BF51">
        <f>Final!BF51-Initial!BF51</f>
        <v>0</v>
      </c>
      <c r="BG51">
        <f>Final!BG51-Initial!BG51</f>
        <v>0</v>
      </c>
      <c r="BH51">
        <f>Final!BH51-Initial!BH51</f>
        <v>0</v>
      </c>
      <c r="BI51">
        <f>Final!BI51-Initial!BI51</f>
        <v>0</v>
      </c>
      <c r="BJ51">
        <f>Final!BJ51-Initial!BJ51</f>
        <v>0</v>
      </c>
      <c r="BK51">
        <f>Final!BK51-Initial!BK51</f>
        <v>0</v>
      </c>
      <c r="BL51">
        <f>Final!BL51-Initial!BL51</f>
        <v>0</v>
      </c>
      <c r="BM51">
        <f>Final!BM51-Initial!BM51</f>
        <v>0</v>
      </c>
      <c r="BN51">
        <f>Final!BN51-Initial!BN51</f>
        <v>0</v>
      </c>
      <c r="BO51">
        <f>Final!BO51-Initial!BO51</f>
        <v>0</v>
      </c>
      <c r="BP51">
        <f>Final!BP51-Initial!BP51</f>
        <v>0</v>
      </c>
      <c r="BQ51">
        <f>Final!BQ51-Initial!BQ51</f>
        <v>0</v>
      </c>
      <c r="BR51">
        <f>Final!BR51-Initial!BR51</f>
        <v>0</v>
      </c>
      <c r="BS51">
        <f>Final!BS51-Initial!BS51</f>
        <v>0</v>
      </c>
      <c r="BT51">
        <f>Final!BT51-Initial!BT51</f>
        <v>0</v>
      </c>
      <c r="BU51">
        <f>Final!BU51-Initial!BU51</f>
        <v>0</v>
      </c>
      <c r="BV51">
        <f>Final!BV51-Initial!BV51</f>
        <v>0</v>
      </c>
      <c r="BW51">
        <f>Final!BW51-Initial!BW51</f>
        <v>0</v>
      </c>
      <c r="BX51">
        <f>Final!BX51-Initial!BX51</f>
        <v>0</v>
      </c>
      <c r="BY51">
        <f>Final!BY51-Initial!BY51</f>
        <v>0</v>
      </c>
      <c r="BZ51">
        <f>Final!BZ51-Initial!BZ51</f>
        <v>0</v>
      </c>
      <c r="CA51">
        <f>Final!CA51-Initial!CA51</f>
        <v>0</v>
      </c>
      <c r="CB51">
        <f>Final!CB51-Initial!CB51</f>
        <v>0</v>
      </c>
      <c r="CC51">
        <f>Final!CC51-Initial!CC51</f>
        <v>0</v>
      </c>
      <c r="CD51">
        <f>Final!CD51-Initial!CD51</f>
        <v>0</v>
      </c>
      <c r="CE51">
        <f>Final!CE51-Initial!CE51</f>
        <v>0</v>
      </c>
      <c r="CF51">
        <f>Final!CF51-Initial!CF51</f>
        <v>0</v>
      </c>
      <c r="CG51">
        <f>Final!CG51-Initial!CG51</f>
        <v>0</v>
      </c>
      <c r="CH51">
        <f>Final!CH51-Initial!CH51</f>
        <v>0</v>
      </c>
      <c r="CI51">
        <f>Final!CI51-Initial!CI51</f>
        <v>0</v>
      </c>
      <c r="CJ51">
        <f>Final!CJ51-Initial!CJ51</f>
        <v>0</v>
      </c>
      <c r="CK51">
        <f>Final!CK51-Initial!CK51</f>
        <v>0</v>
      </c>
      <c r="CL51">
        <f>Final!CL51-Initial!CL51</f>
        <v>0</v>
      </c>
      <c r="CM51">
        <f>Final!CM51-Initial!CM51</f>
        <v>0</v>
      </c>
      <c r="CN51">
        <f>Final!CN51-Initial!CN51</f>
        <v>0</v>
      </c>
      <c r="CO51">
        <f>Final!CO51-Initial!CO51</f>
        <v>0</v>
      </c>
      <c r="CP51">
        <f>Final!CP51-Initial!CP51</f>
        <v>0</v>
      </c>
      <c r="CQ51">
        <f>Final!CQ51-Initial!CQ51</f>
        <v>0</v>
      </c>
      <c r="CR51">
        <f>Final!CR51-Initial!CR51</f>
        <v>0</v>
      </c>
      <c r="CS51">
        <f>Final!CS51-Initial!CS51</f>
        <v>0</v>
      </c>
      <c r="CT51">
        <f>Final!CT51-Initial!CT51</f>
        <v>0</v>
      </c>
    </row>
    <row r="52" spans="2:98">
      <c r="B52">
        <f>Final!B52-Initial!B52</f>
        <v>0</v>
      </c>
      <c r="C52">
        <f>Final!C52-Initial!C52</f>
        <v>0</v>
      </c>
      <c r="D52">
        <f>Final!D52-Initial!D52</f>
        <v>0</v>
      </c>
      <c r="E52">
        <f>Final!E52-Initial!E52</f>
        <v>0</v>
      </c>
      <c r="F52">
        <f>Final!F52-Initial!F52</f>
        <v>0</v>
      </c>
      <c r="G52">
        <f>Final!G52-Initial!G52</f>
        <v>0</v>
      </c>
      <c r="H52">
        <f>Final!H52-Initial!H52</f>
        <v>0</v>
      </c>
      <c r="I52">
        <f>Final!I52-Initial!I52</f>
        <v>0</v>
      </c>
      <c r="J52">
        <f>Final!J52-Initial!J52</f>
        <v>0</v>
      </c>
      <c r="K52">
        <f>Final!K52-Initial!K52</f>
        <v>0</v>
      </c>
      <c r="L52">
        <f>Final!L52-Initial!L52</f>
        <v>0</v>
      </c>
      <c r="M52">
        <f>Final!M52-Initial!M52</f>
        <v>0</v>
      </c>
      <c r="N52">
        <f>Final!N52-Initial!N52</f>
        <v>0</v>
      </c>
      <c r="O52">
        <f>Final!O52-Initial!O52</f>
        <v>0</v>
      </c>
      <c r="P52">
        <f>Final!P52-Initial!P52</f>
        <v>0</v>
      </c>
      <c r="Q52">
        <f>Final!Q52-Initial!Q52</f>
        <v>0</v>
      </c>
      <c r="R52">
        <f>Final!R52-Initial!R52</f>
        <v>0</v>
      </c>
      <c r="S52">
        <f>Final!S52-Initial!S52</f>
        <v>0</v>
      </c>
      <c r="T52">
        <f>Final!T52-Initial!T52</f>
        <v>0</v>
      </c>
      <c r="U52">
        <f>Final!U52-Initial!U52</f>
        <v>0</v>
      </c>
      <c r="V52">
        <f>Final!V52-Initial!V52</f>
        <v>0</v>
      </c>
      <c r="W52">
        <f>Final!W52-Initial!W52</f>
        <v>0</v>
      </c>
      <c r="X52">
        <f>Final!X52-Initial!X52</f>
        <v>0</v>
      </c>
      <c r="Y52">
        <f>Final!Y52-Initial!Y52</f>
        <v>0</v>
      </c>
      <c r="Z52">
        <f>Final!Z52-Initial!Z52</f>
        <v>0</v>
      </c>
      <c r="AA52">
        <f>Final!AA52-Initial!AA52</f>
        <v>0</v>
      </c>
      <c r="AB52">
        <f>Final!AB52-Initial!AB52</f>
        <v>0</v>
      </c>
      <c r="AC52">
        <f>Final!AC52-Initial!AC52</f>
        <v>0</v>
      </c>
      <c r="AD52">
        <f>Final!AD52-Initial!AD52</f>
        <v>0</v>
      </c>
      <c r="AE52">
        <f>Final!AE52-Initial!AE52</f>
        <v>0</v>
      </c>
      <c r="AF52">
        <f>Final!AF52-Initial!AF52</f>
        <v>0</v>
      </c>
      <c r="AG52">
        <f>Final!AG52-Initial!AG52</f>
        <v>0</v>
      </c>
      <c r="AH52">
        <f>Final!AH52-Initial!AH52</f>
        <v>0</v>
      </c>
      <c r="AI52">
        <f>Final!AI52-Initial!AI52</f>
        <v>0</v>
      </c>
      <c r="AJ52">
        <f>Final!AJ52-Initial!AJ52</f>
        <v>0</v>
      </c>
      <c r="AK52">
        <f>Final!AK52-Initial!AK52</f>
        <v>0</v>
      </c>
      <c r="AL52">
        <f>Final!AL52-Initial!AL52</f>
        <v>0</v>
      </c>
      <c r="AM52">
        <f>Final!AM52-Initial!AM52</f>
        <v>0</v>
      </c>
      <c r="AN52">
        <f>Final!AN52-Initial!AN52</f>
        <v>0</v>
      </c>
      <c r="AO52">
        <f>Final!AO52-Initial!AO52</f>
        <v>0</v>
      </c>
      <c r="AP52">
        <f>Final!AP52-Initial!AP52</f>
        <v>0</v>
      </c>
      <c r="AQ52">
        <f>Final!AQ52-Initial!AQ52</f>
        <v>0</v>
      </c>
      <c r="AR52">
        <f>Final!AR52-Initial!AR52</f>
        <v>0</v>
      </c>
      <c r="AS52">
        <f>Final!AS52-Initial!AS52</f>
        <v>0</v>
      </c>
      <c r="AT52">
        <f>Final!AT52-Initial!AT52</f>
        <v>0</v>
      </c>
      <c r="AU52">
        <f>Final!AU52-Initial!AU52</f>
        <v>0</v>
      </c>
      <c r="AV52">
        <f>Final!AV52-Initial!AV52</f>
        <v>0</v>
      </c>
      <c r="AW52">
        <f>Final!AW52-Initial!AW52</f>
        <v>0</v>
      </c>
      <c r="AX52">
        <f>Final!AX52-Initial!AX52</f>
        <v>0</v>
      </c>
      <c r="AY52">
        <f>Final!AY52-Initial!AY52</f>
        <v>0</v>
      </c>
      <c r="AZ52">
        <f>Final!AZ52-Initial!AZ52</f>
        <v>0</v>
      </c>
      <c r="BA52">
        <f>Final!BA52-Initial!BA52</f>
        <v>0</v>
      </c>
      <c r="BB52">
        <f>Final!BB52-Initial!BB52</f>
        <v>0</v>
      </c>
      <c r="BC52">
        <f>Final!BC52-Initial!BC52</f>
        <v>0</v>
      </c>
      <c r="BD52">
        <f>Final!BD52-Initial!BD52</f>
        <v>0</v>
      </c>
      <c r="BE52">
        <f>Final!BE52-Initial!BE52</f>
        <v>0</v>
      </c>
      <c r="BF52">
        <f>Final!BF52-Initial!BF52</f>
        <v>0</v>
      </c>
      <c r="BG52">
        <f>Final!BG52-Initial!BG52</f>
        <v>0</v>
      </c>
      <c r="BH52">
        <f>Final!BH52-Initial!BH52</f>
        <v>0</v>
      </c>
      <c r="BI52">
        <f>Final!BI52-Initial!BI52</f>
        <v>0</v>
      </c>
      <c r="BJ52">
        <f>Final!BJ52-Initial!BJ52</f>
        <v>0</v>
      </c>
      <c r="BK52">
        <f>Final!BK52-Initial!BK52</f>
        <v>0</v>
      </c>
      <c r="BL52">
        <f>Final!BL52-Initial!BL52</f>
        <v>0</v>
      </c>
      <c r="BM52">
        <f>Final!BM52-Initial!BM52</f>
        <v>0</v>
      </c>
      <c r="BN52">
        <f>Final!BN52-Initial!BN52</f>
        <v>0</v>
      </c>
      <c r="BO52">
        <f>Final!BO52-Initial!BO52</f>
        <v>0</v>
      </c>
      <c r="BP52">
        <f>Final!BP52-Initial!BP52</f>
        <v>0</v>
      </c>
      <c r="BQ52">
        <f>Final!BQ52-Initial!BQ52</f>
        <v>0</v>
      </c>
      <c r="BR52">
        <f>Final!BR52-Initial!BR52</f>
        <v>0</v>
      </c>
      <c r="BS52">
        <f>Final!BS52-Initial!BS52</f>
        <v>0</v>
      </c>
      <c r="BT52">
        <f>Final!BT52-Initial!BT52</f>
        <v>0</v>
      </c>
      <c r="BU52">
        <f>Final!BU52-Initial!BU52</f>
        <v>0</v>
      </c>
      <c r="BV52">
        <f>Final!BV52-Initial!BV52</f>
        <v>0</v>
      </c>
      <c r="BW52">
        <f>Final!BW52-Initial!BW52</f>
        <v>0</v>
      </c>
      <c r="BX52">
        <f>Final!BX52-Initial!BX52</f>
        <v>0</v>
      </c>
      <c r="BY52">
        <f>Final!BY52-Initial!BY52</f>
        <v>0</v>
      </c>
      <c r="BZ52">
        <f>Final!BZ52-Initial!BZ52</f>
        <v>0</v>
      </c>
      <c r="CA52">
        <f>Final!CA52-Initial!CA52</f>
        <v>0</v>
      </c>
      <c r="CB52">
        <f>Final!CB52-Initial!CB52</f>
        <v>0</v>
      </c>
      <c r="CC52">
        <f>Final!CC52-Initial!CC52</f>
        <v>0</v>
      </c>
      <c r="CD52">
        <f>Final!CD52-Initial!CD52</f>
        <v>0</v>
      </c>
      <c r="CE52">
        <f>Final!CE52-Initial!CE52</f>
        <v>0</v>
      </c>
      <c r="CF52">
        <f>Final!CF52-Initial!CF52</f>
        <v>0</v>
      </c>
      <c r="CG52">
        <f>Final!CG52-Initial!CG52</f>
        <v>0</v>
      </c>
      <c r="CH52">
        <f>Final!CH52-Initial!CH52</f>
        <v>0</v>
      </c>
      <c r="CI52">
        <f>Final!CI52-Initial!CI52</f>
        <v>0</v>
      </c>
      <c r="CJ52">
        <f>Final!CJ52-Initial!CJ52</f>
        <v>0</v>
      </c>
      <c r="CK52">
        <f>Final!CK52-Initial!CK52</f>
        <v>0</v>
      </c>
      <c r="CL52">
        <f>Final!CL52-Initial!CL52</f>
        <v>0</v>
      </c>
      <c r="CM52">
        <f>Final!CM52-Initial!CM52</f>
        <v>0</v>
      </c>
      <c r="CN52">
        <f>Final!CN52-Initial!CN52</f>
        <v>0</v>
      </c>
      <c r="CO52">
        <f>Final!CO52-Initial!CO52</f>
        <v>0</v>
      </c>
      <c r="CP52">
        <f>Final!CP52-Initial!CP52</f>
        <v>0</v>
      </c>
      <c r="CQ52">
        <f>Final!CQ52-Initial!CQ52</f>
        <v>0</v>
      </c>
      <c r="CR52">
        <f>Final!CR52-Initial!CR52</f>
        <v>0</v>
      </c>
      <c r="CS52">
        <f>Final!CS52-Initial!CS52</f>
        <v>0</v>
      </c>
      <c r="CT52">
        <f>Final!CT52-Initial!CT52</f>
        <v>0</v>
      </c>
    </row>
    <row r="53" spans="2:98">
      <c r="B53">
        <f>Final!B53-Initial!B53</f>
        <v>0</v>
      </c>
      <c r="C53">
        <f>Final!C53-Initial!C53</f>
        <v>0</v>
      </c>
      <c r="D53">
        <f>Final!D53-Initial!D53</f>
        <v>0</v>
      </c>
      <c r="E53">
        <f>Final!E53-Initial!E53</f>
        <v>0</v>
      </c>
      <c r="F53">
        <f>Final!F53-Initial!F53</f>
        <v>0</v>
      </c>
      <c r="G53">
        <f>Final!G53-Initial!G53</f>
        <v>0</v>
      </c>
      <c r="H53">
        <f>Final!H53-Initial!H53</f>
        <v>0</v>
      </c>
      <c r="I53">
        <f>Final!I53-Initial!I53</f>
        <v>0</v>
      </c>
      <c r="J53">
        <f>Final!J53-Initial!J53</f>
        <v>0</v>
      </c>
      <c r="K53">
        <f>Final!K53-Initial!K53</f>
        <v>0</v>
      </c>
      <c r="L53">
        <f>Final!L53-Initial!L53</f>
        <v>0</v>
      </c>
      <c r="M53">
        <f>Final!M53-Initial!M53</f>
        <v>0</v>
      </c>
      <c r="N53">
        <f>Final!N53-Initial!N53</f>
        <v>0</v>
      </c>
      <c r="O53">
        <f>Final!O53-Initial!O53</f>
        <v>0</v>
      </c>
      <c r="P53">
        <f>Final!P53-Initial!P53</f>
        <v>0</v>
      </c>
      <c r="Q53">
        <f>Final!Q53-Initial!Q53</f>
        <v>0</v>
      </c>
      <c r="R53">
        <f>Final!R53-Initial!R53</f>
        <v>0</v>
      </c>
      <c r="S53">
        <f>Final!S53-Initial!S53</f>
        <v>0</v>
      </c>
      <c r="T53">
        <f>Final!T53-Initial!T53</f>
        <v>0</v>
      </c>
      <c r="U53">
        <f>Final!U53-Initial!U53</f>
        <v>0</v>
      </c>
      <c r="V53">
        <f>Final!V53-Initial!V53</f>
        <v>0</v>
      </c>
      <c r="W53">
        <f>Final!W53-Initial!W53</f>
        <v>0</v>
      </c>
      <c r="X53">
        <f>Final!X53-Initial!X53</f>
        <v>0</v>
      </c>
      <c r="Y53">
        <f>Final!Y53-Initial!Y53</f>
        <v>0</v>
      </c>
      <c r="Z53">
        <f>Final!Z53-Initial!Z53</f>
        <v>0</v>
      </c>
      <c r="AA53">
        <f>Final!AA53-Initial!AA53</f>
        <v>0</v>
      </c>
      <c r="AB53">
        <f>Final!AB53-Initial!AB53</f>
        <v>0</v>
      </c>
      <c r="AC53">
        <f>Final!AC53-Initial!AC53</f>
        <v>0</v>
      </c>
      <c r="AD53">
        <f>Final!AD53-Initial!AD53</f>
        <v>0</v>
      </c>
      <c r="AE53">
        <f>Final!AE53-Initial!AE53</f>
        <v>0</v>
      </c>
      <c r="AF53">
        <f>Final!AF53-Initial!AF53</f>
        <v>0</v>
      </c>
      <c r="AG53">
        <f>Final!AG53-Initial!AG53</f>
        <v>0</v>
      </c>
      <c r="AH53">
        <f>Final!AH53-Initial!AH53</f>
        <v>0</v>
      </c>
      <c r="AI53">
        <f>Final!AI53-Initial!AI53</f>
        <v>0</v>
      </c>
      <c r="AJ53">
        <f>Final!AJ53-Initial!AJ53</f>
        <v>0</v>
      </c>
      <c r="AK53">
        <f>Final!AK53-Initial!AK53</f>
        <v>0</v>
      </c>
      <c r="AL53">
        <f>Final!AL53-Initial!AL53</f>
        <v>0</v>
      </c>
      <c r="AM53">
        <f>Final!AM53-Initial!AM53</f>
        <v>0</v>
      </c>
      <c r="AN53">
        <f>Final!AN53-Initial!AN53</f>
        <v>0</v>
      </c>
      <c r="AO53">
        <f>Final!AO53-Initial!AO53</f>
        <v>0</v>
      </c>
      <c r="AP53">
        <f>Final!AP53-Initial!AP53</f>
        <v>0</v>
      </c>
      <c r="AQ53">
        <f>Final!AQ53-Initial!AQ53</f>
        <v>0</v>
      </c>
      <c r="AR53">
        <f>Final!AR53-Initial!AR53</f>
        <v>0</v>
      </c>
      <c r="AS53">
        <f>Final!AS53-Initial!AS53</f>
        <v>0</v>
      </c>
      <c r="AT53">
        <f>Final!AT53-Initial!AT53</f>
        <v>0</v>
      </c>
      <c r="AU53">
        <f>Final!AU53-Initial!AU53</f>
        <v>0</v>
      </c>
      <c r="AV53">
        <f>Final!AV53-Initial!AV53</f>
        <v>0</v>
      </c>
      <c r="AW53">
        <f>Final!AW53-Initial!AW53</f>
        <v>0</v>
      </c>
      <c r="AX53">
        <f>Final!AX53-Initial!AX53</f>
        <v>0</v>
      </c>
      <c r="AY53">
        <f>Final!AY53-Initial!AY53</f>
        <v>0</v>
      </c>
      <c r="AZ53">
        <f>Final!AZ53-Initial!AZ53</f>
        <v>0</v>
      </c>
      <c r="BA53">
        <f>Final!BA53-Initial!BA53</f>
        <v>0</v>
      </c>
      <c r="BB53">
        <f>Final!BB53-Initial!BB53</f>
        <v>0</v>
      </c>
      <c r="BC53">
        <f>Final!BC53-Initial!BC53</f>
        <v>0</v>
      </c>
      <c r="BD53">
        <f>Final!BD53-Initial!BD53</f>
        <v>0</v>
      </c>
      <c r="BE53">
        <f>Final!BE53-Initial!BE53</f>
        <v>0</v>
      </c>
      <c r="BF53">
        <f>Final!BF53-Initial!BF53</f>
        <v>0</v>
      </c>
      <c r="BG53">
        <f>Final!BG53-Initial!BG53</f>
        <v>0</v>
      </c>
      <c r="BH53">
        <f>Final!BH53-Initial!BH53</f>
        <v>0</v>
      </c>
      <c r="BI53">
        <f>Final!BI53-Initial!BI53</f>
        <v>0</v>
      </c>
      <c r="BJ53">
        <f>Final!BJ53-Initial!BJ53</f>
        <v>0</v>
      </c>
      <c r="BK53">
        <f>Final!BK53-Initial!BK53</f>
        <v>0</v>
      </c>
      <c r="BL53">
        <f>Final!BL53-Initial!BL53</f>
        <v>0</v>
      </c>
      <c r="BM53">
        <f>Final!BM53-Initial!BM53</f>
        <v>0</v>
      </c>
      <c r="BN53">
        <f>Final!BN53-Initial!BN53</f>
        <v>0</v>
      </c>
      <c r="BO53">
        <f>Final!BO53-Initial!BO53</f>
        <v>0</v>
      </c>
      <c r="BP53">
        <f>Final!BP53-Initial!BP53</f>
        <v>0</v>
      </c>
      <c r="BQ53">
        <f>Final!BQ53-Initial!BQ53</f>
        <v>0</v>
      </c>
      <c r="BR53">
        <f>Final!BR53-Initial!BR53</f>
        <v>0</v>
      </c>
      <c r="BS53">
        <f>Final!BS53-Initial!BS53</f>
        <v>0</v>
      </c>
      <c r="BT53">
        <f>Final!BT53-Initial!BT53</f>
        <v>0</v>
      </c>
      <c r="BU53">
        <f>Final!BU53-Initial!BU53</f>
        <v>0</v>
      </c>
      <c r="BV53">
        <f>Final!BV53-Initial!BV53</f>
        <v>0</v>
      </c>
      <c r="BW53">
        <f>Final!BW53-Initial!BW53</f>
        <v>0</v>
      </c>
      <c r="BX53">
        <f>Final!BX53-Initial!BX53</f>
        <v>0</v>
      </c>
      <c r="BY53">
        <f>Final!BY53-Initial!BY53</f>
        <v>0</v>
      </c>
      <c r="BZ53">
        <f>Final!BZ53-Initial!BZ53</f>
        <v>0</v>
      </c>
      <c r="CA53">
        <f>Final!CA53-Initial!CA53</f>
        <v>0</v>
      </c>
      <c r="CB53">
        <f>Final!CB53-Initial!CB53</f>
        <v>0</v>
      </c>
      <c r="CC53">
        <f>Final!CC53-Initial!CC53</f>
        <v>0</v>
      </c>
      <c r="CD53">
        <f>Final!CD53-Initial!CD53</f>
        <v>0</v>
      </c>
      <c r="CE53">
        <f>Final!CE53-Initial!CE53</f>
        <v>0</v>
      </c>
      <c r="CF53">
        <f>Final!CF53-Initial!CF53</f>
        <v>0</v>
      </c>
      <c r="CG53">
        <f>Final!CG53-Initial!CG53</f>
        <v>0</v>
      </c>
      <c r="CH53">
        <f>Final!CH53-Initial!CH53</f>
        <v>0</v>
      </c>
      <c r="CI53">
        <f>Final!CI53-Initial!CI53</f>
        <v>0</v>
      </c>
      <c r="CJ53">
        <f>Final!CJ53-Initial!CJ53</f>
        <v>0</v>
      </c>
      <c r="CK53">
        <f>Final!CK53-Initial!CK53</f>
        <v>0</v>
      </c>
      <c r="CL53">
        <f>Final!CL53-Initial!CL53</f>
        <v>0</v>
      </c>
      <c r="CM53">
        <f>Final!CM53-Initial!CM53</f>
        <v>0</v>
      </c>
      <c r="CN53">
        <f>Final!CN53-Initial!CN53</f>
        <v>0</v>
      </c>
      <c r="CO53">
        <f>Final!CO53-Initial!CO53</f>
        <v>0</v>
      </c>
      <c r="CP53">
        <f>Final!CP53-Initial!CP53</f>
        <v>0</v>
      </c>
      <c r="CQ53">
        <f>Final!CQ53-Initial!CQ53</f>
        <v>0</v>
      </c>
      <c r="CR53">
        <f>Final!CR53-Initial!CR53</f>
        <v>0</v>
      </c>
      <c r="CS53">
        <f>Final!CS53-Initial!CS53</f>
        <v>0</v>
      </c>
      <c r="CT53">
        <f>Final!CT53-Initial!CT53</f>
        <v>0</v>
      </c>
    </row>
    <row r="54" spans="2:98">
      <c r="B54">
        <f>Final!B54-Initial!B54</f>
        <v>0</v>
      </c>
      <c r="C54">
        <f>Final!C54-Initial!C54</f>
        <v>0</v>
      </c>
      <c r="D54">
        <f>Final!D54-Initial!D54</f>
        <v>0</v>
      </c>
      <c r="E54">
        <f>Final!E54-Initial!E54</f>
        <v>0</v>
      </c>
      <c r="F54">
        <f>Final!F54-Initial!F54</f>
        <v>0</v>
      </c>
      <c r="G54">
        <f>Final!G54-Initial!G54</f>
        <v>0</v>
      </c>
      <c r="H54">
        <f>Final!H54-Initial!H54</f>
        <v>0</v>
      </c>
      <c r="I54">
        <f>Final!I54-Initial!I54</f>
        <v>0</v>
      </c>
      <c r="J54">
        <f>Final!J54-Initial!J54</f>
        <v>0</v>
      </c>
      <c r="K54">
        <f>Final!K54-Initial!K54</f>
        <v>0</v>
      </c>
      <c r="L54">
        <f>Final!L54-Initial!L54</f>
        <v>0</v>
      </c>
      <c r="M54">
        <f>Final!M54-Initial!M54</f>
        <v>0</v>
      </c>
      <c r="N54">
        <f>Final!N54-Initial!N54</f>
        <v>0</v>
      </c>
      <c r="O54">
        <f>Final!O54-Initial!O54</f>
        <v>0</v>
      </c>
      <c r="P54">
        <f>Final!P54-Initial!P54</f>
        <v>0</v>
      </c>
      <c r="Q54">
        <f>Final!Q54-Initial!Q54</f>
        <v>0</v>
      </c>
      <c r="R54">
        <f>Final!R54-Initial!R54</f>
        <v>0</v>
      </c>
      <c r="S54">
        <f>Final!S54-Initial!S54</f>
        <v>0</v>
      </c>
      <c r="T54">
        <f>Final!T54-Initial!T54</f>
        <v>0</v>
      </c>
      <c r="U54">
        <f>Final!U54-Initial!U54</f>
        <v>0</v>
      </c>
      <c r="V54">
        <f>Final!V54-Initial!V54</f>
        <v>0</v>
      </c>
      <c r="W54">
        <f>Final!W54-Initial!W54</f>
        <v>0</v>
      </c>
      <c r="X54">
        <f>Final!X54-Initial!X54</f>
        <v>0</v>
      </c>
      <c r="Y54">
        <f>Final!Y54-Initial!Y54</f>
        <v>0</v>
      </c>
      <c r="Z54">
        <f>Final!Z54-Initial!Z54</f>
        <v>0</v>
      </c>
      <c r="AA54">
        <f>Final!AA54-Initial!AA54</f>
        <v>0</v>
      </c>
      <c r="AB54">
        <f>Final!AB54-Initial!AB54</f>
        <v>0</v>
      </c>
      <c r="AC54">
        <f>Final!AC54-Initial!AC54</f>
        <v>0</v>
      </c>
      <c r="AD54">
        <f>Final!AD54-Initial!AD54</f>
        <v>0</v>
      </c>
      <c r="AE54">
        <f>Final!AE54-Initial!AE54</f>
        <v>0</v>
      </c>
      <c r="AF54">
        <f>Final!AF54-Initial!AF54</f>
        <v>0</v>
      </c>
      <c r="AG54">
        <f>Final!AG54-Initial!AG54</f>
        <v>0</v>
      </c>
      <c r="AH54">
        <f>Final!AH54-Initial!AH54</f>
        <v>0</v>
      </c>
      <c r="AI54">
        <f>Final!AI54-Initial!AI54</f>
        <v>0</v>
      </c>
      <c r="AJ54">
        <f>Final!AJ54-Initial!AJ54</f>
        <v>0</v>
      </c>
      <c r="AK54">
        <f>Final!AK54-Initial!AK54</f>
        <v>0</v>
      </c>
      <c r="AL54">
        <f>Final!AL54-Initial!AL54</f>
        <v>0</v>
      </c>
      <c r="AM54">
        <f>Final!AM54-Initial!AM54</f>
        <v>0</v>
      </c>
      <c r="AN54">
        <f>Final!AN54-Initial!AN54</f>
        <v>0</v>
      </c>
      <c r="AO54">
        <f>Final!AO54-Initial!AO54</f>
        <v>0</v>
      </c>
      <c r="AP54">
        <f>Final!AP54-Initial!AP54</f>
        <v>0</v>
      </c>
      <c r="AQ54">
        <f>Final!AQ54-Initial!AQ54</f>
        <v>0</v>
      </c>
      <c r="AR54">
        <f>Final!AR54-Initial!AR54</f>
        <v>0</v>
      </c>
      <c r="AS54">
        <f>Final!AS54-Initial!AS54</f>
        <v>0</v>
      </c>
      <c r="AT54">
        <f>Final!AT54-Initial!AT54</f>
        <v>0</v>
      </c>
      <c r="AU54">
        <f>Final!AU54-Initial!AU54</f>
        <v>0</v>
      </c>
      <c r="AV54">
        <f>Final!AV54-Initial!AV54</f>
        <v>0</v>
      </c>
      <c r="AW54">
        <f>Final!AW54-Initial!AW54</f>
        <v>0</v>
      </c>
      <c r="AX54">
        <f>Final!AX54-Initial!AX54</f>
        <v>0</v>
      </c>
      <c r="AY54">
        <f>Final!AY54-Initial!AY54</f>
        <v>0</v>
      </c>
      <c r="AZ54">
        <f>Final!AZ54-Initial!AZ54</f>
        <v>0</v>
      </c>
      <c r="BA54">
        <f>Final!BA54-Initial!BA54</f>
        <v>0</v>
      </c>
      <c r="BB54">
        <f>Final!BB54-Initial!BB54</f>
        <v>0</v>
      </c>
      <c r="BC54">
        <f>Final!BC54-Initial!BC54</f>
        <v>0</v>
      </c>
      <c r="BD54">
        <f>Final!BD54-Initial!BD54</f>
        <v>0</v>
      </c>
      <c r="BE54">
        <f>Final!BE54-Initial!BE54</f>
        <v>0</v>
      </c>
      <c r="BF54">
        <f>Final!BF54-Initial!BF54</f>
        <v>0</v>
      </c>
      <c r="BG54">
        <f>Final!BG54-Initial!BG54</f>
        <v>0</v>
      </c>
      <c r="BH54">
        <f>Final!BH54-Initial!BH54</f>
        <v>0</v>
      </c>
      <c r="BI54">
        <f>Final!BI54-Initial!BI54</f>
        <v>0</v>
      </c>
      <c r="BJ54">
        <f>Final!BJ54-Initial!BJ54</f>
        <v>0</v>
      </c>
      <c r="BK54">
        <f>Final!BK54-Initial!BK54</f>
        <v>0</v>
      </c>
      <c r="BL54">
        <f>Final!BL54-Initial!BL54</f>
        <v>0</v>
      </c>
      <c r="BM54">
        <f>Final!BM54-Initial!BM54</f>
        <v>0</v>
      </c>
      <c r="BN54">
        <f>Final!BN54-Initial!BN54</f>
        <v>0</v>
      </c>
      <c r="BO54">
        <f>Final!BO54-Initial!BO54</f>
        <v>0</v>
      </c>
      <c r="BP54">
        <f>Final!BP54-Initial!BP54</f>
        <v>0</v>
      </c>
      <c r="BQ54">
        <f>Final!BQ54-Initial!BQ54</f>
        <v>0</v>
      </c>
      <c r="BR54">
        <f>Final!BR54-Initial!BR54</f>
        <v>0</v>
      </c>
      <c r="BS54">
        <f>Final!BS54-Initial!BS54</f>
        <v>0</v>
      </c>
      <c r="BT54">
        <f>Final!BT54-Initial!BT54</f>
        <v>0</v>
      </c>
      <c r="BU54">
        <f>Final!BU54-Initial!BU54</f>
        <v>0</v>
      </c>
      <c r="BV54">
        <f>Final!BV54-Initial!BV54</f>
        <v>0</v>
      </c>
      <c r="BW54">
        <f>Final!BW54-Initial!BW54</f>
        <v>0</v>
      </c>
      <c r="BX54">
        <f>Final!BX54-Initial!BX54</f>
        <v>0</v>
      </c>
      <c r="BY54">
        <f>Final!BY54-Initial!BY54</f>
        <v>0</v>
      </c>
      <c r="BZ54">
        <f>Final!BZ54-Initial!BZ54</f>
        <v>0</v>
      </c>
      <c r="CA54">
        <f>Final!CA54-Initial!CA54</f>
        <v>0</v>
      </c>
      <c r="CB54">
        <f>Final!CB54-Initial!CB54</f>
        <v>0</v>
      </c>
      <c r="CC54">
        <f>Final!CC54-Initial!CC54</f>
        <v>0</v>
      </c>
      <c r="CD54">
        <f>Final!CD54-Initial!CD54</f>
        <v>0</v>
      </c>
      <c r="CE54">
        <f>Final!CE54-Initial!CE54</f>
        <v>0</v>
      </c>
      <c r="CF54">
        <f>Final!CF54-Initial!CF54</f>
        <v>0</v>
      </c>
      <c r="CG54">
        <f>Final!CG54-Initial!CG54</f>
        <v>0</v>
      </c>
      <c r="CH54">
        <f>Final!CH54-Initial!CH54</f>
        <v>0</v>
      </c>
      <c r="CI54">
        <f>Final!CI54-Initial!CI54</f>
        <v>0</v>
      </c>
      <c r="CJ54">
        <f>Final!CJ54-Initial!CJ54</f>
        <v>0</v>
      </c>
      <c r="CK54">
        <f>Final!CK54-Initial!CK54</f>
        <v>0</v>
      </c>
      <c r="CL54">
        <f>Final!CL54-Initial!CL54</f>
        <v>0</v>
      </c>
      <c r="CM54">
        <f>Final!CM54-Initial!CM54</f>
        <v>0</v>
      </c>
      <c r="CN54">
        <f>Final!CN54-Initial!CN54</f>
        <v>0</v>
      </c>
      <c r="CO54">
        <f>Final!CO54-Initial!CO54</f>
        <v>0</v>
      </c>
      <c r="CP54">
        <f>Final!CP54-Initial!CP54</f>
        <v>0</v>
      </c>
      <c r="CQ54">
        <f>Final!CQ54-Initial!CQ54</f>
        <v>0</v>
      </c>
      <c r="CR54">
        <f>Final!CR54-Initial!CR54</f>
        <v>0</v>
      </c>
      <c r="CS54">
        <f>Final!CS54-Initial!CS54</f>
        <v>0</v>
      </c>
      <c r="CT54">
        <f>Final!CT54-Initial!CT54</f>
        <v>0</v>
      </c>
    </row>
    <row r="55" spans="2:98">
      <c r="B55">
        <f>Final!B55-Initial!B55</f>
        <v>0</v>
      </c>
      <c r="C55">
        <f>Final!C55-Initial!C55</f>
        <v>0</v>
      </c>
      <c r="D55">
        <f>Final!D55-Initial!D55</f>
        <v>0</v>
      </c>
      <c r="E55">
        <f>Final!E55-Initial!E55</f>
        <v>0</v>
      </c>
      <c r="F55">
        <f>Final!F55-Initial!F55</f>
        <v>0</v>
      </c>
      <c r="G55">
        <f>Final!G55-Initial!G55</f>
        <v>0</v>
      </c>
      <c r="H55">
        <f>Final!H55-Initial!H55</f>
        <v>0</v>
      </c>
      <c r="I55">
        <f>Final!I55-Initial!I55</f>
        <v>0</v>
      </c>
      <c r="J55">
        <f>Final!J55-Initial!J55</f>
        <v>0</v>
      </c>
      <c r="K55">
        <f>Final!K55-Initial!K55</f>
        <v>0</v>
      </c>
      <c r="L55">
        <f>Final!L55-Initial!L55</f>
        <v>0</v>
      </c>
      <c r="M55">
        <f>Final!M55-Initial!M55</f>
        <v>0</v>
      </c>
      <c r="N55">
        <f>Final!N55-Initial!N55</f>
        <v>0</v>
      </c>
      <c r="O55">
        <f>Final!O55-Initial!O55</f>
        <v>0</v>
      </c>
      <c r="P55">
        <f>Final!P55-Initial!P55</f>
        <v>0</v>
      </c>
      <c r="Q55">
        <f>Final!Q55-Initial!Q55</f>
        <v>0</v>
      </c>
      <c r="R55">
        <f>Final!R55-Initial!R55</f>
        <v>0</v>
      </c>
      <c r="S55">
        <f>Final!S55-Initial!S55</f>
        <v>0</v>
      </c>
      <c r="T55">
        <f>Final!T55-Initial!T55</f>
        <v>0</v>
      </c>
      <c r="U55">
        <f>Final!U55-Initial!U55</f>
        <v>0</v>
      </c>
      <c r="V55">
        <f>Final!V55-Initial!V55</f>
        <v>0</v>
      </c>
      <c r="W55">
        <f>Final!W55-Initial!W55</f>
        <v>0</v>
      </c>
      <c r="X55">
        <f>Final!X55-Initial!X55</f>
        <v>0</v>
      </c>
      <c r="Y55">
        <f>Final!Y55-Initial!Y55</f>
        <v>0</v>
      </c>
      <c r="Z55">
        <f>Final!Z55-Initial!Z55</f>
        <v>0</v>
      </c>
      <c r="AA55">
        <f>Final!AA55-Initial!AA55</f>
        <v>0</v>
      </c>
      <c r="AB55">
        <f>Final!AB55-Initial!AB55</f>
        <v>0</v>
      </c>
      <c r="AC55">
        <f>Final!AC55-Initial!AC55</f>
        <v>0</v>
      </c>
      <c r="AD55">
        <f>Final!AD55-Initial!AD55</f>
        <v>0</v>
      </c>
      <c r="AE55">
        <f>Final!AE55-Initial!AE55</f>
        <v>0</v>
      </c>
      <c r="AF55">
        <f>Final!AF55-Initial!AF55</f>
        <v>0</v>
      </c>
      <c r="AG55">
        <f>Final!AG55-Initial!AG55</f>
        <v>0</v>
      </c>
      <c r="AH55">
        <f>Final!AH55-Initial!AH55</f>
        <v>0</v>
      </c>
      <c r="AI55">
        <f>Final!AI55-Initial!AI55</f>
        <v>0</v>
      </c>
      <c r="AJ55">
        <f>Final!AJ55-Initial!AJ55</f>
        <v>0</v>
      </c>
      <c r="AK55">
        <f>Final!AK55-Initial!AK55</f>
        <v>0</v>
      </c>
      <c r="AL55">
        <f>Final!AL55-Initial!AL55</f>
        <v>0</v>
      </c>
      <c r="AM55">
        <f>Final!AM55-Initial!AM55</f>
        <v>0</v>
      </c>
      <c r="AN55">
        <f>Final!AN55-Initial!AN55</f>
        <v>0</v>
      </c>
      <c r="AO55">
        <f>Final!AO55-Initial!AO55</f>
        <v>0</v>
      </c>
      <c r="AP55">
        <f>Final!AP55-Initial!AP55</f>
        <v>0</v>
      </c>
      <c r="AQ55">
        <f>Final!AQ55-Initial!AQ55</f>
        <v>0</v>
      </c>
      <c r="AR55">
        <f>Final!AR55-Initial!AR55</f>
        <v>0</v>
      </c>
      <c r="AS55">
        <f>Final!AS55-Initial!AS55</f>
        <v>0</v>
      </c>
      <c r="AT55">
        <f>Final!AT55-Initial!AT55</f>
        <v>0</v>
      </c>
      <c r="AU55">
        <f>Final!AU55-Initial!AU55</f>
        <v>0</v>
      </c>
      <c r="AV55">
        <f>Final!AV55-Initial!AV55</f>
        <v>0</v>
      </c>
      <c r="AW55">
        <f>Final!AW55-Initial!AW55</f>
        <v>0</v>
      </c>
      <c r="AX55">
        <f>Final!AX55-Initial!AX55</f>
        <v>0</v>
      </c>
      <c r="AY55">
        <f>Final!AY55-Initial!AY55</f>
        <v>0</v>
      </c>
      <c r="AZ55">
        <f>Final!AZ55-Initial!AZ55</f>
        <v>0</v>
      </c>
      <c r="BA55">
        <f>Final!BA55-Initial!BA55</f>
        <v>0</v>
      </c>
      <c r="BB55">
        <f>Final!BB55-Initial!BB55</f>
        <v>0</v>
      </c>
      <c r="BC55">
        <f>Final!BC55-Initial!BC55</f>
        <v>0</v>
      </c>
      <c r="BD55">
        <f>Final!BD55-Initial!BD55</f>
        <v>0</v>
      </c>
      <c r="BE55">
        <f>Final!BE55-Initial!BE55</f>
        <v>0</v>
      </c>
      <c r="BF55">
        <f>Final!BF55-Initial!BF55</f>
        <v>0</v>
      </c>
      <c r="BG55">
        <f>Final!BG55-Initial!BG55</f>
        <v>0</v>
      </c>
      <c r="BH55">
        <f>Final!BH55-Initial!BH55</f>
        <v>0</v>
      </c>
      <c r="BI55">
        <f>Final!BI55-Initial!BI55</f>
        <v>0</v>
      </c>
      <c r="BJ55">
        <f>Final!BJ55-Initial!BJ55</f>
        <v>0</v>
      </c>
      <c r="BK55">
        <f>Final!BK55-Initial!BK55</f>
        <v>0</v>
      </c>
      <c r="BL55">
        <f>Final!BL55-Initial!BL55</f>
        <v>0</v>
      </c>
      <c r="BM55">
        <f>Final!BM55-Initial!BM55</f>
        <v>0</v>
      </c>
      <c r="BN55">
        <f>Final!BN55-Initial!BN55</f>
        <v>0</v>
      </c>
      <c r="BO55">
        <f>Final!BO55-Initial!BO55</f>
        <v>0</v>
      </c>
      <c r="BP55">
        <f>Final!BP55-Initial!BP55</f>
        <v>0</v>
      </c>
      <c r="BQ55">
        <f>Final!BQ55-Initial!BQ55</f>
        <v>0</v>
      </c>
      <c r="BR55">
        <f>Final!BR55-Initial!BR55</f>
        <v>0</v>
      </c>
      <c r="BS55">
        <f>Final!BS55-Initial!BS55</f>
        <v>0</v>
      </c>
      <c r="BT55">
        <f>Final!BT55-Initial!BT55</f>
        <v>0</v>
      </c>
      <c r="BU55">
        <f>Final!BU55-Initial!BU55</f>
        <v>0</v>
      </c>
      <c r="BV55">
        <f>Final!BV55-Initial!BV55</f>
        <v>0</v>
      </c>
      <c r="BW55">
        <f>Final!BW55-Initial!BW55</f>
        <v>0</v>
      </c>
      <c r="BX55">
        <f>Final!BX55-Initial!BX55</f>
        <v>0</v>
      </c>
      <c r="BY55">
        <f>Final!BY55-Initial!BY55</f>
        <v>0</v>
      </c>
      <c r="BZ55">
        <f>Final!BZ55-Initial!BZ55</f>
        <v>0</v>
      </c>
      <c r="CA55">
        <f>Final!CA55-Initial!CA55</f>
        <v>0</v>
      </c>
      <c r="CB55">
        <f>Final!CB55-Initial!CB55</f>
        <v>0</v>
      </c>
      <c r="CC55">
        <f>Final!CC55-Initial!CC55</f>
        <v>0</v>
      </c>
      <c r="CD55">
        <f>Final!CD55-Initial!CD55</f>
        <v>0</v>
      </c>
      <c r="CE55">
        <f>Final!CE55-Initial!CE55</f>
        <v>0</v>
      </c>
      <c r="CF55">
        <f>Final!CF55-Initial!CF55</f>
        <v>0</v>
      </c>
      <c r="CG55">
        <f>Final!CG55-Initial!CG55</f>
        <v>0</v>
      </c>
      <c r="CH55">
        <f>Final!CH55-Initial!CH55</f>
        <v>0</v>
      </c>
      <c r="CI55">
        <f>Final!CI55-Initial!CI55</f>
        <v>0</v>
      </c>
      <c r="CJ55">
        <f>Final!CJ55-Initial!CJ55</f>
        <v>0</v>
      </c>
      <c r="CK55">
        <f>Final!CK55-Initial!CK55</f>
        <v>0</v>
      </c>
      <c r="CL55">
        <f>Final!CL55-Initial!CL55</f>
        <v>0</v>
      </c>
      <c r="CM55">
        <f>Final!CM55-Initial!CM55</f>
        <v>0</v>
      </c>
      <c r="CN55">
        <f>Final!CN55-Initial!CN55</f>
        <v>0</v>
      </c>
      <c r="CO55">
        <f>Final!CO55-Initial!CO55</f>
        <v>0</v>
      </c>
      <c r="CP55">
        <f>Final!CP55-Initial!CP55</f>
        <v>0</v>
      </c>
      <c r="CQ55">
        <f>Final!CQ55-Initial!CQ55</f>
        <v>0</v>
      </c>
      <c r="CR55">
        <f>Final!CR55-Initial!CR55</f>
        <v>0</v>
      </c>
      <c r="CS55">
        <f>Final!CS55-Initial!CS55</f>
        <v>0</v>
      </c>
      <c r="CT55">
        <f>Final!CT55-Initial!CT55</f>
        <v>0</v>
      </c>
    </row>
    <row r="56" spans="2:98">
      <c r="B56">
        <f>Final!B56-Initial!B56</f>
        <v>0</v>
      </c>
      <c r="C56">
        <f>Final!C56-Initial!C56</f>
        <v>0</v>
      </c>
      <c r="D56">
        <f>Final!D56-Initial!D56</f>
        <v>0</v>
      </c>
      <c r="E56">
        <f>Final!E56-Initial!E56</f>
        <v>0</v>
      </c>
      <c r="F56">
        <f>Final!F56-Initial!F56</f>
        <v>0</v>
      </c>
      <c r="G56">
        <f>Final!G56-Initial!G56</f>
        <v>0</v>
      </c>
      <c r="H56">
        <f>Final!H56-Initial!H56</f>
        <v>0</v>
      </c>
      <c r="I56">
        <f>Final!I56-Initial!I56</f>
        <v>0</v>
      </c>
      <c r="J56">
        <f>Final!J56-Initial!J56</f>
        <v>0</v>
      </c>
      <c r="K56">
        <f>Final!K56-Initial!K56</f>
        <v>0</v>
      </c>
      <c r="L56">
        <f>Final!L56-Initial!L56</f>
        <v>0</v>
      </c>
      <c r="M56">
        <f>Final!M56-Initial!M56</f>
        <v>0</v>
      </c>
      <c r="N56">
        <f>Final!N56-Initial!N56</f>
        <v>0</v>
      </c>
      <c r="O56">
        <f>Final!O56-Initial!O56</f>
        <v>0</v>
      </c>
      <c r="P56">
        <f>Final!P56-Initial!P56</f>
        <v>0</v>
      </c>
      <c r="Q56">
        <f>Final!Q56-Initial!Q56</f>
        <v>0</v>
      </c>
      <c r="R56">
        <f>Final!R56-Initial!R56</f>
        <v>0</v>
      </c>
      <c r="S56">
        <f>Final!S56-Initial!S56</f>
        <v>0</v>
      </c>
      <c r="T56">
        <f>Final!T56-Initial!T56</f>
        <v>0</v>
      </c>
      <c r="U56">
        <f>Final!U56-Initial!U56</f>
        <v>0</v>
      </c>
      <c r="V56">
        <f>Final!V56-Initial!V56</f>
        <v>0</v>
      </c>
      <c r="W56">
        <f>Final!W56-Initial!W56</f>
        <v>0</v>
      </c>
      <c r="X56">
        <f>Final!X56-Initial!X56</f>
        <v>0</v>
      </c>
      <c r="Y56">
        <f>Final!Y56-Initial!Y56</f>
        <v>0</v>
      </c>
      <c r="Z56">
        <f>Final!Z56-Initial!Z56</f>
        <v>0</v>
      </c>
      <c r="AA56">
        <f>Final!AA56-Initial!AA56</f>
        <v>0</v>
      </c>
      <c r="AB56">
        <f>Final!AB56-Initial!AB56</f>
        <v>0</v>
      </c>
      <c r="AC56">
        <f>Final!AC56-Initial!AC56</f>
        <v>0</v>
      </c>
      <c r="AD56">
        <f>Final!AD56-Initial!AD56</f>
        <v>0</v>
      </c>
      <c r="AE56">
        <f>Final!AE56-Initial!AE56</f>
        <v>0</v>
      </c>
      <c r="AF56">
        <f>Final!AF56-Initial!AF56</f>
        <v>0</v>
      </c>
      <c r="AG56">
        <f>Final!AG56-Initial!AG56</f>
        <v>0</v>
      </c>
      <c r="AH56">
        <f>Final!AH56-Initial!AH56</f>
        <v>0</v>
      </c>
      <c r="AI56">
        <f>Final!AI56-Initial!AI56</f>
        <v>0</v>
      </c>
      <c r="AJ56">
        <f>Final!AJ56-Initial!AJ56</f>
        <v>0</v>
      </c>
      <c r="AK56">
        <f>Final!AK56-Initial!AK56</f>
        <v>0</v>
      </c>
      <c r="AL56">
        <f>Final!AL56-Initial!AL56</f>
        <v>0</v>
      </c>
      <c r="AM56">
        <f>Final!AM56-Initial!AM56</f>
        <v>0</v>
      </c>
      <c r="AN56">
        <f>Final!AN56-Initial!AN56</f>
        <v>0</v>
      </c>
      <c r="AO56">
        <f>Final!AO56-Initial!AO56</f>
        <v>0</v>
      </c>
      <c r="AP56">
        <f>Final!AP56-Initial!AP56</f>
        <v>0</v>
      </c>
      <c r="AQ56">
        <f>Final!AQ56-Initial!AQ56</f>
        <v>0</v>
      </c>
      <c r="AR56">
        <f>Final!AR56-Initial!AR56</f>
        <v>0</v>
      </c>
      <c r="AS56">
        <f>Final!AS56-Initial!AS56</f>
        <v>0</v>
      </c>
      <c r="AT56">
        <f>Final!AT56-Initial!AT56</f>
        <v>0</v>
      </c>
      <c r="AU56">
        <f>Final!AU56-Initial!AU56</f>
        <v>0</v>
      </c>
      <c r="AV56">
        <f>Final!AV56-Initial!AV56</f>
        <v>0</v>
      </c>
      <c r="AW56">
        <f>Final!AW56-Initial!AW56</f>
        <v>0</v>
      </c>
      <c r="AX56">
        <f>Final!AX56-Initial!AX56</f>
        <v>0</v>
      </c>
      <c r="AY56">
        <f>Final!AY56-Initial!AY56</f>
        <v>0</v>
      </c>
      <c r="AZ56">
        <f>Final!AZ56-Initial!AZ56</f>
        <v>0</v>
      </c>
      <c r="BA56">
        <f>Final!BA56-Initial!BA56</f>
        <v>0</v>
      </c>
      <c r="BB56">
        <f>Final!BB56-Initial!BB56</f>
        <v>0</v>
      </c>
      <c r="BC56">
        <f>Final!BC56-Initial!BC56</f>
        <v>0</v>
      </c>
      <c r="BD56">
        <f>Final!BD56-Initial!BD56</f>
        <v>0</v>
      </c>
      <c r="BE56">
        <f>Final!BE56-Initial!BE56</f>
        <v>0</v>
      </c>
      <c r="BF56">
        <f>Final!BF56-Initial!BF56</f>
        <v>0</v>
      </c>
      <c r="BG56">
        <f>Final!BG56-Initial!BG56</f>
        <v>0</v>
      </c>
      <c r="BH56">
        <f>Final!BH56-Initial!BH56</f>
        <v>0</v>
      </c>
      <c r="BI56">
        <f>Final!BI56-Initial!BI56</f>
        <v>0</v>
      </c>
      <c r="BJ56">
        <f>Final!BJ56-Initial!BJ56</f>
        <v>0</v>
      </c>
      <c r="BK56">
        <f>Final!BK56-Initial!BK56</f>
        <v>0</v>
      </c>
      <c r="BL56">
        <f>Final!BL56-Initial!BL56</f>
        <v>0</v>
      </c>
      <c r="BM56">
        <f>Final!BM56-Initial!BM56</f>
        <v>0</v>
      </c>
      <c r="BN56">
        <f>Final!BN56-Initial!BN56</f>
        <v>0</v>
      </c>
      <c r="BO56">
        <f>Final!BO56-Initial!BO56</f>
        <v>0</v>
      </c>
      <c r="BP56">
        <f>Final!BP56-Initial!BP56</f>
        <v>0</v>
      </c>
      <c r="BQ56">
        <f>Final!BQ56-Initial!BQ56</f>
        <v>0</v>
      </c>
      <c r="BR56">
        <f>Final!BR56-Initial!BR56</f>
        <v>0</v>
      </c>
      <c r="BS56">
        <f>Final!BS56-Initial!BS56</f>
        <v>0</v>
      </c>
      <c r="BT56">
        <f>Final!BT56-Initial!BT56</f>
        <v>0</v>
      </c>
      <c r="BU56">
        <f>Final!BU56-Initial!BU56</f>
        <v>0</v>
      </c>
      <c r="BV56">
        <f>Final!BV56-Initial!BV56</f>
        <v>0</v>
      </c>
      <c r="BW56">
        <f>Final!BW56-Initial!BW56</f>
        <v>0</v>
      </c>
      <c r="BX56">
        <f>Final!BX56-Initial!BX56</f>
        <v>0</v>
      </c>
      <c r="BY56">
        <f>Final!BY56-Initial!BY56</f>
        <v>0</v>
      </c>
      <c r="BZ56">
        <f>Final!BZ56-Initial!BZ56</f>
        <v>0</v>
      </c>
      <c r="CA56">
        <f>Final!CA56-Initial!CA56</f>
        <v>0</v>
      </c>
      <c r="CB56">
        <f>Final!CB56-Initial!CB56</f>
        <v>0</v>
      </c>
      <c r="CC56">
        <f>Final!CC56-Initial!CC56</f>
        <v>0</v>
      </c>
      <c r="CD56">
        <f>Final!CD56-Initial!CD56</f>
        <v>0</v>
      </c>
      <c r="CE56">
        <f>Final!CE56-Initial!CE56</f>
        <v>0</v>
      </c>
      <c r="CF56">
        <f>Final!CF56-Initial!CF56</f>
        <v>0</v>
      </c>
      <c r="CG56">
        <f>Final!CG56-Initial!CG56</f>
        <v>0</v>
      </c>
      <c r="CH56">
        <f>Final!CH56-Initial!CH56</f>
        <v>0</v>
      </c>
      <c r="CI56">
        <f>Final!CI56-Initial!CI56</f>
        <v>0</v>
      </c>
      <c r="CJ56">
        <f>Final!CJ56-Initial!CJ56</f>
        <v>0</v>
      </c>
      <c r="CK56">
        <f>Final!CK56-Initial!CK56</f>
        <v>0</v>
      </c>
      <c r="CL56">
        <f>Final!CL56-Initial!CL56</f>
        <v>0</v>
      </c>
      <c r="CM56">
        <f>Final!CM56-Initial!CM56</f>
        <v>0</v>
      </c>
      <c r="CN56">
        <f>Final!CN56-Initial!CN56</f>
        <v>0</v>
      </c>
      <c r="CO56">
        <f>Final!CO56-Initial!CO56</f>
        <v>0</v>
      </c>
      <c r="CP56">
        <f>Final!CP56-Initial!CP56</f>
        <v>0</v>
      </c>
      <c r="CQ56">
        <f>Final!CQ56-Initial!CQ56</f>
        <v>0</v>
      </c>
      <c r="CR56">
        <f>Final!CR56-Initial!CR56</f>
        <v>0</v>
      </c>
      <c r="CS56">
        <f>Final!CS56-Initial!CS56</f>
        <v>0</v>
      </c>
      <c r="CT56">
        <f>Final!CT56-Initial!CT56</f>
        <v>0</v>
      </c>
    </row>
    <row r="57" spans="2:98">
      <c r="B57">
        <f>Final!B57-Initial!B57</f>
        <v>0</v>
      </c>
      <c r="C57">
        <f>Final!C57-Initial!C57</f>
        <v>0</v>
      </c>
      <c r="D57">
        <f>Final!D57-Initial!D57</f>
        <v>0</v>
      </c>
      <c r="E57">
        <f>Final!E57-Initial!E57</f>
        <v>0</v>
      </c>
      <c r="F57">
        <f>Final!F57-Initial!F57</f>
        <v>0</v>
      </c>
      <c r="G57">
        <f>Final!G57-Initial!G57</f>
        <v>0</v>
      </c>
      <c r="H57">
        <f>Final!H57-Initial!H57</f>
        <v>0</v>
      </c>
      <c r="I57">
        <f>Final!I57-Initial!I57</f>
        <v>0</v>
      </c>
      <c r="J57">
        <f>Final!J57-Initial!J57</f>
        <v>0</v>
      </c>
      <c r="K57">
        <f>Final!K57-Initial!K57</f>
        <v>0</v>
      </c>
      <c r="L57">
        <f>Final!L57-Initial!L57</f>
        <v>0</v>
      </c>
      <c r="M57">
        <f>Final!M57-Initial!M57</f>
        <v>0</v>
      </c>
      <c r="N57">
        <f>Final!N57-Initial!N57</f>
        <v>0</v>
      </c>
      <c r="O57">
        <f>Final!O57-Initial!O57</f>
        <v>0</v>
      </c>
      <c r="P57">
        <f>Final!P57-Initial!P57</f>
        <v>0</v>
      </c>
      <c r="Q57">
        <f>Final!Q57-Initial!Q57</f>
        <v>0</v>
      </c>
      <c r="R57">
        <f>Final!R57-Initial!R57</f>
        <v>0</v>
      </c>
      <c r="S57">
        <f>Final!S57-Initial!S57</f>
        <v>0</v>
      </c>
      <c r="T57">
        <f>Final!T57-Initial!T57</f>
        <v>0</v>
      </c>
      <c r="U57">
        <f>Final!U57-Initial!U57</f>
        <v>0</v>
      </c>
      <c r="V57">
        <f>Final!V57-Initial!V57</f>
        <v>0</v>
      </c>
      <c r="W57">
        <f>Final!W57-Initial!W57</f>
        <v>0</v>
      </c>
      <c r="X57">
        <f>Final!X57-Initial!X57</f>
        <v>0</v>
      </c>
      <c r="Y57">
        <f>Final!Y57-Initial!Y57</f>
        <v>0</v>
      </c>
      <c r="Z57">
        <f>Final!Z57-Initial!Z57</f>
        <v>0</v>
      </c>
      <c r="AA57">
        <f>Final!AA57-Initial!AA57</f>
        <v>0</v>
      </c>
      <c r="AB57">
        <f>Final!AB57-Initial!AB57</f>
        <v>0</v>
      </c>
      <c r="AC57">
        <f>Final!AC57-Initial!AC57</f>
        <v>0</v>
      </c>
      <c r="AD57">
        <f>Final!AD57-Initial!AD57</f>
        <v>0</v>
      </c>
      <c r="AE57">
        <f>Final!AE57-Initial!AE57</f>
        <v>0</v>
      </c>
      <c r="AF57">
        <f>Final!AF57-Initial!AF57</f>
        <v>0</v>
      </c>
      <c r="AG57">
        <f>Final!AG57-Initial!AG57</f>
        <v>0</v>
      </c>
      <c r="AH57">
        <f>Final!AH57-Initial!AH57</f>
        <v>0</v>
      </c>
      <c r="AI57">
        <f>Final!AI57-Initial!AI57</f>
        <v>0</v>
      </c>
      <c r="AJ57">
        <f>Final!AJ57-Initial!AJ57</f>
        <v>0</v>
      </c>
      <c r="AK57">
        <f>Final!AK57-Initial!AK57</f>
        <v>0</v>
      </c>
      <c r="AL57">
        <f>Final!AL57-Initial!AL57</f>
        <v>0</v>
      </c>
      <c r="AM57">
        <f>Final!AM57-Initial!AM57</f>
        <v>0</v>
      </c>
      <c r="AN57">
        <f>Final!AN57-Initial!AN57</f>
        <v>0</v>
      </c>
      <c r="AO57">
        <f>Final!AO57-Initial!AO57</f>
        <v>0</v>
      </c>
      <c r="AP57">
        <f>Final!AP57-Initial!AP57</f>
        <v>0</v>
      </c>
      <c r="AQ57">
        <f>Final!AQ57-Initial!AQ57</f>
        <v>0</v>
      </c>
      <c r="AR57">
        <f>Final!AR57-Initial!AR57</f>
        <v>0</v>
      </c>
      <c r="AS57">
        <f>Final!AS57-Initial!AS57</f>
        <v>0</v>
      </c>
      <c r="AT57">
        <f>Final!AT57-Initial!AT57</f>
        <v>0</v>
      </c>
      <c r="AU57">
        <f>Final!AU57-Initial!AU57</f>
        <v>0</v>
      </c>
      <c r="AV57">
        <f>Final!AV57-Initial!AV57</f>
        <v>0</v>
      </c>
      <c r="AW57">
        <f>Final!AW57-Initial!AW57</f>
        <v>0</v>
      </c>
      <c r="AX57">
        <f>Final!AX57-Initial!AX57</f>
        <v>0</v>
      </c>
      <c r="AY57">
        <f>Final!AY57-Initial!AY57</f>
        <v>0</v>
      </c>
      <c r="AZ57">
        <f>Final!AZ57-Initial!AZ57</f>
        <v>0</v>
      </c>
      <c r="BA57">
        <f>Final!BA57-Initial!BA57</f>
        <v>0</v>
      </c>
      <c r="BB57">
        <f>Final!BB57-Initial!BB57</f>
        <v>0</v>
      </c>
      <c r="BC57">
        <f>Final!BC57-Initial!BC57</f>
        <v>0</v>
      </c>
      <c r="BD57">
        <f>Final!BD57-Initial!BD57</f>
        <v>0</v>
      </c>
      <c r="BE57">
        <f>Final!BE57-Initial!BE57</f>
        <v>0</v>
      </c>
      <c r="BF57">
        <f>Final!BF57-Initial!BF57</f>
        <v>0</v>
      </c>
      <c r="BG57">
        <f>Final!BG57-Initial!BG57</f>
        <v>0</v>
      </c>
      <c r="BH57">
        <f>Final!BH57-Initial!BH57</f>
        <v>0</v>
      </c>
      <c r="BI57">
        <f>Final!BI57-Initial!BI57</f>
        <v>0</v>
      </c>
      <c r="BJ57">
        <f>Final!BJ57-Initial!BJ57</f>
        <v>0</v>
      </c>
      <c r="BK57">
        <f>Final!BK57-Initial!BK57</f>
        <v>0</v>
      </c>
      <c r="BL57">
        <f>Final!BL57-Initial!BL57</f>
        <v>0</v>
      </c>
      <c r="BM57">
        <f>Final!BM57-Initial!BM57</f>
        <v>0</v>
      </c>
      <c r="BN57">
        <f>Final!BN57-Initial!BN57</f>
        <v>0</v>
      </c>
      <c r="BO57">
        <f>Final!BO57-Initial!BO57</f>
        <v>0</v>
      </c>
      <c r="BP57">
        <f>Final!BP57-Initial!BP57</f>
        <v>0</v>
      </c>
      <c r="BQ57">
        <f>Final!BQ57-Initial!BQ57</f>
        <v>0</v>
      </c>
      <c r="BR57">
        <f>Final!BR57-Initial!BR57</f>
        <v>0</v>
      </c>
      <c r="BS57">
        <f>Final!BS57-Initial!BS57</f>
        <v>0</v>
      </c>
      <c r="BT57">
        <f>Final!BT57-Initial!BT57</f>
        <v>0</v>
      </c>
      <c r="BU57">
        <f>Final!BU57-Initial!BU57</f>
        <v>0</v>
      </c>
      <c r="BV57">
        <f>Final!BV57-Initial!BV57</f>
        <v>0</v>
      </c>
      <c r="BW57">
        <f>Final!BW57-Initial!BW57</f>
        <v>0</v>
      </c>
      <c r="BX57">
        <f>Final!BX57-Initial!BX57</f>
        <v>0</v>
      </c>
      <c r="BY57">
        <f>Final!BY57-Initial!BY57</f>
        <v>0</v>
      </c>
      <c r="BZ57">
        <f>Final!BZ57-Initial!BZ57</f>
        <v>0</v>
      </c>
      <c r="CA57">
        <f>Final!CA57-Initial!CA57</f>
        <v>0</v>
      </c>
      <c r="CB57">
        <f>Final!CB57-Initial!CB57</f>
        <v>0</v>
      </c>
      <c r="CC57">
        <f>Final!CC57-Initial!CC57</f>
        <v>0</v>
      </c>
      <c r="CD57">
        <f>Final!CD57-Initial!CD57</f>
        <v>0</v>
      </c>
      <c r="CE57">
        <f>Final!CE57-Initial!CE57</f>
        <v>0</v>
      </c>
      <c r="CF57">
        <f>Final!CF57-Initial!CF57</f>
        <v>0</v>
      </c>
      <c r="CG57">
        <f>Final!CG57-Initial!CG57</f>
        <v>0</v>
      </c>
      <c r="CH57">
        <f>Final!CH57-Initial!CH57</f>
        <v>0</v>
      </c>
      <c r="CI57">
        <f>Final!CI57-Initial!CI57</f>
        <v>0</v>
      </c>
      <c r="CJ57">
        <f>Final!CJ57-Initial!CJ57</f>
        <v>0</v>
      </c>
      <c r="CK57">
        <f>Final!CK57-Initial!CK57</f>
        <v>0</v>
      </c>
      <c r="CL57">
        <f>Final!CL57-Initial!CL57</f>
        <v>0</v>
      </c>
      <c r="CM57">
        <f>Final!CM57-Initial!CM57</f>
        <v>0</v>
      </c>
      <c r="CN57">
        <f>Final!CN57-Initial!CN57</f>
        <v>0</v>
      </c>
      <c r="CO57">
        <f>Final!CO57-Initial!CO57</f>
        <v>0</v>
      </c>
      <c r="CP57">
        <f>Final!CP57-Initial!CP57</f>
        <v>0</v>
      </c>
      <c r="CQ57">
        <f>Final!CQ57-Initial!CQ57</f>
        <v>0</v>
      </c>
      <c r="CR57">
        <f>Final!CR57-Initial!CR57</f>
        <v>0</v>
      </c>
      <c r="CS57">
        <f>Final!CS57-Initial!CS57</f>
        <v>0</v>
      </c>
      <c r="CT57">
        <f>Final!CT57-Initial!CT57</f>
        <v>0</v>
      </c>
    </row>
    <row r="58" spans="2:98">
      <c r="B58">
        <f>Final!B58-Initial!B58</f>
        <v>0</v>
      </c>
      <c r="C58">
        <f>Final!C58-Initial!C58</f>
        <v>0</v>
      </c>
      <c r="D58">
        <f>Final!D58-Initial!D58</f>
        <v>0</v>
      </c>
      <c r="E58">
        <f>Final!E58-Initial!E58</f>
        <v>0</v>
      </c>
      <c r="F58">
        <f>Final!F58-Initial!F58</f>
        <v>0</v>
      </c>
      <c r="G58">
        <f>Final!G58-Initial!G58</f>
        <v>0</v>
      </c>
      <c r="H58">
        <f>Final!H58-Initial!H58</f>
        <v>0</v>
      </c>
      <c r="I58">
        <f>Final!I58-Initial!I58</f>
        <v>0</v>
      </c>
      <c r="J58">
        <f>Final!J58-Initial!J58</f>
        <v>0</v>
      </c>
      <c r="K58">
        <f>Final!K58-Initial!K58</f>
        <v>0</v>
      </c>
      <c r="L58">
        <f>Final!L58-Initial!L58</f>
        <v>0</v>
      </c>
      <c r="M58">
        <f>Final!M58-Initial!M58</f>
        <v>0</v>
      </c>
      <c r="N58">
        <f>Final!N58-Initial!N58</f>
        <v>0</v>
      </c>
      <c r="O58">
        <f>Final!O58-Initial!O58</f>
        <v>0</v>
      </c>
      <c r="P58">
        <f>Final!P58-Initial!P58</f>
        <v>0</v>
      </c>
      <c r="Q58">
        <f>Final!Q58-Initial!Q58</f>
        <v>0</v>
      </c>
      <c r="R58">
        <f>Final!R58-Initial!R58</f>
        <v>0</v>
      </c>
      <c r="S58">
        <f>Final!S58-Initial!S58</f>
        <v>0</v>
      </c>
      <c r="T58">
        <f>Final!T58-Initial!T58</f>
        <v>0</v>
      </c>
      <c r="U58">
        <f>Final!U58-Initial!U58</f>
        <v>0</v>
      </c>
      <c r="V58">
        <f>Final!V58-Initial!V58</f>
        <v>0</v>
      </c>
      <c r="W58">
        <f>Final!W58-Initial!W58</f>
        <v>0</v>
      </c>
      <c r="X58">
        <f>Final!X58-Initial!X58</f>
        <v>0</v>
      </c>
      <c r="Y58">
        <f>Final!Y58-Initial!Y58</f>
        <v>0</v>
      </c>
      <c r="Z58">
        <f>Final!Z58-Initial!Z58</f>
        <v>0</v>
      </c>
      <c r="AA58">
        <f>Final!AA58-Initial!AA58</f>
        <v>0</v>
      </c>
      <c r="AB58">
        <f>Final!AB58-Initial!AB58</f>
        <v>0</v>
      </c>
      <c r="AC58">
        <f>Final!AC58-Initial!AC58</f>
        <v>0</v>
      </c>
      <c r="AD58">
        <f>Final!AD58-Initial!AD58</f>
        <v>0</v>
      </c>
      <c r="AE58">
        <f>Final!AE58-Initial!AE58</f>
        <v>0</v>
      </c>
      <c r="AF58">
        <f>Final!AF58-Initial!AF58</f>
        <v>0</v>
      </c>
      <c r="AG58">
        <f>Final!AG58-Initial!AG58</f>
        <v>0</v>
      </c>
      <c r="AH58">
        <f>Final!AH58-Initial!AH58</f>
        <v>0</v>
      </c>
      <c r="AI58">
        <f>Final!AI58-Initial!AI58</f>
        <v>0</v>
      </c>
      <c r="AJ58">
        <f>Final!AJ58-Initial!AJ58</f>
        <v>0</v>
      </c>
      <c r="AK58">
        <f>Final!AK58-Initial!AK58</f>
        <v>0</v>
      </c>
      <c r="AL58">
        <f>Final!AL58-Initial!AL58</f>
        <v>0</v>
      </c>
      <c r="AM58">
        <f>Final!AM58-Initial!AM58</f>
        <v>0</v>
      </c>
      <c r="AN58">
        <f>Final!AN58-Initial!AN58</f>
        <v>0</v>
      </c>
      <c r="AO58">
        <f>Final!AO58-Initial!AO58</f>
        <v>0</v>
      </c>
      <c r="AP58">
        <f>Final!AP58-Initial!AP58</f>
        <v>0</v>
      </c>
      <c r="AQ58">
        <f>Final!AQ58-Initial!AQ58</f>
        <v>0</v>
      </c>
      <c r="AR58">
        <f>Final!AR58-Initial!AR58</f>
        <v>0</v>
      </c>
      <c r="AS58">
        <f>Final!AS58-Initial!AS58</f>
        <v>0</v>
      </c>
      <c r="AT58">
        <f>Final!AT58-Initial!AT58</f>
        <v>0</v>
      </c>
      <c r="AU58">
        <f>Final!AU58-Initial!AU58</f>
        <v>0</v>
      </c>
      <c r="AV58">
        <f>Final!AV58-Initial!AV58</f>
        <v>0</v>
      </c>
      <c r="AW58">
        <f>Final!AW58-Initial!AW58</f>
        <v>0</v>
      </c>
      <c r="AX58">
        <f>Final!AX58-Initial!AX58</f>
        <v>0</v>
      </c>
      <c r="AY58">
        <f>Final!AY58-Initial!AY58</f>
        <v>0</v>
      </c>
      <c r="AZ58">
        <f>Final!AZ58-Initial!AZ58</f>
        <v>0</v>
      </c>
      <c r="BA58">
        <f>Final!BA58-Initial!BA58</f>
        <v>0</v>
      </c>
      <c r="BB58">
        <f>Final!BB58-Initial!BB58</f>
        <v>0</v>
      </c>
      <c r="BC58">
        <f>Final!BC58-Initial!BC58</f>
        <v>0</v>
      </c>
      <c r="BD58">
        <f>Final!BD58-Initial!BD58</f>
        <v>0</v>
      </c>
      <c r="BE58">
        <f>Final!BE58-Initial!BE58</f>
        <v>0</v>
      </c>
      <c r="BF58">
        <f>Final!BF58-Initial!BF58</f>
        <v>0</v>
      </c>
      <c r="BG58">
        <f>Final!BG58-Initial!BG58</f>
        <v>0</v>
      </c>
      <c r="BH58">
        <f>Final!BH58-Initial!BH58</f>
        <v>0</v>
      </c>
      <c r="BI58">
        <f>Final!BI58-Initial!BI58</f>
        <v>0</v>
      </c>
      <c r="BJ58">
        <f>Final!BJ58-Initial!BJ58</f>
        <v>0</v>
      </c>
      <c r="BK58">
        <f>Final!BK58-Initial!BK58</f>
        <v>0</v>
      </c>
      <c r="BL58">
        <f>Final!BL58-Initial!BL58</f>
        <v>0</v>
      </c>
      <c r="BM58">
        <f>Final!BM58-Initial!BM58</f>
        <v>0</v>
      </c>
      <c r="BN58">
        <f>Final!BN58-Initial!BN58</f>
        <v>0</v>
      </c>
      <c r="BO58">
        <f>Final!BO58-Initial!BO58</f>
        <v>0</v>
      </c>
      <c r="BP58">
        <f>Final!BP58-Initial!BP58</f>
        <v>0</v>
      </c>
      <c r="BQ58">
        <f>Final!BQ58-Initial!BQ58</f>
        <v>0</v>
      </c>
      <c r="BR58">
        <f>Final!BR58-Initial!BR58</f>
        <v>0</v>
      </c>
      <c r="BS58">
        <f>Final!BS58-Initial!BS58</f>
        <v>0</v>
      </c>
      <c r="BT58">
        <f>Final!BT58-Initial!BT58</f>
        <v>0</v>
      </c>
      <c r="BU58">
        <f>Final!BU58-Initial!BU58</f>
        <v>0</v>
      </c>
      <c r="BV58">
        <f>Final!BV58-Initial!BV58</f>
        <v>0</v>
      </c>
      <c r="BW58">
        <f>Final!BW58-Initial!BW58</f>
        <v>0</v>
      </c>
      <c r="BX58">
        <f>Final!BX58-Initial!BX58</f>
        <v>0</v>
      </c>
      <c r="BY58">
        <f>Final!BY58-Initial!BY58</f>
        <v>0</v>
      </c>
      <c r="BZ58">
        <f>Final!BZ58-Initial!BZ58</f>
        <v>0</v>
      </c>
      <c r="CA58">
        <f>Final!CA58-Initial!CA58</f>
        <v>0</v>
      </c>
      <c r="CB58">
        <f>Final!CB58-Initial!CB58</f>
        <v>0</v>
      </c>
      <c r="CC58">
        <f>Final!CC58-Initial!CC58</f>
        <v>0</v>
      </c>
      <c r="CD58">
        <f>Final!CD58-Initial!CD58</f>
        <v>0</v>
      </c>
      <c r="CE58">
        <f>Final!CE58-Initial!CE58</f>
        <v>0</v>
      </c>
      <c r="CF58">
        <f>Final!CF58-Initial!CF58</f>
        <v>0</v>
      </c>
      <c r="CG58">
        <f>Final!CG58-Initial!CG58</f>
        <v>0</v>
      </c>
      <c r="CH58">
        <f>Final!CH58-Initial!CH58</f>
        <v>0</v>
      </c>
      <c r="CI58">
        <f>Final!CI58-Initial!CI58</f>
        <v>0</v>
      </c>
      <c r="CJ58">
        <f>Final!CJ58-Initial!CJ58</f>
        <v>0</v>
      </c>
      <c r="CK58">
        <f>Final!CK58-Initial!CK58</f>
        <v>0</v>
      </c>
      <c r="CL58">
        <f>Final!CL58-Initial!CL58</f>
        <v>0</v>
      </c>
      <c r="CM58">
        <f>Final!CM58-Initial!CM58</f>
        <v>0</v>
      </c>
      <c r="CN58">
        <f>Final!CN58-Initial!CN58</f>
        <v>0</v>
      </c>
      <c r="CO58">
        <f>Final!CO58-Initial!CO58</f>
        <v>0</v>
      </c>
      <c r="CP58">
        <f>Final!CP58-Initial!CP58</f>
        <v>0</v>
      </c>
      <c r="CQ58">
        <f>Final!CQ58-Initial!CQ58</f>
        <v>0</v>
      </c>
      <c r="CR58">
        <f>Final!CR58-Initial!CR58</f>
        <v>0</v>
      </c>
      <c r="CS58">
        <f>Final!CS58-Initial!CS58</f>
        <v>0</v>
      </c>
      <c r="CT58">
        <f>Final!CT58-Initial!CT58</f>
        <v>0</v>
      </c>
    </row>
    <row r="59" spans="2:98">
      <c r="B59">
        <f>Final!B59-Initial!B59</f>
        <v>0</v>
      </c>
      <c r="C59">
        <f>Final!C59-Initial!C59</f>
        <v>0</v>
      </c>
      <c r="D59">
        <f>Final!D59-Initial!D59</f>
        <v>0</v>
      </c>
      <c r="E59">
        <f>Final!E59-Initial!E59</f>
        <v>0</v>
      </c>
      <c r="F59">
        <f>Final!F59-Initial!F59</f>
        <v>0</v>
      </c>
      <c r="G59">
        <f>Final!G59-Initial!G59</f>
        <v>0</v>
      </c>
      <c r="H59">
        <f>Final!H59-Initial!H59</f>
        <v>0</v>
      </c>
      <c r="I59">
        <f>Final!I59-Initial!I59</f>
        <v>0</v>
      </c>
      <c r="J59">
        <f>Final!J59-Initial!J59</f>
        <v>0</v>
      </c>
      <c r="K59">
        <f>Final!K59-Initial!K59</f>
        <v>0</v>
      </c>
      <c r="L59">
        <f>Final!L59-Initial!L59</f>
        <v>0</v>
      </c>
      <c r="M59">
        <f>Final!M59-Initial!M59</f>
        <v>0</v>
      </c>
      <c r="N59">
        <f>Final!N59-Initial!N59</f>
        <v>0</v>
      </c>
      <c r="O59">
        <f>Final!O59-Initial!O59</f>
        <v>0</v>
      </c>
      <c r="P59">
        <f>Final!P59-Initial!P59</f>
        <v>0</v>
      </c>
      <c r="Q59">
        <f>Final!Q59-Initial!Q59</f>
        <v>0</v>
      </c>
      <c r="R59">
        <f>Final!R59-Initial!R59</f>
        <v>0</v>
      </c>
      <c r="S59">
        <f>Final!S59-Initial!S59</f>
        <v>0</v>
      </c>
      <c r="T59">
        <f>Final!T59-Initial!T59</f>
        <v>0</v>
      </c>
      <c r="U59">
        <f>Final!U59-Initial!U59</f>
        <v>0</v>
      </c>
      <c r="V59">
        <f>Final!V59-Initial!V59</f>
        <v>0</v>
      </c>
      <c r="W59">
        <f>Final!W59-Initial!W59</f>
        <v>0</v>
      </c>
      <c r="X59">
        <f>Final!X59-Initial!X59</f>
        <v>0</v>
      </c>
      <c r="Y59">
        <f>Final!Y59-Initial!Y59</f>
        <v>0</v>
      </c>
      <c r="Z59">
        <f>Final!Z59-Initial!Z59</f>
        <v>0</v>
      </c>
      <c r="AA59">
        <f>Final!AA59-Initial!AA59</f>
        <v>0</v>
      </c>
      <c r="AB59">
        <f>Final!AB59-Initial!AB59</f>
        <v>0</v>
      </c>
      <c r="AC59">
        <f>Final!AC59-Initial!AC59</f>
        <v>0</v>
      </c>
      <c r="AD59">
        <f>Final!AD59-Initial!AD59</f>
        <v>0</v>
      </c>
      <c r="AE59">
        <f>Final!AE59-Initial!AE59</f>
        <v>0</v>
      </c>
      <c r="AF59">
        <f>Final!AF59-Initial!AF59</f>
        <v>0</v>
      </c>
      <c r="AG59">
        <f>Final!AG59-Initial!AG59</f>
        <v>0</v>
      </c>
      <c r="AH59">
        <f>Final!AH59-Initial!AH59</f>
        <v>0</v>
      </c>
      <c r="AI59">
        <f>Final!AI59-Initial!AI59</f>
        <v>0</v>
      </c>
      <c r="AJ59">
        <f>Final!AJ59-Initial!AJ59</f>
        <v>0</v>
      </c>
      <c r="AK59">
        <f>Final!AK59-Initial!AK59</f>
        <v>0</v>
      </c>
      <c r="AL59">
        <f>Final!AL59-Initial!AL59</f>
        <v>0</v>
      </c>
      <c r="AM59">
        <f>Final!AM59-Initial!AM59</f>
        <v>0</v>
      </c>
      <c r="AN59">
        <f>Final!AN59-Initial!AN59</f>
        <v>0</v>
      </c>
      <c r="AO59">
        <f>Final!AO59-Initial!AO59</f>
        <v>0</v>
      </c>
      <c r="AP59">
        <f>Final!AP59-Initial!AP59</f>
        <v>0</v>
      </c>
      <c r="AQ59">
        <f>Final!AQ59-Initial!AQ59</f>
        <v>0</v>
      </c>
      <c r="AR59">
        <f>Final!AR59-Initial!AR59</f>
        <v>0</v>
      </c>
      <c r="AS59">
        <f>Final!AS59-Initial!AS59</f>
        <v>0</v>
      </c>
      <c r="AT59">
        <f>Final!AT59-Initial!AT59</f>
        <v>0</v>
      </c>
      <c r="AU59">
        <f>Final!AU59-Initial!AU59</f>
        <v>0</v>
      </c>
      <c r="AV59">
        <f>Final!AV59-Initial!AV59</f>
        <v>0</v>
      </c>
      <c r="AW59">
        <f>Final!AW59-Initial!AW59</f>
        <v>0</v>
      </c>
      <c r="AX59">
        <f>Final!AX59-Initial!AX59</f>
        <v>0</v>
      </c>
      <c r="AY59">
        <f>Final!AY59-Initial!AY59</f>
        <v>0</v>
      </c>
      <c r="AZ59">
        <f>Final!AZ59-Initial!AZ59</f>
        <v>0</v>
      </c>
      <c r="BA59">
        <f>Final!BA59-Initial!BA59</f>
        <v>0</v>
      </c>
      <c r="BB59">
        <f>Final!BB59-Initial!BB59</f>
        <v>0</v>
      </c>
      <c r="BC59">
        <f>Final!BC59-Initial!BC59</f>
        <v>0</v>
      </c>
      <c r="BD59">
        <f>Final!BD59-Initial!BD59</f>
        <v>0</v>
      </c>
      <c r="BE59">
        <f>Final!BE59-Initial!BE59</f>
        <v>0</v>
      </c>
      <c r="BF59">
        <f>Final!BF59-Initial!BF59</f>
        <v>0</v>
      </c>
      <c r="BG59">
        <f>Final!BG59-Initial!BG59</f>
        <v>0</v>
      </c>
      <c r="BH59">
        <f>Final!BH59-Initial!BH59</f>
        <v>0</v>
      </c>
      <c r="BI59">
        <f>Final!BI59-Initial!BI59</f>
        <v>0</v>
      </c>
      <c r="BJ59">
        <f>Final!BJ59-Initial!BJ59</f>
        <v>0</v>
      </c>
      <c r="BK59">
        <f>Final!BK59-Initial!BK59</f>
        <v>0</v>
      </c>
      <c r="BL59">
        <f>Final!BL59-Initial!BL59</f>
        <v>0</v>
      </c>
      <c r="BM59">
        <f>Final!BM59-Initial!BM59</f>
        <v>0</v>
      </c>
      <c r="BN59">
        <f>Final!BN59-Initial!BN59</f>
        <v>0</v>
      </c>
      <c r="BO59">
        <f>Final!BO59-Initial!BO59</f>
        <v>0</v>
      </c>
      <c r="BP59">
        <f>Final!BP59-Initial!BP59</f>
        <v>0</v>
      </c>
      <c r="BQ59">
        <f>Final!BQ59-Initial!BQ59</f>
        <v>0</v>
      </c>
      <c r="BR59">
        <f>Final!BR59-Initial!BR59</f>
        <v>0</v>
      </c>
      <c r="BS59">
        <f>Final!BS59-Initial!BS59</f>
        <v>0</v>
      </c>
      <c r="BT59">
        <f>Final!BT59-Initial!BT59</f>
        <v>0</v>
      </c>
      <c r="BU59">
        <f>Final!BU59-Initial!BU59</f>
        <v>0</v>
      </c>
      <c r="BV59">
        <f>Final!BV59-Initial!BV59</f>
        <v>0</v>
      </c>
      <c r="BW59">
        <f>Final!BW59-Initial!BW59</f>
        <v>0</v>
      </c>
      <c r="BX59">
        <f>Final!BX59-Initial!BX59</f>
        <v>0</v>
      </c>
      <c r="BY59">
        <f>Final!BY59-Initial!BY59</f>
        <v>0</v>
      </c>
      <c r="BZ59">
        <f>Final!BZ59-Initial!BZ59</f>
        <v>0</v>
      </c>
      <c r="CA59">
        <f>Final!CA59-Initial!CA59</f>
        <v>0</v>
      </c>
      <c r="CB59">
        <f>Final!CB59-Initial!CB59</f>
        <v>0</v>
      </c>
      <c r="CC59">
        <f>Final!CC59-Initial!CC59</f>
        <v>0</v>
      </c>
      <c r="CD59">
        <f>Final!CD59-Initial!CD59</f>
        <v>0</v>
      </c>
      <c r="CE59">
        <f>Final!CE59-Initial!CE59</f>
        <v>0</v>
      </c>
      <c r="CF59">
        <f>Final!CF59-Initial!CF59</f>
        <v>0</v>
      </c>
      <c r="CG59">
        <f>Final!CG59-Initial!CG59</f>
        <v>0</v>
      </c>
      <c r="CH59">
        <f>Final!CH59-Initial!CH59</f>
        <v>0</v>
      </c>
      <c r="CI59">
        <f>Final!CI59-Initial!CI59</f>
        <v>0</v>
      </c>
      <c r="CJ59">
        <f>Final!CJ59-Initial!CJ59</f>
        <v>0</v>
      </c>
      <c r="CK59">
        <f>Final!CK59-Initial!CK59</f>
        <v>0</v>
      </c>
      <c r="CL59">
        <f>Final!CL59-Initial!CL59</f>
        <v>0</v>
      </c>
      <c r="CM59">
        <f>Final!CM59-Initial!CM59</f>
        <v>0</v>
      </c>
      <c r="CN59">
        <f>Final!CN59-Initial!CN59</f>
        <v>0</v>
      </c>
      <c r="CO59">
        <f>Final!CO59-Initial!CO59</f>
        <v>0</v>
      </c>
      <c r="CP59">
        <f>Final!CP59-Initial!CP59</f>
        <v>0</v>
      </c>
      <c r="CQ59">
        <f>Final!CQ59-Initial!CQ59</f>
        <v>0</v>
      </c>
      <c r="CR59">
        <f>Final!CR59-Initial!CR59</f>
        <v>0</v>
      </c>
      <c r="CS59">
        <f>Final!CS59-Initial!CS59</f>
        <v>0</v>
      </c>
      <c r="CT59">
        <f>Final!CT59-Initial!CT59</f>
        <v>0</v>
      </c>
    </row>
    <row r="60" spans="2:98">
      <c r="B60">
        <f>Final!B60-Initial!B60</f>
        <v>0</v>
      </c>
      <c r="C60">
        <f>Final!C60-Initial!C60</f>
        <v>0</v>
      </c>
      <c r="D60">
        <f>Final!D60-Initial!D60</f>
        <v>0</v>
      </c>
      <c r="E60">
        <f>Final!E60-Initial!E60</f>
        <v>0</v>
      </c>
      <c r="F60">
        <f>Final!F60-Initial!F60</f>
        <v>0</v>
      </c>
      <c r="G60">
        <f>Final!G60-Initial!G60</f>
        <v>0</v>
      </c>
      <c r="H60">
        <f>Final!H60-Initial!H60</f>
        <v>0</v>
      </c>
      <c r="I60">
        <f>Final!I60-Initial!I60</f>
        <v>0</v>
      </c>
      <c r="J60">
        <f>Final!J60-Initial!J60</f>
        <v>0</v>
      </c>
      <c r="K60">
        <f>Final!K60-Initial!K60</f>
        <v>0</v>
      </c>
      <c r="L60">
        <f>Final!L60-Initial!L60</f>
        <v>0</v>
      </c>
      <c r="M60">
        <f>Final!M60-Initial!M60</f>
        <v>0</v>
      </c>
      <c r="N60">
        <f>Final!N60-Initial!N60</f>
        <v>0</v>
      </c>
      <c r="O60">
        <f>Final!O60-Initial!O60</f>
        <v>0</v>
      </c>
      <c r="P60">
        <f>Final!P60-Initial!P60</f>
        <v>0</v>
      </c>
      <c r="Q60">
        <f>Final!Q60-Initial!Q60</f>
        <v>0</v>
      </c>
      <c r="R60">
        <f>Final!R60-Initial!R60</f>
        <v>0</v>
      </c>
      <c r="S60">
        <f>Final!S60-Initial!S60</f>
        <v>0</v>
      </c>
      <c r="T60">
        <f>Final!T60-Initial!T60</f>
        <v>0</v>
      </c>
      <c r="U60">
        <f>Final!U60-Initial!U60</f>
        <v>0</v>
      </c>
      <c r="V60">
        <f>Final!V60-Initial!V60</f>
        <v>0</v>
      </c>
      <c r="W60">
        <f>Final!W60-Initial!W60</f>
        <v>0</v>
      </c>
      <c r="X60">
        <f>Final!X60-Initial!X60</f>
        <v>0</v>
      </c>
      <c r="Y60">
        <f>Final!Y60-Initial!Y60</f>
        <v>0</v>
      </c>
      <c r="Z60">
        <f>Final!Z60-Initial!Z60</f>
        <v>0</v>
      </c>
      <c r="AA60">
        <f>Final!AA60-Initial!AA60</f>
        <v>0</v>
      </c>
      <c r="AB60">
        <f>Final!AB60-Initial!AB60</f>
        <v>0</v>
      </c>
      <c r="AC60">
        <f>Final!AC60-Initial!AC60</f>
        <v>0</v>
      </c>
      <c r="AD60">
        <f>Final!AD60-Initial!AD60</f>
        <v>0</v>
      </c>
      <c r="AE60">
        <f>Final!AE60-Initial!AE60</f>
        <v>0</v>
      </c>
      <c r="AF60">
        <f>Final!AF60-Initial!AF60</f>
        <v>0</v>
      </c>
      <c r="AG60">
        <f>Final!AG60-Initial!AG60</f>
        <v>0</v>
      </c>
      <c r="AH60">
        <f>Final!AH60-Initial!AH60</f>
        <v>0</v>
      </c>
      <c r="AI60">
        <f>Final!AI60-Initial!AI60</f>
        <v>0</v>
      </c>
      <c r="AJ60">
        <f>Final!AJ60-Initial!AJ60</f>
        <v>0</v>
      </c>
      <c r="AK60">
        <f>Final!AK60-Initial!AK60</f>
        <v>0</v>
      </c>
      <c r="AL60">
        <f>Final!AL60-Initial!AL60</f>
        <v>0</v>
      </c>
      <c r="AM60">
        <f>Final!AM60-Initial!AM60</f>
        <v>0</v>
      </c>
      <c r="AN60">
        <f>Final!AN60-Initial!AN60</f>
        <v>0</v>
      </c>
      <c r="AO60">
        <f>Final!AO60-Initial!AO60</f>
        <v>0</v>
      </c>
      <c r="AP60">
        <f>Final!AP60-Initial!AP60</f>
        <v>0</v>
      </c>
      <c r="AQ60">
        <f>Final!AQ60-Initial!AQ60</f>
        <v>0</v>
      </c>
      <c r="AR60">
        <f>Final!AR60-Initial!AR60</f>
        <v>0</v>
      </c>
      <c r="AS60">
        <f>Final!AS60-Initial!AS60</f>
        <v>0</v>
      </c>
      <c r="AT60">
        <f>Final!AT60-Initial!AT60</f>
        <v>0</v>
      </c>
      <c r="AU60">
        <f>Final!AU60-Initial!AU60</f>
        <v>0</v>
      </c>
      <c r="AV60">
        <f>Final!AV60-Initial!AV60</f>
        <v>0</v>
      </c>
      <c r="AW60">
        <f>Final!AW60-Initial!AW60</f>
        <v>0</v>
      </c>
      <c r="AX60">
        <f>Final!AX60-Initial!AX60</f>
        <v>0</v>
      </c>
      <c r="AY60">
        <f>Final!AY60-Initial!AY60</f>
        <v>0</v>
      </c>
      <c r="AZ60">
        <f>Final!AZ60-Initial!AZ60</f>
        <v>0</v>
      </c>
      <c r="BA60">
        <f>Final!BA60-Initial!BA60</f>
        <v>0</v>
      </c>
      <c r="BB60">
        <f>Final!BB60-Initial!BB60</f>
        <v>0</v>
      </c>
      <c r="BC60">
        <f>Final!BC60-Initial!BC60</f>
        <v>0</v>
      </c>
      <c r="BD60">
        <f>Final!BD60-Initial!BD60</f>
        <v>0</v>
      </c>
      <c r="BE60">
        <f>Final!BE60-Initial!BE60</f>
        <v>0</v>
      </c>
      <c r="BF60">
        <f>Final!BF60-Initial!BF60</f>
        <v>0</v>
      </c>
      <c r="BG60">
        <f>Final!BG60-Initial!BG60</f>
        <v>0</v>
      </c>
      <c r="BH60">
        <f>Final!BH60-Initial!BH60</f>
        <v>0</v>
      </c>
      <c r="BI60">
        <f>Final!BI60-Initial!BI60</f>
        <v>0</v>
      </c>
      <c r="BJ60">
        <f>Final!BJ60-Initial!BJ60</f>
        <v>0</v>
      </c>
      <c r="BK60">
        <f>Final!BK60-Initial!BK60</f>
        <v>0</v>
      </c>
      <c r="BL60">
        <f>Final!BL60-Initial!BL60</f>
        <v>0</v>
      </c>
      <c r="BM60">
        <f>Final!BM60-Initial!BM60</f>
        <v>0</v>
      </c>
      <c r="BN60">
        <f>Final!BN60-Initial!BN60</f>
        <v>0</v>
      </c>
      <c r="BO60">
        <f>Final!BO60-Initial!BO60</f>
        <v>0</v>
      </c>
      <c r="BP60">
        <f>Final!BP60-Initial!BP60</f>
        <v>0</v>
      </c>
      <c r="BQ60">
        <f>Final!BQ60-Initial!BQ60</f>
        <v>0</v>
      </c>
      <c r="BR60">
        <f>Final!BR60-Initial!BR60</f>
        <v>0</v>
      </c>
      <c r="BS60">
        <f>Final!BS60-Initial!BS60</f>
        <v>0</v>
      </c>
      <c r="BT60">
        <f>Final!BT60-Initial!BT60</f>
        <v>0</v>
      </c>
      <c r="BU60">
        <f>Final!BU60-Initial!BU60</f>
        <v>0</v>
      </c>
      <c r="BV60">
        <f>Final!BV60-Initial!BV60</f>
        <v>0</v>
      </c>
      <c r="BW60">
        <f>Final!BW60-Initial!BW60</f>
        <v>0</v>
      </c>
      <c r="BX60">
        <f>Final!BX60-Initial!BX60</f>
        <v>0</v>
      </c>
      <c r="BY60">
        <f>Final!BY60-Initial!BY60</f>
        <v>0</v>
      </c>
      <c r="BZ60">
        <f>Final!BZ60-Initial!BZ60</f>
        <v>0</v>
      </c>
      <c r="CA60">
        <f>Final!CA60-Initial!CA60</f>
        <v>0</v>
      </c>
      <c r="CB60">
        <f>Final!CB60-Initial!CB60</f>
        <v>0</v>
      </c>
      <c r="CC60">
        <f>Final!CC60-Initial!CC60</f>
        <v>0</v>
      </c>
      <c r="CD60">
        <f>Final!CD60-Initial!CD60</f>
        <v>0</v>
      </c>
      <c r="CE60">
        <f>Final!CE60-Initial!CE60</f>
        <v>0</v>
      </c>
      <c r="CF60">
        <f>Final!CF60-Initial!CF60</f>
        <v>0</v>
      </c>
      <c r="CG60">
        <f>Final!CG60-Initial!CG60</f>
        <v>0</v>
      </c>
      <c r="CH60">
        <f>Final!CH60-Initial!CH60</f>
        <v>0</v>
      </c>
      <c r="CI60">
        <f>Final!CI60-Initial!CI60</f>
        <v>0</v>
      </c>
      <c r="CJ60">
        <f>Final!CJ60-Initial!CJ60</f>
        <v>0</v>
      </c>
      <c r="CK60">
        <f>Final!CK60-Initial!CK60</f>
        <v>0</v>
      </c>
      <c r="CL60">
        <f>Final!CL60-Initial!CL60</f>
        <v>0</v>
      </c>
      <c r="CM60">
        <f>Final!CM60-Initial!CM60</f>
        <v>0</v>
      </c>
      <c r="CN60">
        <f>Final!CN60-Initial!CN60</f>
        <v>0</v>
      </c>
      <c r="CO60">
        <f>Final!CO60-Initial!CO60</f>
        <v>0</v>
      </c>
      <c r="CP60">
        <f>Final!CP60-Initial!CP60</f>
        <v>0</v>
      </c>
      <c r="CQ60">
        <f>Final!CQ60-Initial!CQ60</f>
        <v>0</v>
      </c>
      <c r="CR60">
        <f>Final!CR60-Initial!CR60</f>
        <v>0</v>
      </c>
      <c r="CS60">
        <f>Final!CS60-Initial!CS60</f>
        <v>0</v>
      </c>
      <c r="CT60">
        <f>Final!CT60-Initial!CT60</f>
        <v>0</v>
      </c>
    </row>
    <row r="61" spans="2:98">
      <c r="B61">
        <f>Final!B61-Initial!B61</f>
        <v>0</v>
      </c>
      <c r="C61">
        <f>Final!C61-Initial!C61</f>
        <v>0</v>
      </c>
      <c r="D61">
        <f>Final!D61-Initial!D61</f>
        <v>0</v>
      </c>
      <c r="E61">
        <f>Final!E61-Initial!E61</f>
        <v>0</v>
      </c>
      <c r="F61">
        <f>Final!F61-Initial!F61</f>
        <v>0</v>
      </c>
      <c r="G61">
        <f>Final!G61-Initial!G61</f>
        <v>0</v>
      </c>
      <c r="H61">
        <f>Final!H61-Initial!H61</f>
        <v>0</v>
      </c>
      <c r="I61">
        <f>Final!I61-Initial!I61</f>
        <v>0</v>
      </c>
      <c r="J61">
        <f>Final!J61-Initial!J61</f>
        <v>0</v>
      </c>
      <c r="K61">
        <f>Final!K61-Initial!K61</f>
        <v>0</v>
      </c>
      <c r="L61">
        <f>Final!L61-Initial!L61</f>
        <v>0</v>
      </c>
      <c r="M61">
        <f>Final!M61-Initial!M61</f>
        <v>0</v>
      </c>
      <c r="N61">
        <f>Final!N61-Initial!N61</f>
        <v>0</v>
      </c>
      <c r="O61">
        <f>Final!O61-Initial!O61</f>
        <v>0</v>
      </c>
      <c r="P61">
        <f>Final!P61-Initial!P61</f>
        <v>0</v>
      </c>
      <c r="Q61">
        <f>Final!Q61-Initial!Q61</f>
        <v>0</v>
      </c>
      <c r="R61">
        <f>Final!R61-Initial!R61</f>
        <v>0</v>
      </c>
      <c r="S61">
        <f>Final!S61-Initial!S61</f>
        <v>0</v>
      </c>
      <c r="T61">
        <f>Final!T61-Initial!T61</f>
        <v>0</v>
      </c>
      <c r="U61">
        <f>Final!U61-Initial!U61</f>
        <v>0</v>
      </c>
      <c r="V61">
        <f>Final!V61-Initial!V61</f>
        <v>0</v>
      </c>
      <c r="W61">
        <f>Final!W61-Initial!W61</f>
        <v>0</v>
      </c>
      <c r="X61">
        <f>Final!X61-Initial!X61</f>
        <v>0</v>
      </c>
      <c r="Y61">
        <f>Final!Y61-Initial!Y61</f>
        <v>0</v>
      </c>
      <c r="Z61">
        <f>Final!Z61-Initial!Z61</f>
        <v>0</v>
      </c>
      <c r="AA61">
        <f>Final!AA61-Initial!AA61</f>
        <v>0</v>
      </c>
      <c r="AB61">
        <f>Final!AB61-Initial!AB61</f>
        <v>0</v>
      </c>
      <c r="AC61">
        <f>Final!AC61-Initial!AC61</f>
        <v>0</v>
      </c>
      <c r="AD61">
        <f>Final!AD61-Initial!AD61</f>
        <v>0</v>
      </c>
      <c r="AE61">
        <f>Final!AE61-Initial!AE61</f>
        <v>0</v>
      </c>
      <c r="AF61">
        <f>Final!AF61-Initial!AF61</f>
        <v>0</v>
      </c>
      <c r="AG61">
        <f>Final!AG61-Initial!AG61</f>
        <v>0</v>
      </c>
      <c r="AH61">
        <f>Final!AH61-Initial!AH61</f>
        <v>0</v>
      </c>
      <c r="AI61">
        <f>Final!AI61-Initial!AI61</f>
        <v>0</v>
      </c>
      <c r="AJ61">
        <f>Final!AJ61-Initial!AJ61</f>
        <v>0</v>
      </c>
      <c r="AK61">
        <f>Final!AK61-Initial!AK61</f>
        <v>0</v>
      </c>
      <c r="AL61">
        <f>Final!AL61-Initial!AL61</f>
        <v>0</v>
      </c>
      <c r="AM61">
        <f>Final!AM61-Initial!AM61</f>
        <v>0</v>
      </c>
      <c r="AN61">
        <f>Final!AN61-Initial!AN61</f>
        <v>0</v>
      </c>
      <c r="AO61">
        <f>Final!AO61-Initial!AO61</f>
        <v>0</v>
      </c>
      <c r="AP61">
        <f>Final!AP61-Initial!AP61</f>
        <v>0</v>
      </c>
      <c r="AQ61">
        <f>Final!AQ61-Initial!AQ61</f>
        <v>0</v>
      </c>
      <c r="AR61">
        <f>Final!AR61-Initial!AR61</f>
        <v>0</v>
      </c>
      <c r="AS61">
        <f>Final!AS61-Initial!AS61</f>
        <v>0</v>
      </c>
      <c r="AT61">
        <f>Final!AT61-Initial!AT61</f>
        <v>0</v>
      </c>
      <c r="AU61">
        <f>Final!AU61-Initial!AU61</f>
        <v>0</v>
      </c>
      <c r="AV61">
        <f>Final!AV61-Initial!AV61</f>
        <v>0</v>
      </c>
      <c r="AW61">
        <f>Final!AW61-Initial!AW61</f>
        <v>0</v>
      </c>
      <c r="AX61">
        <f>Final!AX61-Initial!AX61</f>
        <v>0</v>
      </c>
      <c r="AY61">
        <f>Final!AY61-Initial!AY61</f>
        <v>0</v>
      </c>
      <c r="AZ61">
        <f>Final!AZ61-Initial!AZ61</f>
        <v>0</v>
      </c>
      <c r="BA61">
        <f>Final!BA61-Initial!BA61</f>
        <v>0</v>
      </c>
      <c r="BB61">
        <f>Final!BB61-Initial!BB61</f>
        <v>0</v>
      </c>
      <c r="BC61">
        <f>Final!BC61-Initial!BC61</f>
        <v>0</v>
      </c>
      <c r="BD61">
        <f>Final!BD61-Initial!BD61</f>
        <v>0</v>
      </c>
      <c r="BE61">
        <f>Final!BE61-Initial!BE61</f>
        <v>0</v>
      </c>
      <c r="BF61">
        <f>Final!BF61-Initial!BF61</f>
        <v>0</v>
      </c>
      <c r="BG61">
        <f>Final!BG61-Initial!BG61</f>
        <v>0</v>
      </c>
      <c r="BH61">
        <f>Final!BH61-Initial!BH61</f>
        <v>0</v>
      </c>
      <c r="BI61">
        <f>Final!BI61-Initial!BI61</f>
        <v>0</v>
      </c>
      <c r="BJ61">
        <f>Final!BJ61-Initial!BJ61</f>
        <v>0</v>
      </c>
      <c r="BK61">
        <f>Final!BK61-Initial!BK61</f>
        <v>0</v>
      </c>
      <c r="BL61">
        <f>Final!BL61-Initial!BL61</f>
        <v>0</v>
      </c>
      <c r="BM61">
        <f>Final!BM61-Initial!BM61</f>
        <v>0</v>
      </c>
      <c r="BN61">
        <f>Final!BN61-Initial!BN61</f>
        <v>0</v>
      </c>
      <c r="BO61">
        <f>Final!BO61-Initial!BO61</f>
        <v>0</v>
      </c>
      <c r="BP61">
        <f>Final!BP61-Initial!BP61</f>
        <v>0</v>
      </c>
      <c r="BQ61">
        <f>Final!BQ61-Initial!BQ61</f>
        <v>0</v>
      </c>
      <c r="BR61">
        <f>Final!BR61-Initial!BR61</f>
        <v>0</v>
      </c>
      <c r="BS61">
        <f>Final!BS61-Initial!BS61</f>
        <v>0</v>
      </c>
      <c r="BT61">
        <f>Final!BT61-Initial!BT61</f>
        <v>0</v>
      </c>
      <c r="BU61">
        <f>Final!BU61-Initial!BU61</f>
        <v>0</v>
      </c>
      <c r="BV61">
        <f>Final!BV61-Initial!BV61</f>
        <v>0</v>
      </c>
      <c r="BW61">
        <f>Final!BW61-Initial!BW61</f>
        <v>0</v>
      </c>
      <c r="BX61">
        <f>Final!BX61-Initial!BX61</f>
        <v>0</v>
      </c>
      <c r="BY61">
        <f>Final!BY61-Initial!BY61</f>
        <v>0</v>
      </c>
      <c r="BZ61">
        <f>Final!BZ61-Initial!BZ61</f>
        <v>0</v>
      </c>
      <c r="CA61">
        <f>Final!CA61-Initial!CA61</f>
        <v>0</v>
      </c>
      <c r="CB61">
        <f>Final!CB61-Initial!CB61</f>
        <v>0</v>
      </c>
      <c r="CC61">
        <f>Final!CC61-Initial!CC61</f>
        <v>0</v>
      </c>
      <c r="CD61">
        <f>Final!CD61-Initial!CD61</f>
        <v>0</v>
      </c>
      <c r="CE61">
        <f>Final!CE61-Initial!CE61</f>
        <v>0</v>
      </c>
      <c r="CF61">
        <f>Final!CF61-Initial!CF61</f>
        <v>0</v>
      </c>
      <c r="CG61">
        <f>Final!CG61-Initial!CG61</f>
        <v>0</v>
      </c>
      <c r="CH61">
        <f>Final!CH61-Initial!CH61</f>
        <v>0</v>
      </c>
      <c r="CI61">
        <f>Final!CI61-Initial!CI61</f>
        <v>0</v>
      </c>
      <c r="CJ61">
        <f>Final!CJ61-Initial!CJ61</f>
        <v>0</v>
      </c>
      <c r="CK61">
        <f>Final!CK61-Initial!CK61</f>
        <v>0</v>
      </c>
      <c r="CL61">
        <f>Final!CL61-Initial!CL61</f>
        <v>0</v>
      </c>
      <c r="CM61">
        <f>Final!CM61-Initial!CM61</f>
        <v>0</v>
      </c>
      <c r="CN61">
        <f>Final!CN61-Initial!CN61</f>
        <v>0</v>
      </c>
      <c r="CO61">
        <f>Final!CO61-Initial!CO61</f>
        <v>0</v>
      </c>
      <c r="CP61">
        <f>Final!CP61-Initial!CP61</f>
        <v>0</v>
      </c>
      <c r="CQ61">
        <f>Final!CQ61-Initial!CQ61</f>
        <v>0</v>
      </c>
      <c r="CR61">
        <f>Final!CR61-Initial!CR61</f>
        <v>0</v>
      </c>
      <c r="CS61">
        <f>Final!CS61-Initial!CS61</f>
        <v>0</v>
      </c>
      <c r="CT61">
        <f>Final!CT61-Initial!CT61</f>
        <v>0</v>
      </c>
    </row>
    <row r="62" spans="2:98">
      <c r="B62">
        <f>Final!B62-Initial!B62</f>
        <v>0</v>
      </c>
      <c r="C62">
        <f>Final!C62-Initial!C62</f>
        <v>0</v>
      </c>
      <c r="D62">
        <f>Final!D62-Initial!D62</f>
        <v>0</v>
      </c>
      <c r="E62">
        <f>Final!E62-Initial!E62</f>
        <v>0</v>
      </c>
      <c r="F62">
        <f>Final!F62-Initial!F62</f>
        <v>0</v>
      </c>
      <c r="G62">
        <f>Final!G62-Initial!G62</f>
        <v>0</v>
      </c>
      <c r="H62">
        <f>Final!H62-Initial!H62</f>
        <v>0</v>
      </c>
      <c r="I62">
        <f>Final!I62-Initial!I62</f>
        <v>0</v>
      </c>
      <c r="J62">
        <f>Final!J62-Initial!J62</f>
        <v>0</v>
      </c>
      <c r="K62">
        <f>Final!K62-Initial!K62</f>
        <v>0</v>
      </c>
      <c r="L62">
        <f>Final!L62-Initial!L62</f>
        <v>0</v>
      </c>
      <c r="M62">
        <f>Final!M62-Initial!M62</f>
        <v>0</v>
      </c>
      <c r="N62">
        <f>Final!N62-Initial!N62</f>
        <v>0</v>
      </c>
      <c r="O62">
        <f>Final!O62-Initial!O62</f>
        <v>0</v>
      </c>
      <c r="P62">
        <f>Final!P62-Initial!P62</f>
        <v>0</v>
      </c>
      <c r="Q62">
        <f>Final!Q62-Initial!Q62</f>
        <v>0</v>
      </c>
      <c r="R62">
        <f>Final!R62-Initial!R62</f>
        <v>0</v>
      </c>
      <c r="S62">
        <f>Final!S62-Initial!S62</f>
        <v>0</v>
      </c>
      <c r="T62">
        <f>Final!T62-Initial!T62</f>
        <v>0</v>
      </c>
      <c r="U62">
        <f>Final!U62-Initial!U62</f>
        <v>0</v>
      </c>
      <c r="V62">
        <f>Final!V62-Initial!V62</f>
        <v>0</v>
      </c>
      <c r="W62">
        <f>Final!W62-Initial!W62</f>
        <v>0</v>
      </c>
      <c r="X62">
        <f>Final!X62-Initial!X62</f>
        <v>0</v>
      </c>
      <c r="Y62">
        <f>Final!Y62-Initial!Y62</f>
        <v>0</v>
      </c>
      <c r="Z62">
        <f>Final!Z62-Initial!Z62</f>
        <v>0</v>
      </c>
      <c r="AA62">
        <f>Final!AA62-Initial!AA62</f>
        <v>0</v>
      </c>
      <c r="AB62">
        <f>Final!AB62-Initial!AB62</f>
        <v>0</v>
      </c>
      <c r="AC62">
        <f>Final!AC62-Initial!AC62</f>
        <v>0</v>
      </c>
      <c r="AD62">
        <f>Final!AD62-Initial!AD62</f>
        <v>0</v>
      </c>
      <c r="AE62">
        <f>Final!AE62-Initial!AE62</f>
        <v>0</v>
      </c>
      <c r="AF62">
        <f>Final!AF62-Initial!AF62</f>
        <v>0</v>
      </c>
      <c r="AG62">
        <f>Final!AG62-Initial!AG62</f>
        <v>0</v>
      </c>
      <c r="AH62">
        <f>Final!AH62-Initial!AH62</f>
        <v>0</v>
      </c>
      <c r="AI62">
        <f>Final!AI62-Initial!AI62</f>
        <v>0</v>
      </c>
      <c r="AJ62">
        <f>Final!AJ62-Initial!AJ62</f>
        <v>0</v>
      </c>
      <c r="AK62">
        <f>Final!AK62-Initial!AK62</f>
        <v>0</v>
      </c>
      <c r="AL62">
        <f>Final!AL62-Initial!AL62</f>
        <v>0</v>
      </c>
      <c r="AM62">
        <f>Final!AM62-Initial!AM62</f>
        <v>0</v>
      </c>
      <c r="AN62">
        <f>Final!AN62-Initial!AN62</f>
        <v>0</v>
      </c>
      <c r="AO62">
        <f>Final!AO62-Initial!AO62</f>
        <v>0</v>
      </c>
      <c r="AP62">
        <f>Final!AP62-Initial!AP62</f>
        <v>0</v>
      </c>
      <c r="AQ62">
        <f>Final!AQ62-Initial!AQ62</f>
        <v>0</v>
      </c>
      <c r="AR62">
        <f>Final!AR62-Initial!AR62</f>
        <v>0</v>
      </c>
      <c r="AS62">
        <f>Final!AS62-Initial!AS62</f>
        <v>0</v>
      </c>
      <c r="AT62">
        <f>Final!AT62-Initial!AT62</f>
        <v>0</v>
      </c>
      <c r="AU62">
        <f>Final!AU62-Initial!AU62</f>
        <v>0</v>
      </c>
      <c r="AV62">
        <f>Final!AV62-Initial!AV62</f>
        <v>0</v>
      </c>
      <c r="AW62">
        <f>Final!AW62-Initial!AW62</f>
        <v>0</v>
      </c>
      <c r="AX62">
        <f>Final!AX62-Initial!AX62</f>
        <v>0</v>
      </c>
      <c r="AY62">
        <f>Final!AY62-Initial!AY62</f>
        <v>0</v>
      </c>
      <c r="AZ62">
        <f>Final!AZ62-Initial!AZ62</f>
        <v>0</v>
      </c>
      <c r="BA62">
        <f>Final!BA62-Initial!BA62</f>
        <v>0</v>
      </c>
      <c r="BB62">
        <f>Final!BB62-Initial!BB62</f>
        <v>0</v>
      </c>
      <c r="BC62">
        <f>Final!BC62-Initial!BC62</f>
        <v>0</v>
      </c>
      <c r="BD62">
        <f>Final!BD62-Initial!BD62</f>
        <v>0</v>
      </c>
      <c r="BE62">
        <f>Final!BE62-Initial!BE62</f>
        <v>0</v>
      </c>
      <c r="BF62">
        <f>Final!BF62-Initial!BF62</f>
        <v>0</v>
      </c>
      <c r="BG62">
        <f>Final!BG62-Initial!BG62</f>
        <v>0</v>
      </c>
      <c r="BH62">
        <f>Final!BH62-Initial!BH62</f>
        <v>0</v>
      </c>
      <c r="BI62">
        <f>Final!BI62-Initial!BI62</f>
        <v>0</v>
      </c>
      <c r="BJ62">
        <f>Final!BJ62-Initial!BJ62</f>
        <v>0</v>
      </c>
      <c r="BK62">
        <f>Final!BK62-Initial!BK62</f>
        <v>0</v>
      </c>
      <c r="BL62">
        <f>Final!BL62-Initial!BL62</f>
        <v>0</v>
      </c>
      <c r="BM62">
        <f>Final!BM62-Initial!BM62</f>
        <v>0</v>
      </c>
      <c r="BN62">
        <f>Final!BN62-Initial!BN62</f>
        <v>0</v>
      </c>
      <c r="BO62">
        <f>Final!BO62-Initial!BO62</f>
        <v>0</v>
      </c>
      <c r="BP62">
        <f>Final!BP62-Initial!BP62</f>
        <v>0</v>
      </c>
      <c r="BQ62">
        <f>Final!BQ62-Initial!BQ62</f>
        <v>0</v>
      </c>
      <c r="BR62">
        <f>Final!BR62-Initial!BR62</f>
        <v>0</v>
      </c>
      <c r="BS62">
        <f>Final!BS62-Initial!BS62</f>
        <v>0</v>
      </c>
      <c r="BT62">
        <f>Final!BT62-Initial!BT62</f>
        <v>0</v>
      </c>
      <c r="BU62">
        <f>Final!BU62-Initial!BU62</f>
        <v>0</v>
      </c>
      <c r="BV62">
        <f>Final!BV62-Initial!BV62</f>
        <v>0</v>
      </c>
      <c r="BW62">
        <f>Final!BW62-Initial!BW62</f>
        <v>0</v>
      </c>
      <c r="BX62">
        <f>Final!BX62-Initial!BX62</f>
        <v>0</v>
      </c>
      <c r="BY62">
        <f>Final!BY62-Initial!BY62</f>
        <v>0</v>
      </c>
      <c r="BZ62">
        <f>Final!BZ62-Initial!BZ62</f>
        <v>0</v>
      </c>
      <c r="CA62">
        <f>Final!CA62-Initial!CA62</f>
        <v>0</v>
      </c>
      <c r="CB62">
        <f>Final!CB62-Initial!CB62</f>
        <v>0</v>
      </c>
      <c r="CC62">
        <f>Final!CC62-Initial!CC62</f>
        <v>0</v>
      </c>
      <c r="CD62">
        <f>Final!CD62-Initial!CD62</f>
        <v>0</v>
      </c>
      <c r="CE62">
        <f>Final!CE62-Initial!CE62</f>
        <v>0</v>
      </c>
      <c r="CF62">
        <f>Final!CF62-Initial!CF62</f>
        <v>0</v>
      </c>
      <c r="CG62">
        <f>Final!CG62-Initial!CG62</f>
        <v>0</v>
      </c>
      <c r="CH62">
        <f>Final!CH62-Initial!CH62</f>
        <v>0</v>
      </c>
      <c r="CI62">
        <f>Final!CI62-Initial!CI62</f>
        <v>0</v>
      </c>
      <c r="CJ62">
        <f>Final!CJ62-Initial!CJ62</f>
        <v>0</v>
      </c>
      <c r="CK62">
        <f>Final!CK62-Initial!CK62</f>
        <v>0</v>
      </c>
      <c r="CL62">
        <f>Final!CL62-Initial!CL62</f>
        <v>0</v>
      </c>
      <c r="CM62">
        <f>Final!CM62-Initial!CM62</f>
        <v>0</v>
      </c>
      <c r="CN62">
        <f>Final!CN62-Initial!CN62</f>
        <v>0</v>
      </c>
      <c r="CO62">
        <f>Final!CO62-Initial!CO62</f>
        <v>0</v>
      </c>
      <c r="CP62">
        <f>Final!CP62-Initial!CP62</f>
        <v>0</v>
      </c>
      <c r="CQ62">
        <f>Final!CQ62-Initial!CQ62</f>
        <v>0</v>
      </c>
      <c r="CR62">
        <f>Final!CR62-Initial!CR62</f>
        <v>0</v>
      </c>
      <c r="CS62">
        <f>Final!CS62-Initial!CS62</f>
        <v>0</v>
      </c>
      <c r="CT62">
        <f>Final!CT62-Initial!CT62</f>
        <v>0</v>
      </c>
    </row>
    <row r="63" spans="2:98">
      <c r="B63">
        <f>Final!B63-Initial!B63</f>
        <v>0</v>
      </c>
      <c r="C63">
        <f>Final!C63-Initial!C63</f>
        <v>0</v>
      </c>
      <c r="D63">
        <f>Final!D63-Initial!D63</f>
        <v>0</v>
      </c>
      <c r="E63">
        <f>Final!E63-Initial!E63</f>
        <v>0</v>
      </c>
      <c r="F63">
        <f>Final!F63-Initial!F63</f>
        <v>0</v>
      </c>
      <c r="G63">
        <f>Final!G63-Initial!G63</f>
        <v>0</v>
      </c>
      <c r="H63">
        <f>Final!H63-Initial!H63</f>
        <v>0</v>
      </c>
      <c r="I63">
        <f>Final!I63-Initial!I63</f>
        <v>0</v>
      </c>
      <c r="J63">
        <f>Final!J63-Initial!J63</f>
        <v>0</v>
      </c>
      <c r="K63">
        <f>Final!K63-Initial!K63</f>
        <v>0</v>
      </c>
      <c r="L63">
        <f>Final!L63-Initial!L63</f>
        <v>0</v>
      </c>
      <c r="M63">
        <f>Final!M63-Initial!M63</f>
        <v>0</v>
      </c>
      <c r="N63">
        <f>Final!N63-Initial!N63</f>
        <v>0</v>
      </c>
      <c r="O63">
        <f>Final!O63-Initial!O63</f>
        <v>0</v>
      </c>
      <c r="P63">
        <f>Final!P63-Initial!P63</f>
        <v>0</v>
      </c>
      <c r="Q63">
        <f>Final!Q63-Initial!Q63</f>
        <v>0</v>
      </c>
      <c r="R63">
        <f>Final!R63-Initial!R63</f>
        <v>0</v>
      </c>
      <c r="S63">
        <f>Final!S63-Initial!S63</f>
        <v>0</v>
      </c>
      <c r="T63">
        <f>Final!T63-Initial!T63</f>
        <v>0</v>
      </c>
      <c r="U63">
        <f>Final!U63-Initial!U63</f>
        <v>0</v>
      </c>
      <c r="V63">
        <f>Final!V63-Initial!V63</f>
        <v>0</v>
      </c>
      <c r="W63">
        <f>Final!W63-Initial!W63</f>
        <v>0</v>
      </c>
      <c r="X63">
        <f>Final!X63-Initial!X63</f>
        <v>0</v>
      </c>
      <c r="Y63">
        <f>Final!Y63-Initial!Y63</f>
        <v>0</v>
      </c>
      <c r="Z63">
        <f>Final!Z63-Initial!Z63</f>
        <v>0</v>
      </c>
      <c r="AA63">
        <f>Final!AA63-Initial!AA63</f>
        <v>0</v>
      </c>
      <c r="AB63">
        <f>Final!AB63-Initial!AB63</f>
        <v>0</v>
      </c>
      <c r="AC63">
        <f>Final!AC63-Initial!AC63</f>
        <v>0</v>
      </c>
      <c r="AD63">
        <f>Final!AD63-Initial!AD63</f>
        <v>0</v>
      </c>
      <c r="AE63">
        <f>Final!AE63-Initial!AE63</f>
        <v>0</v>
      </c>
      <c r="AF63">
        <f>Final!AF63-Initial!AF63</f>
        <v>0</v>
      </c>
      <c r="AG63">
        <f>Final!AG63-Initial!AG63</f>
        <v>0</v>
      </c>
      <c r="AH63">
        <f>Final!AH63-Initial!AH63</f>
        <v>0</v>
      </c>
      <c r="AI63">
        <f>Final!AI63-Initial!AI63</f>
        <v>0</v>
      </c>
      <c r="AJ63">
        <f>Final!AJ63-Initial!AJ63</f>
        <v>0</v>
      </c>
      <c r="AK63">
        <f>Final!AK63-Initial!AK63</f>
        <v>0</v>
      </c>
      <c r="AL63">
        <f>Final!AL63-Initial!AL63</f>
        <v>0</v>
      </c>
      <c r="AM63">
        <f>Final!AM63-Initial!AM63</f>
        <v>0</v>
      </c>
      <c r="AN63">
        <f>Final!AN63-Initial!AN63</f>
        <v>0</v>
      </c>
      <c r="AO63">
        <f>Final!AO63-Initial!AO63</f>
        <v>0</v>
      </c>
      <c r="AP63">
        <f>Final!AP63-Initial!AP63</f>
        <v>0</v>
      </c>
      <c r="AQ63">
        <f>Final!AQ63-Initial!AQ63</f>
        <v>0</v>
      </c>
      <c r="AR63">
        <f>Final!AR63-Initial!AR63</f>
        <v>0</v>
      </c>
      <c r="AS63">
        <f>Final!AS63-Initial!AS63</f>
        <v>0</v>
      </c>
      <c r="AT63">
        <f>Final!AT63-Initial!AT63</f>
        <v>0</v>
      </c>
      <c r="AU63">
        <f>Final!AU63-Initial!AU63</f>
        <v>0</v>
      </c>
      <c r="AV63">
        <f>Final!AV63-Initial!AV63</f>
        <v>0</v>
      </c>
      <c r="AW63">
        <f>Final!AW63-Initial!AW63</f>
        <v>0</v>
      </c>
      <c r="AX63">
        <f>Final!AX63-Initial!AX63</f>
        <v>0</v>
      </c>
      <c r="AY63">
        <f>Final!AY63-Initial!AY63</f>
        <v>0</v>
      </c>
      <c r="AZ63">
        <f>Final!AZ63-Initial!AZ63</f>
        <v>0</v>
      </c>
      <c r="BA63">
        <f>Final!BA63-Initial!BA63</f>
        <v>0</v>
      </c>
      <c r="BB63">
        <f>Final!BB63-Initial!BB63</f>
        <v>0</v>
      </c>
      <c r="BC63">
        <f>Final!BC63-Initial!BC63</f>
        <v>0</v>
      </c>
      <c r="BD63">
        <f>Final!BD63-Initial!BD63</f>
        <v>0</v>
      </c>
      <c r="BE63">
        <f>Final!BE63-Initial!BE63</f>
        <v>0</v>
      </c>
      <c r="BF63">
        <f>Final!BF63-Initial!BF63</f>
        <v>0</v>
      </c>
      <c r="BG63">
        <f>Final!BG63-Initial!BG63</f>
        <v>0</v>
      </c>
      <c r="BH63">
        <f>Final!BH63-Initial!BH63</f>
        <v>0</v>
      </c>
      <c r="BI63">
        <f>Final!BI63-Initial!BI63</f>
        <v>0</v>
      </c>
      <c r="BJ63">
        <f>Final!BJ63-Initial!BJ63</f>
        <v>0</v>
      </c>
      <c r="BK63">
        <f>Final!BK63-Initial!BK63</f>
        <v>0</v>
      </c>
      <c r="BL63">
        <f>Final!BL63-Initial!BL63</f>
        <v>0</v>
      </c>
      <c r="BM63">
        <f>Final!BM63-Initial!BM63</f>
        <v>0</v>
      </c>
      <c r="BN63">
        <f>Final!BN63-Initial!BN63</f>
        <v>0</v>
      </c>
      <c r="BO63">
        <f>Final!BO63-Initial!BO63</f>
        <v>0</v>
      </c>
      <c r="BP63">
        <f>Final!BP63-Initial!BP63</f>
        <v>0</v>
      </c>
      <c r="BQ63">
        <f>Final!BQ63-Initial!BQ63</f>
        <v>0</v>
      </c>
      <c r="BR63">
        <f>Final!BR63-Initial!BR63</f>
        <v>0</v>
      </c>
      <c r="BS63">
        <f>Final!BS63-Initial!BS63</f>
        <v>0</v>
      </c>
      <c r="BT63">
        <f>Final!BT63-Initial!BT63</f>
        <v>0</v>
      </c>
      <c r="BU63">
        <f>Final!BU63-Initial!BU63</f>
        <v>0</v>
      </c>
      <c r="BV63">
        <f>Final!BV63-Initial!BV63</f>
        <v>0</v>
      </c>
      <c r="BW63">
        <f>Final!BW63-Initial!BW63</f>
        <v>0</v>
      </c>
      <c r="BX63">
        <f>Final!BX63-Initial!BX63</f>
        <v>0</v>
      </c>
      <c r="BY63">
        <f>Final!BY63-Initial!BY63</f>
        <v>0</v>
      </c>
      <c r="BZ63">
        <f>Final!BZ63-Initial!BZ63</f>
        <v>0</v>
      </c>
      <c r="CA63">
        <f>Final!CA63-Initial!CA63</f>
        <v>0</v>
      </c>
      <c r="CB63">
        <f>Final!CB63-Initial!CB63</f>
        <v>0</v>
      </c>
      <c r="CC63">
        <f>Final!CC63-Initial!CC63</f>
        <v>0</v>
      </c>
      <c r="CD63">
        <f>Final!CD63-Initial!CD63</f>
        <v>0</v>
      </c>
      <c r="CE63">
        <f>Final!CE63-Initial!CE63</f>
        <v>0</v>
      </c>
      <c r="CF63">
        <f>Final!CF63-Initial!CF63</f>
        <v>0</v>
      </c>
      <c r="CG63">
        <f>Final!CG63-Initial!CG63</f>
        <v>0</v>
      </c>
      <c r="CH63">
        <f>Final!CH63-Initial!CH63</f>
        <v>0</v>
      </c>
      <c r="CI63">
        <f>Final!CI63-Initial!CI63</f>
        <v>0</v>
      </c>
      <c r="CJ63">
        <f>Final!CJ63-Initial!CJ63</f>
        <v>0</v>
      </c>
      <c r="CK63">
        <f>Final!CK63-Initial!CK63</f>
        <v>0</v>
      </c>
      <c r="CL63">
        <f>Final!CL63-Initial!CL63</f>
        <v>0</v>
      </c>
      <c r="CM63">
        <f>Final!CM63-Initial!CM63</f>
        <v>0</v>
      </c>
      <c r="CN63">
        <f>Final!CN63-Initial!CN63</f>
        <v>0</v>
      </c>
      <c r="CO63">
        <f>Final!CO63-Initial!CO63</f>
        <v>0</v>
      </c>
      <c r="CP63">
        <f>Final!CP63-Initial!CP63</f>
        <v>0</v>
      </c>
      <c r="CQ63">
        <f>Final!CQ63-Initial!CQ63</f>
        <v>0</v>
      </c>
      <c r="CR63">
        <f>Final!CR63-Initial!CR63</f>
        <v>0</v>
      </c>
      <c r="CS63">
        <f>Final!CS63-Initial!CS63</f>
        <v>0</v>
      </c>
      <c r="CT63">
        <f>Final!CT63-Initial!CT63</f>
        <v>0</v>
      </c>
    </row>
    <row r="64" spans="2:98">
      <c r="B64">
        <f>Final!B64-Initial!B64</f>
        <v>0</v>
      </c>
      <c r="C64">
        <f>Final!C64-Initial!C64</f>
        <v>0</v>
      </c>
      <c r="D64">
        <f>Final!D64-Initial!D64</f>
        <v>0</v>
      </c>
      <c r="E64">
        <f>Final!E64-Initial!E64</f>
        <v>0</v>
      </c>
      <c r="F64">
        <f>Final!F64-Initial!F64</f>
        <v>0</v>
      </c>
      <c r="G64">
        <f>Final!G64-Initial!G64</f>
        <v>0</v>
      </c>
      <c r="H64">
        <f>Final!H64-Initial!H64</f>
        <v>0</v>
      </c>
      <c r="I64">
        <f>Final!I64-Initial!I64</f>
        <v>0</v>
      </c>
      <c r="J64">
        <f>Final!J64-Initial!J64</f>
        <v>0</v>
      </c>
      <c r="K64">
        <f>Final!K64-Initial!K64</f>
        <v>0</v>
      </c>
      <c r="L64">
        <f>Final!L64-Initial!L64</f>
        <v>0</v>
      </c>
      <c r="M64">
        <f>Final!M64-Initial!M64</f>
        <v>0</v>
      </c>
      <c r="N64">
        <f>Final!N64-Initial!N64</f>
        <v>0</v>
      </c>
      <c r="O64">
        <f>Final!O64-Initial!O64</f>
        <v>0</v>
      </c>
      <c r="P64">
        <f>Final!P64-Initial!P64</f>
        <v>0</v>
      </c>
      <c r="Q64">
        <f>Final!Q64-Initial!Q64</f>
        <v>0</v>
      </c>
      <c r="R64">
        <f>Final!R64-Initial!R64</f>
        <v>0</v>
      </c>
      <c r="S64">
        <f>Final!S64-Initial!S64</f>
        <v>0</v>
      </c>
      <c r="T64">
        <f>Final!T64-Initial!T64</f>
        <v>0</v>
      </c>
      <c r="U64">
        <f>Final!U64-Initial!U64</f>
        <v>0</v>
      </c>
      <c r="V64">
        <f>Final!V64-Initial!V64</f>
        <v>0</v>
      </c>
      <c r="W64">
        <f>Final!W64-Initial!W64</f>
        <v>0</v>
      </c>
      <c r="X64">
        <f>Final!X64-Initial!X64</f>
        <v>0</v>
      </c>
      <c r="Y64">
        <f>Final!Y64-Initial!Y64</f>
        <v>0</v>
      </c>
      <c r="Z64">
        <f>Final!Z64-Initial!Z64</f>
        <v>0</v>
      </c>
      <c r="AA64">
        <f>Final!AA64-Initial!AA64</f>
        <v>0</v>
      </c>
      <c r="AB64">
        <f>Final!AB64-Initial!AB64</f>
        <v>0</v>
      </c>
      <c r="AC64">
        <f>Final!AC64-Initial!AC64</f>
        <v>0</v>
      </c>
      <c r="AD64">
        <f>Final!AD64-Initial!AD64</f>
        <v>0</v>
      </c>
      <c r="AE64">
        <f>Final!AE64-Initial!AE64</f>
        <v>0</v>
      </c>
      <c r="AF64">
        <f>Final!AF64-Initial!AF64</f>
        <v>0</v>
      </c>
      <c r="AG64">
        <f>Final!AG64-Initial!AG64</f>
        <v>0</v>
      </c>
      <c r="AH64">
        <f>Final!AH64-Initial!AH64</f>
        <v>0</v>
      </c>
      <c r="AI64">
        <f>Final!AI64-Initial!AI64</f>
        <v>0</v>
      </c>
      <c r="AJ64">
        <f>Final!AJ64-Initial!AJ64</f>
        <v>0</v>
      </c>
      <c r="AK64">
        <f>Final!AK64-Initial!AK64</f>
        <v>0</v>
      </c>
      <c r="AL64">
        <f>Final!AL64-Initial!AL64</f>
        <v>0</v>
      </c>
      <c r="AM64">
        <f>Final!AM64-Initial!AM64</f>
        <v>0</v>
      </c>
      <c r="AN64">
        <f>Final!AN64-Initial!AN64</f>
        <v>0</v>
      </c>
      <c r="AO64">
        <f>Final!AO64-Initial!AO64</f>
        <v>0</v>
      </c>
      <c r="AP64">
        <f>Final!AP64-Initial!AP64</f>
        <v>0</v>
      </c>
      <c r="AQ64">
        <f>Final!AQ64-Initial!AQ64</f>
        <v>0</v>
      </c>
      <c r="AR64">
        <f>Final!AR64-Initial!AR64</f>
        <v>0</v>
      </c>
      <c r="AS64">
        <f>Final!AS64-Initial!AS64</f>
        <v>0</v>
      </c>
      <c r="AT64">
        <f>Final!AT64-Initial!AT64</f>
        <v>0</v>
      </c>
      <c r="AU64">
        <f>Final!AU64-Initial!AU64</f>
        <v>0</v>
      </c>
      <c r="AV64">
        <f>Final!AV64-Initial!AV64</f>
        <v>0</v>
      </c>
      <c r="AW64">
        <f>Final!AW64-Initial!AW64</f>
        <v>0</v>
      </c>
      <c r="AX64">
        <f>Final!AX64-Initial!AX64</f>
        <v>0</v>
      </c>
      <c r="AY64">
        <f>Final!AY64-Initial!AY64</f>
        <v>0</v>
      </c>
      <c r="AZ64">
        <f>Final!AZ64-Initial!AZ64</f>
        <v>0</v>
      </c>
      <c r="BA64">
        <f>Final!BA64-Initial!BA64</f>
        <v>0</v>
      </c>
      <c r="BB64">
        <f>Final!BB64-Initial!BB64</f>
        <v>0</v>
      </c>
      <c r="BC64">
        <f>Final!BC64-Initial!BC64</f>
        <v>0</v>
      </c>
      <c r="BD64">
        <f>Final!BD64-Initial!BD64</f>
        <v>0</v>
      </c>
      <c r="BE64">
        <f>Final!BE64-Initial!BE64</f>
        <v>0</v>
      </c>
      <c r="BF64">
        <f>Final!BF64-Initial!BF64</f>
        <v>0</v>
      </c>
      <c r="BG64">
        <f>Final!BG64-Initial!BG64</f>
        <v>0</v>
      </c>
      <c r="BH64">
        <f>Final!BH64-Initial!BH64</f>
        <v>0</v>
      </c>
      <c r="BI64">
        <f>Final!BI64-Initial!BI64</f>
        <v>0</v>
      </c>
      <c r="BJ64">
        <f>Final!BJ64-Initial!BJ64</f>
        <v>0</v>
      </c>
      <c r="BK64">
        <f>Final!BK64-Initial!BK64</f>
        <v>0</v>
      </c>
      <c r="BL64">
        <f>Final!BL64-Initial!BL64</f>
        <v>0</v>
      </c>
      <c r="BM64">
        <f>Final!BM64-Initial!BM64</f>
        <v>0</v>
      </c>
      <c r="BN64">
        <f>Final!BN64-Initial!BN64</f>
        <v>0</v>
      </c>
      <c r="BO64">
        <f>Final!BO64-Initial!BO64</f>
        <v>0</v>
      </c>
      <c r="BP64">
        <f>Final!BP64-Initial!BP64</f>
        <v>0</v>
      </c>
      <c r="BQ64">
        <f>Final!BQ64-Initial!BQ64</f>
        <v>0</v>
      </c>
      <c r="BR64">
        <f>Final!BR64-Initial!BR64</f>
        <v>0</v>
      </c>
      <c r="BS64">
        <f>Final!BS64-Initial!BS64</f>
        <v>0</v>
      </c>
      <c r="BT64">
        <f>Final!BT64-Initial!BT64</f>
        <v>0</v>
      </c>
      <c r="BU64">
        <f>Final!BU64-Initial!BU64</f>
        <v>0</v>
      </c>
      <c r="BV64">
        <f>Final!BV64-Initial!BV64</f>
        <v>0</v>
      </c>
      <c r="BW64">
        <f>Final!BW64-Initial!BW64</f>
        <v>0</v>
      </c>
      <c r="BX64">
        <f>Final!BX64-Initial!BX64</f>
        <v>0</v>
      </c>
      <c r="BY64">
        <f>Final!BY64-Initial!BY64</f>
        <v>0</v>
      </c>
      <c r="BZ64">
        <f>Final!BZ64-Initial!BZ64</f>
        <v>0</v>
      </c>
      <c r="CA64">
        <f>Final!CA64-Initial!CA64</f>
        <v>0</v>
      </c>
      <c r="CB64">
        <f>Final!CB64-Initial!CB64</f>
        <v>0</v>
      </c>
      <c r="CC64">
        <f>Final!CC64-Initial!CC64</f>
        <v>0</v>
      </c>
      <c r="CD64">
        <f>Final!CD64-Initial!CD64</f>
        <v>0</v>
      </c>
      <c r="CE64">
        <f>Final!CE64-Initial!CE64</f>
        <v>0</v>
      </c>
      <c r="CF64">
        <f>Final!CF64-Initial!CF64</f>
        <v>0</v>
      </c>
      <c r="CG64">
        <f>Final!CG64-Initial!CG64</f>
        <v>0</v>
      </c>
      <c r="CH64">
        <f>Final!CH64-Initial!CH64</f>
        <v>0</v>
      </c>
      <c r="CI64">
        <f>Final!CI64-Initial!CI64</f>
        <v>0</v>
      </c>
      <c r="CJ64">
        <f>Final!CJ64-Initial!CJ64</f>
        <v>0</v>
      </c>
      <c r="CK64">
        <f>Final!CK64-Initial!CK64</f>
        <v>0</v>
      </c>
      <c r="CL64">
        <f>Final!CL64-Initial!CL64</f>
        <v>0</v>
      </c>
      <c r="CM64">
        <f>Final!CM64-Initial!CM64</f>
        <v>0</v>
      </c>
      <c r="CN64">
        <f>Final!CN64-Initial!CN64</f>
        <v>0</v>
      </c>
      <c r="CO64">
        <f>Final!CO64-Initial!CO64</f>
        <v>0</v>
      </c>
      <c r="CP64">
        <f>Final!CP64-Initial!CP64</f>
        <v>0</v>
      </c>
      <c r="CQ64">
        <f>Final!CQ64-Initial!CQ64</f>
        <v>0</v>
      </c>
      <c r="CR64">
        <f>Final!CR64-Initial!CR64</f>
        <v>0</v>
      </c>
      <c r="CS64">
        <f>Final!CS64-Initial!CS64</f>
        <v>0</v>
      </c>
      <c r="CT64">
        <f>Final!CT64-Initial!CT64</f>
        <v>0</v>
      </c>
    </row>
    <row r="65" spans="2:98">
      <c r="B65">
        <f>Final!B65-Initial!B65</f>
        <v>0</v>
      </c>
      <c r="C65">
        <f>Final!C65-Initial!C65</f>
        <v>0</v>
      </c>
      <c r="D65">
        <f>Final!D65-Initial!D65</f>
        <v>0</v>
      </c>
      <c r="E65">
        <f>Final!E65-Initial!E65</f>
        <v>0</v>
      </c>
      <c r="F65">
        <f>Final!F65-Initial!F65</f>
        <v>0</v>
      </c>
      <c r="G65">
        <f>Final!G65-Initial!G65</f>
        <v>0</v>
      </c>
      <c r="H65">
        <f>Final!H65-Initial!H65</f>
        <v>0</v>
      </c>
      <c r="I65">
        <f>Final!I65-Initial!I65</f>
        <v>0</v>
      </c>
      <c r="J65">
        <f>Final!J65-Initial!J65</f>
        <v>0</v>
      </c>
      <c r="K65">
        <f>Final!K65-Initial!K65</f>
        <v>0</v>
      </c>
      <c r="L65">
        <f>Final!L65-Initial!L65</f>
        <v>0</v>
      </c>
      <c r="M65">
        <f>Final!M65-Initial!M65</f>
        <v>0</v>
      </c>
      <c r="N65">
        <f>Final!N65-Initial!N65</f>
        <v>0</v>
      </c>
      <c r="O65">
        <f>Final!O65-Initial!O65</f>
        <v>0</v>
      </c>
      <c r="P65">
        <f>Final!P65-Initial!P65</f>
        <v>0</v>
      </c>
      <c r="Q65">
        <f>Final!Q65-Initial!Q65</f>
        <v>0</v>
      </c>
      <c r="R65">
        <f>Final!R65-Initial!R65</f>
        <v>0</v>
      </c>
      <c r="S65">
        <f>Final!S65-Initial!S65</f>
        <v>0</v>
      </c>
      <c r="T65">
        <f>Final!T65-Initial!T65</f>
        <v>0</v>
      </c>
      <c r="U65">
        <f>Final!U65-Initial!U65</f>
        <v>0</v>
      </c>
      <c r="V65">
        <f>Final!V65-Initial!V65</f>
        <v>0</v>
      </c>
      <c r="W65">
        <f>Final!W65-Initial!W65</f>
        <v>0</v>
      </c>
      <c r="X65">
        <f>Final!X65-Initial!X65</f>
        <v>0</v>
      </c>
      <c r="Y65">
        <f>Final!Y65-Initial!Y65</f>
        <v>0</v>
      </c>
      <c r="Z65">
        <f>Final!Z65-Initial!Z65</f>
        <v>0</v>
      </c>
      <c r="AA65">
        <f>Final!AA65-Initial!AA65</f>
        <v>0</v>
      </c>
      <c r="AB65">
        <f>Final!AB65-Initial!AB65</f>
        <v>0</v>
      </c>
      <c r="AC65">
        <f>Final!AC65-Initial!AC65</f>
        <v>0</v>
      </c>
      <c r="AD65">
        <f>Final!AD65-Initial!AD65</f>
        <v>0</v>
      </c>
      <c r="AE65">
        <f>Final!AE65-Initial!AE65</f>
        <v>0</v>
      </c>
      <c r="AF65">
        <f>Final!AF65-Initial!AF65</f>
        <v>0</v>
      </c>
      <c r="AG65">
        <f>Final!AG65-Initial!AG65</f>
        <v>0</v>
      </c>
      <c r="AH65">
        <f>Final!AH65-Initial!AH65</f>
        <v>0</v>
      </c>
      <c r="AI65">
        <f>Final!AI65-Initial!AI65</f>
        <v>0</v>
      </c>
      <c r="AJ65">
        <f>Final!AJ65-Initial!AJ65</f>
        <v>0</v>
      </c>
      <c r="AK65">
        <f>Final!AK65-Initial!AK65</f>
        <v>0</v>
      </c>
      <c r="AL65">
        <f>Final!AL65-Initial!AL65</f>
        <v>0</v>
      </c>
      <c r="AM65">
        <f>Final!AM65-Initial!AM65</f>
        <v>0</v>
      </c>
      <c r="AN65">
        <f>Final!AN65-Initial!AN65</f>
        <v>0</v>
      </c>
      <c r="AO65">
        <f>Final!AO65-Initial!AO65</f>
        <v>0</v>
      </c>
      <c r="AP65">
        <f>Final!AP65-Initial!AP65</f>
        <v>0</v>
      </c>
      <c r="AQ65">
        <f>Final!AQ65-Initial!AQ65</f>
        <v>0</v>
      </c>
      <c r="AR65">
        <f>Final!AR65-Initial!AR65</f>
        <v>0</v>
      </c>
      <c r="AS65">
        <f>Final!AS65-Initial!AS65</f>
        <v>0</v>
      </c>
      <c r="AT65">
        <f>Final!AT65-Initial!AT65</f>
        <v>0</v>
      </c>
      <c r="AU65">
        <f>Final!AU65-Initial!AU65</f>
        <v>0</v>
      </c>
      <c r="AV65">
        <f>Final!AV65-Initial!AV65</f>
        <v>0</v>
      </c>
      <c r="AW65">
        <f>Final!AW65-Initial!AW65</f>
        <v>0</v>
      </c>
      <c r="AX65">
        <f>Final!AX65-Initial!AX65</f>
        <v>0</v>
      </c>
      <c r="AY65">
        <f>Final!AY65-Initial!AY65</f>
        <v>0</v>
      </c>
      <c r="AZ65">
        <f>Final!AZ65-Initial!AZ65</f>
        <v>0</v>
      </c>
      <c r="BA65">
        <f>Final!BA65-Initial!BA65</f>
        <v>0</v>
      </c>
      <c r="BB65">
        <f>Final!BB65-Initial!BB65</f>
        <v>0</v>
      </c>
      <c r="BC65">
        <f>Final!BC65-Initial!BC65</f>
        <v>0</v>
      </c>
      <c r="BD65">
        <f>Final!BD65-Initial!BD65</f>
        <v>0</v>
      </c>
      <c r="BE65">
        <f>Final!BE65-Initial!BE65</f>
        <v>0</v>
      </c>
      <c r="BF65">
        <f>Final!BF65-Initial!BF65</f>
        <v>0</v>
      </c>
      <c r="BG65">
        <f>Final!BG65-Initial!BG65</f>
        <v>0</v>
      </c>
      <c r="BH65">
        <f>Final!BH65-Initial!BH65</f>
        <v>0</v>
      </c>
      <c r="BI65">
        <f>Final!BI65-Initial!BI65</f>
        <v>0</v>
      </c>
      <c r="BJ65">
        <f>Final!BJ65-Initial!BJ65</f>
        <v>0</v>
      </c>
      <c r="BK65">
        <f>Final!BK65-Initial!BK65</f>
        <v>0</v>
      </c>
      <c r="BL65">
        <f>Final!BL65-Initial!BL65</f>
        <v>0</v>
      </c>
      <c r="BM65">
        <f>Final!BM65-Initial!BM65</f>
        <v>0</v>
      </c>
      <c r="BN65">
        <f>Final!BN65-Initial!BN65</f>
        <v>0</v>
      </c>
      <c r="BO65">
        <f>Final!BO65-Initial!BO65</f>
        <v>0</v>
      </c>
      <c r="BP65">
        <f>Final!BP65-Initial!BP65</f>
        <v>0</v>
      </c>
      <c r="BQ65">
        <f>Final!BQ65-Initial!BQ65</f>
        <v>0</v>
      </c>
      <c r="BR65">
        <f>Final!BR65-Initial!BR65</f>
        <v>0</v>
      </c>
      <c r="BS65">
        <f>Final!BS65-Initial!BS65</f>
        <v>0</v>
      </c>
      <c r="BT65">
        <f>Final!BT65-Initial!BT65</f>
        <v>0</v>
      </c>
      <c r="BU65">
        <f>Final!BU65-Initial!BU65</f>
        <v>0</v>
      </c>
      <c r="BV65">
        <f>Final!BV65-Initial!BV65</f>
        <v>0</v>
      </c>
      <c r="BW65">
        <f>Final!BW65-Initial!BW65</f>
        <v>0</v>
      </c>
      <c r="BX65">
        <f>Final!BX65-Initial!BX65</f>
        <v>0</v>
      </c>
      <c r="BY65">
        <f>Final!BY65-Initial!BY65</f>
        <v>0</v>
      </c>
      <c r="BZ65">
        <f>Final!BZ65-Initial!BZ65</f>
        <v>0</v>
      </c>
      <c r="CA65">
        <f>Final!CA65-Initial!CA65</f>
        <v>0</v>
      </c>
      <c r="CB65">
        <f>Final!CB65-Initial!CB65</f>
        <v>0</v>
      </c>
      <c r="CC65">
        <f>Final!CC65-Initial!CC65</f>
        <v>0</v>
      </c>
      <c r="CD65">
        <f>Final!CD65-Initial!CD65</f>
        <v>0</v>
      </c>
      <c r="CE65">
        <f>Final!CE65-Initial!CE65</f>
        <v>0</v>
      </c>
      <c r="CF65">
        <f>Final!CF65-Initial!CF65</f>
        <v>0</v>
      </c>
      <c r="CG65">
        <f>Final!CG65-Initial!CG65</f>
        <v>0</v>
      </c>
      <c r="CH65">
        <f>Final!CH65-Initial!CH65</f>
        <v>0</v>
      </c>
      <c r="CI65">
        <f>Final!CI65-Initial!CI65</f>
        <v>0</v>
      </c>
      <c r="CJ65">
        <f>Final!CJ65-Initial!CJ65</f>
        <v>0</v>
      </c>
      <c r="CK65">
        <f>Final!CK65-Initial!CK65</f>
        <v>0</v>
      </c>
      <c r="CL65">
        <f>Final!CL65-Initial!CL65</f>
        <v>0</v>
      </c>
      <c r="CM65">
        <f>Final!CM65-Initial!CM65</f>
        <v>0</v>
      </c>
      <c r="CN65">
        <f>Final!CN65-Initial!CN65</f>
        <v>0</v>
      </c>
      <c r="CO65">
        <f>Final!CO65-Initial!CO65</f>
        <v>0</v>
      </c>
      <c r="CP65">
        <f>Final!CP65-Initial!CP65</f>
        <v>0</v>
      </c>
      <c r="CQ65">
        <f>Final!CQ65-Initial!CQ65</f>
        <v>0</v>
      </c>
      <c r="CR65">
        <f>Final!CR65-Initial!CR65</f>
        <v>0</v>
      </c>
      <c r="CS65">
        <f>Final!CS65-Initial!CS65</f>
        <v>0</v>
      </c>
      <c r="CT65">
        <f>Final!CT65-Initial!CT65</f>
        <v>0</v>
      </c>
    </row>
    <row r="66" spans="2:98">
      <c r="B66">
        <f>Final!B66-Initial!B66</f>
        <v>0</v>
      </c>
      <c r="C66">
        <f>Final!C66-Initial!C66</f>
        <v>0</v>
      </c>
      <c r="D66">
        <f>Final!D66-Initial!D66</f>
        <v>0</v>
      </c>
      <c r="E66">
        <f>Final!E66-Initial!E66</f>
        <v>0</v>
      </c>
      <c r="F66">
        <f>Final!F66-Initial!F66</f>
        <v>0</v>
      </c>
      <c r="G66">
        <f>Final!G66-Initial!G66</f>
        <v>0</v>
      </c>
      <c r="H66">
        <f>Final!H66-Initial!H66</f>
        <v>0</v>
      </c>
      <c r="I66">
        <f>Final!I66-Initial!I66</f>
        <v>0</v>
      </c>
      <c r="J66">
        <f>Final!J66-Initial!J66</f>
        <v>0</v>
      </c>
      <c r="K66">
        <f>Final!K66-Initial!K66</f>
        <v>0</v>
      </c>
      <c r="L66">
        <f>Final!L66-Initial!L66</f>
        <v>0</v>
      </c>
      <c r="M66">
        <f>Final!M66-Initial!M66</f>
        <v>0</v>
      </c>
      <c r="N66">
        <f>Final!N66-Initial!N66</f>
        <v>0</v>
      </c>
      <c r="O66">
        <f>Final!O66-Initial!O66</f>
        <v>0</v>
      </c>
      <c r="P66">
        <f>Final!P66-Initial!P66</f>
        <v>0</v>
      </c>
      <c r="Q66">
        <f>Final!Q66-Initial!Q66</f>
        <v>0</v>
      </c>
      <c r="R66">
        <f>Final!R66-Initial!R66</f>
        <v>0</v>
      </c>
      <c r="S66">
        <f>Final!S66-Initial!S66</f>
        <v>0</v>
      </c>
      <c r="T66">
        <f>Final!T66-Initial!T66</f>
        <v>0</v>
      </c>
      <c r="U66">
        <f>Final!U66-Initial!U66</f>
        <v>0</v>
      </c>
      <c r="V66">
        <f>Final!V66-Initial!V66</f>
        <v>0</v>
      </c>
      <c r="W66">
        <f>Final!W66-Initial!W66</f>
        <v>0</v>
      </c>
      <c r="X66">
        <f>Final!X66-Initial!X66</f>
        <v>0</v>
      </c>
      <c r="Y66">
        <f>Final!Y66-Initial!Y66</f>
        <v>0</v>
      </c>
      <c r="Z66">
        <f>Final!Z66-Initial!Z66</f>
        <v>0</v>
      </c>
      <c r="AA66">
        <f>Final!AA66-Initial!AA66</f>
        <v>0</v>
      </c>
      <c r="AB66">
        <f>Final!AB66-Initial!AB66</f>
        <v>0</v>
      </c>
      <c r="AC66">
        <f>Final!AC66-Initial!AC66</f>
        <v>0</v>
      </c>
      <c r="AD66">
        <f>Final!AD66-Initial!AD66</f>
        <v>0</v>
      </c>
      <c r="AE66">
        <f>Final!AE66-Initial!AE66</f>
        <v>0</v>
      </c>
      <c r="AF66">
        <f>Final!AF66-Initial!AF66</f>
        <v>0</v>
      </c>
      <c r="AG66">
        <f>Final!AG66-Initial!AG66</f>
        <v>0</v>
      </c>
      <c r="AH66">
        <f>Final!AH66-Initial!AH66</f>
        <v>0</v>
      </c>
      <c r="AI66">
        <f>Final!AI66-Initial!AI66</f>
        <v>0</v>
      </c>
      <c r="AJ66">
        <f>Final!AJ66-Initial!AJ66</f>
        <v>0</v>
      </c>
      <c r="AK66">
        <f>Final!AK66-Initial!AK66</f>
        <v>0</v>
      </c>
      <c r="AL66">
        <f>Final!AL66-Initial!AL66</f>
        <v>0</v>
      </c>
      <c r="AM66">
        <f>Final!AM66-Initial!AM66</f>
        <v>0</v>
      </c>
      <c r="AN66">
        <f>Final!AN66-Initial!AN66</f>
        <v>0</v>
      </c>
      <c r="AO66">
        <f>Final!AO66-Initial!AO66</f>
        <v>0</v>
      </c>
      <c r="AP66">
        <f>Final!AP66-Initial!AP66</f>
        <v>0</v>
      </c>
      <c r="AQ66">
        <f>Final!AQ66-Initial!AQ66</f>
        <v>0</v>
      </c>
      <c r="AR66">
        <f>Final!AR66-Initial!AR66</f>
        <v>0</v>
      </c>
      <c r="AS66">
        <f>Final!AS66-Initial!AS66</f>
        <v>0</v>
      </c>
      <c r="AT66">
        <f>Final!AT66-Initial!AT66</f>
        <v>0</v>
      </c>
      <c r="AU66">
        <f>Final!AU66-Initial!AU66</f>
        <v>0</v>
      </c>
      <c r="AV66">
        <f>Final!AV66-Initial!AV66</f>
        <v>0</v>
      </c>
      <c r="AW66">
        <f>Final!AW66-Initial!AW66</f>
        <v>0</v>
      </c>
      <c r="AX66">
        <f>Final!AX66-Initial!AX66</f>
        <v>0</v>
      </c>
      <c r="AY66">
        <f>Final!AY66-Initial!AY66</f>
        <v>0</v>
      </c>
      <c r="AZ66">
        <f>Final!AZ66-Initial!AZ66</f>
        <v>0</v>
      </c>
      <c r="BA66">
        <f>Final!BA66-Initial!BA66</f>
        <v>0</v>
      </c>
      <c r="BB66">
        <f>Final!BB66-Initial!BB66</f>
        <v>0</v>
      </c>
      <c r="BC66">
        <f>Final!BC66-Initial!BC66</f>
        <v>0</v>
      </c>
      <c r="BD66">
        <f>Final!BD66-Initial!BD66</f>
        <v>0</v>
      </c>
      <c r="BE66">
        <f>Final!BE66-Initial!BE66</f>
        <v>0</v>
      </c>
      <c r="BF66">
        <f>Final!BF66-Initial!BF66</f>
        <v>0</v>
      </c>
      <c r="BG66">
        <f>Final!BG66-Initial!BG66</f>
        <v>0</v>
      </c>
      <c r="BH66">
        <f>Final!BH66-Initial!BH66</f>
        <v>0</v>
      </c>
      <c r="BI66">
        <f>Final!BI66-Initial!BI66</f>
        <v>0</v>
      </c>
      <c r="BJ66">
        <f>Final!BJ66-Initial!BJ66</f>
        <v>0</v>
      </c>
      <c r="BK66">
        <f>Final!BK66-Initial!BK66</f>
        <v>0</v>
      </c>
      <c r="BL66">
        <f>Final!BL66-Initial!BL66</f>
        <v>0</v>
      </c>
      <c r="BM66">
        <f>Final!BM66-Initial!BM66</f>
        <v>0</v>
      </c>
      <c r="BN66">
        <f>Final!BN66-Initial!BN66</f>
        <v>0</v>
      </c>
      <c r="BO66">
        <f>Final!BO66-Initial!BO66</f>
        <v>0</v>
      </c>
      <c r="BP66">
        <f>Final!BP66-Initial!BP66</f>
        <v>0</v>
      </c>
      <c r="BQ66">
        <f>Final!BQ66-Initial!BQ66</f>
        <v>0</v>
      </c>
      <c r="BR66">
        <f>Final!BR66-Initial!BR66</f>
        <v>0</v>
      </c>
      <c r="BS66">
        <f>Final!BS66-Initial!BS66</f>
        <v>0</v>
      </c>
      <c r="BT66">
        <f>Final!BT66-Initial!BT66</f>
        <v>0</v>
      </c>
      <c r="BU66">
        <f>Final!BU66-Initial!BU66</f>
        <v>0</v>
      </c>
      <c r="BV66">
        <f>Final!BV66-Initial!BV66</f>
        <v>0</v>
      </c>
      <c r="BW66">
        <f>Final!BW66-Initial!BW66</f>
        <v>0</v>
      </c>
      <c r="BX66">
        <f>Final!BX66-Initial!BX66</f>
        <v>0</v>
      </c>
      <c r="BY66">
        <f>Final!BY66-Initial!BY66</f>
        <v>0</v>
      </c>
      <c r="BZ66">
        <f>Final!BZ66-Initial!BZ66</f>
        <v>0</v>
      </c>
      <c r="CA66">
        <f>Final!CA66-Initial!CA66</f>
        <v>0</v>
      </c>
      <c r="CB66">
        <f>Final!CB66-Initial!CB66</f>
        <v>0</v>
      </c>
      <c r="CC66">
        <f>Final!CC66-Initial!CC66</f>
        <v>0</v>
      </c>
      <c r="CD66">
        <f>Final!CD66-Initial!CD66</f>
        <v>0</v>
      </c>
      <c r="CE66">
        <f>Final!CE66-Initial!CE66</f>
        <v>0</v>
      </c>
      <c r="CF66">
        <f>Final!CF66-Initial!CF66</f>
        <v>0</v>
      </c>
      <c r="CG66">
        <f>Final!CG66-Initial!CG66</f>
        <v>0</v>
      </c>
      <c r="CH66">
        <f>Final!CH66-Initial!CH66</f>
        <v>0</v>
      </c>
      <c r="CI66">
        <f>Final!CI66-Initial!CI66</f>
        <v>0</v>
      </c>
      <c r="CJ66">
        <f>Final!CJ66-Initial!CJ66</f>
        <v>0</v>
      </c>
      <c r="CK66">
        <f>Final!CK66-Initial!CK66</f>
        <v>0</v>
      </c>
      <c r="CL66">
        <f>Final!CL66-Initial!CL66</f>
        <v>0</v>
      </c>
      <c r="CM66">
        <f>Final!CM66-Initial!CM66</f>
        <v>0</v>
      </c>
      <c r="CN66">
        <f>Final!CN66-Initial!CN66</f>
        <v>0</v>
      </c>
      <c r="CO66">
        <f>Final!CO66-Initial!CO66</f>
        <v>0</v>
      </c>
      <c r="CP66">
        <f>Final!CP66-Initial!CP66</f>
        <v>0</v>
      </c>
      <c r="CQ66">
        <f>Final!CQ66-Initial!CQ66</f>
        <v>0</v>
      </c>
      <c r="CR66">
        <f>Final!CR66-Initial!CR66</f>
        <v>0</v>
      </c>
      <c r="CS66">
        <f>Final!CS66-Initial!CS66</f>
        <v>0</v>
      </c>
      <c r="CT66">
        <f>Final!CT66-Initial!CT66</f>
        <v>0</v>
      </c>
    </row>
    <row r="67" spans="2:98">
      <c r="B67">
        <f>Final!B67-Initial!B67</f>
        <v>0</v>
      </c>
      <c r="C67">
        <f>Final!C67-Initial!C67</f>
        <v>0</v>
      </c>
      <c r="D67">
        <f>Final!D67-Initial!D67</f>
        <v>0</v>
      </c>
      <c r="E67">
        <f>Final!E67-Initial!E67</f>
        <v>0</v>
      </c>
      <c r="F67">
        <f>Final!F67-Initial!F67</f>
        <v>0</v>
      </c>
      <c r="G67">
        <f>Final!G67-Initial!G67</f>
        <v>0</v>
      </c>
      <c r="H67">
        <f>Final!H67-Initial!H67</f>
        <v>0</v>
      </c>
      <c r="I67">
        <f>Final!I67-Initial!I67</f>
        <v>0</v>
      </c>
      <c r="J67">
        <f>Final!J67-Initial!J67</f>
        <v>0</v>
      </c>
      <c r="K67">
        <f>Final!K67-Initial!K67</f>
        <v>0</v>
      </c>
      <c r="L67">
        <f>Final!L67-Initial!L67</f>
        <v>0</v>
      </c>
      <c r="M67">
        <f>Final!M67-Initial!M67</f>
        <v>0</v>
      </c>
      <c r="N67">
        <f>Final!N67-Initial!N67</f>
        <v>0</v>
      </c>
      <c r="O67">
        <f>Final!O67-Initial!O67</f>
        <v>0</v>
      </c>
      <c r="P67">
        <f>Final!P67-Initial!P67</f>
        <v>0</v>
      </c>
      <c r="Q67">
        <f>Final!Q67-Initial!Q67</f>
        <v>0</v>
      </c>
      <c r="R67">
        <f>Final!R67-Initial!R67</f>
        <v>0</v>
      </c>
      <c r="S67">
        <f>Final!S67-Initial!S67</f>
        <v>0</v>
      </c>
      <c r="T67">
        <f>Final!T67-Initial!T67</f>
        <v>0</v>
      </c>
      <c r="U67">
        <f>Final!U67-Initial!U67</f>
        <v>0</v>
      </c>
      <c r="V67">
        <f>Final!V67-Initial!V67</f>
        <v>0</v>
      </c>
      <c r="W67">
        <f>Final!W67-Initial!W67</f>
        <v>0</v>
      </c>
      <c r="X67">
        <f>Final!X67-Initial!X67</f>
        <v>0</v>
      </c>
      <c r="Y67">
        <f>Final!Y67-Initial!Y67</f>
        <v>0</v>
      </c>
      <c r="Z67">
        <f>Final!Z67-Initial!Z67</f>
        <v>0</v>
      </c>
      <c r="AA67">
        <f>Final!AA67-Initial!AA67</f>
        <v>0</v>
      </c>
      <c r="AB67">
        <f>Final!AB67-Initial!AB67</f>
        <v>0</v>
      </c>
      <c r="AC67">
        <f>Final!AC67-Initial!AC67</f>
        <v>0</v>
      </c>
      <c r="AD67">
        <f>Final!AD67-Initial!AD67</f>
        <v>0</v>
      </c>
      <c r="AE67">
        <f>Final!AE67-Initial!AE67</f>
        <v>0</v>
      </c>
      <c r="AF67">
        <f>Final!AF67-Initial!AF67</f>
        <v>0</v>
      </c>
      <c r="AG67">
        <f>Final!AG67-Initial!AG67</f>
        <v>0</v>
      </c>
      <c r="AH67">
        <f>Final!AH67-Initial!AH67</f>
        <v>0</v>
      </c>
      <c r="AI67">
        <f>Final!AI67-Initial!AI67</f>
        <v>0</v>
      </c>
      <c r="AJ67">
        <f>Final!AJ67-Initial!AJ67</f>
        <v>0</v>
      </c>
      <c r="AK67">
        <f>Final!AK67-Initial!AK67</f>
        <v>0</v>
      </c>
      <c r="AL67">
        <f>Final!AL67-Initial!AL67</f>
        <v>0</v>
      </c>
      <c r="AM67">
        <f>Final!AM67-Initial!AM67</f>
        <v>0</v>
      </c>
      <c r="AN67">
        <f>Final!AN67-Initial!AN67</f>
        <v>0</v>
      </c>
      <c r="AO67">
        <f>Final!AO67-Initial!AO67</f>
        <v>0</v>
      </c>
      <c r="AP67">
        <f>Final!AP67-Initial!AP67</f>
        <v>0</v>
      </c>
      <c r="AQ67">
        <f>Final!AQ67-Initial!AQ67</f>
        <v>0</v>
      </c>
      <c r="AR67">
        <f>Final!AR67-Initial!AR67</f>
        <v>0</v>
      </c>
      <c r="AS67">
        <f>Final!AS67-Initial!AS67</f>
        <v>0</v>
      </c>
      <c r="AT67">
        <f>Final!AT67-Initial!AT67</f>
        <v>0</v>
      </c>
      <c r="AU67">
        <f>Final!AU67-Initial!AU67</f>
        <v>0</v>
      </c>
      <c r="AV67">
        <f>Final!AV67-Initial!AV67</f>
        <v>0</v>
      </c>
      <c r="AW67">
        <f>Final!AW67-Initial!AW67</f>
        <v>0</v>
      </c>
      <c r="AX67">
        <f>Final!AX67-Initial!AX67</f>
        <v>0</v>
      </c>
      <c r="AY67">
        <f>Final!AY67-Initial!AY67</f>
        <v>0</v>
      </c>
      <c r="AZ67">
        <f>Final!AZ67-Initial!AZ67</f>
        <v>0</v>
      </c>
      <c r="BA67">
        <f>Final!BA67-Initial!BA67</f>
        <v>0</v>
      </c>
      <c r="BB67">
        <f>Final!BB67-Initial!BB67</f>
        <v>0</v>
      </c>
      <c r="BC67">
        <f>Final!BC67-Initial!BC67</f>
        <v>0</v>
      </c>
      <c r="BD67">
        <f>Final!BD67-Initial!BD67</f>
        <v>0</v>
      </c>
      <c r="BE67">
        <f>Final!BE67-Initial!BE67</f>
        <v>0</v>
      </c>
      <c r="BF67">
        <f>Final!BF67-Initial!BF67</f>
        <v>0</v>
      </c>
      <c r="BG67">
        <f>Final!BG67-Initial!BG67</f>
        <v>0</v>
      </c>
      <c r="BH67">
        <f>Final!BH67-Initial!BH67</f>
        <v>0</v>
      </c>
      <c r="BI67">
        <f>Final!BI67-Initial!BI67</f>
        <v>0</v>
      </c>
      <c r="BJ67">
        <f>Final!BJ67-Initial!BJ67</f>
        <v>0</v>
      </c>
      <c r="BK67">
        <f>Final!BK67-Initial!BK67</f>
        <v>0</v>
      </c>
      <c r="BL67">
        <f>Final!BL67-Initial!BL67</f>
        <v>0</v>
      </c>
      <c r="BM67">
        <f>Final!BM67-Initial!BM67</f>
        <v>0</v>
      </c>
      <c r="BN67">
        <f>Final!BN67-Initial!BN67</f>
        <v>0</v>
      </c>
      <c r="BO67">
        <f>Final!BO67-Initial!BO67</f>
        <v>0</v>
      </c>
      <c r="BP67">
        <f>Final!BP67-Initial!BP67</f>
        <v>0</v>
      </c>
      <c r="BQ67">
        <f>Final!BQ67-Initial!BQ67</f>
        <v>0</v>
      </c>
      <c r="BR67">
        <f>Final!BR67-Initial!BR67</f>
        <v>0</v>
      </c>
      <c r="BS67">
        <f>Final!BS67-Initial!BS67</f>
        <v>0</v>
      </c>
      <c r="BT67">
        <f>Final!BT67-Initial!BT67</f>
        <v>0</v>
      </c>
      <c r="BU67">
        <f>Final!BU67-Initial!BU67</f>
        <v>0</v>
      </c>
      <c r="BV67">
        <f>Final!BV67-Initial!BV67</f>
        <v>0</v>
      </c>
      <c r="BW67">
        <f>Final!BW67-Initial!BW67</f>
        <v>0</v>
      </c>
      <c r="BX67">
        <f>Final!BX67-Initial!BX67</f>
        <v>0</v>
      </c>
      <c r="BY67">
        <f>Final!BY67-Initial!BY67</f>
        <v>0</v>
      </c>
      <c r="BZ67">
        <f>Final!BZ67-Initial!BZ67</f>
        <v>0</v>
      </c>
      <c r="CA67">
        <f>Final!CA67-Initial!CA67</f>
        <v>0</v>
      </c>
      <c r="CB67">
        <f>Final!CB67-Initial!CB67</f>
        <v>0</v>
      </c>
      <c r="CC67">
        <f>Final!CC67-Initial!CC67</f>
        <v>0</v>
      </c>
      <c r="CD67">
        <f>Final!CD67-Initial!CD67</f>
        <v>0</v>
      </c>
      <c r="CE67">
        <f>Final!CE67-Initial!CE67</f>
        <v>0</v>
      </c>
      <c r="CF67">
        <f>Final!CF67-Initial!CF67</f>
        <v>0</v>
      </c>
      <c r="CG67">
        <f>Final!CG67-Initial!CG67</f>
        <v>0</v>
      </c>
      <c r="CH67">
        <f>Final!CH67-Initial!CH67</f>
        <v>0</v>
      </c>
      <c r="CI67">
        <f>Final!CI67-Initial!CI67</f>
        <v>0</v>
      </c>
      <c r="CJ67">
        <f>Final!CJ67-Initial!CJ67</f>
        <v>0</v>
      </c>
      <c r="CK67">
        <f>Final!CK67-Initial!CK67</f>
        <v>0</v>
      </c>
      <c r="CL67">
        <f>Final!CL67-Initial!CL67</f>
        <v>0</v>
      </c>
      <c r="CM67">
        <f>Final!CM67-Initial!CM67</f>
        <v>0</v>
      </c>
      <c r="CN67">
        <f>Final!CN67-Initial!CN67</f>
        <v>0</v>
      </c>
      <c r="CO67">
        <f>Final!CO67-Initial!CO67</f>
        <v>0</v>
      </c>
      <c r="CP67">
        <f>Final!CP67-Initial!CP67</f>
        <v>0</v>
      </c>
      <c r="CQ67">
        <f>Final!CQ67-Initial!CQ67</f>
        <v>0</v>
      </c>
      <c r="CR67">
        <f>Final!CR67-Initial!CR67</f>
        <v>0</v>
      </c>
      <c r="CS67">
        <f>Final!CS67-Initial!CS67</f>
        <v>0</v>
      </c>
      <c r="CT67">
        <f>Final!CT67-Initial!CT67</f>
        <v>0</v>
      </c>
    </row>
    <row r="68" spans="2:98">
      <c r="B68">
        <f>Final!B68-Initial!B68</f>
        <v>0</v>
      </c>
      <c r="C68">
        <f>Final!C68-Initial!C68</f>
        <v>0</v>
      </c>
      <c r="D68">
        <f>Final!D68-Initial!D68</f>
        <v>0</v>
      </c>
      <c r="E68">
        <f>Final!E68-Initial!E68</f>
        <v>0</v>
      </c>
      <c r="F68">
        <f>Final!F68-Initial!F68</f>
        <v>0</v>
      </c>
      <c r="G68">
        <f>Final!G68-Initial!G68</f>
        <v>0</v>
      </c>
      <c r="H68">
        <f>Final!H68-Initial!H68</f>
        <v>0</v>
      </c>
      <c r="I68">
        <f>Final!I68-Initial!I68</f>
        <v>0</v>
      </c>
      <c r="J68">
        <f>Final!J68-Initial!J68</f>
        <v>0</v>
      </c>
      <c r="K68">
        <f>Final!K68-Initial!K68</f>
        <v>0</v>
      </c>
      <c r="L68">
        <f>Final!L68-Initial!L68</f>
        <v>0</v>
      </c>
      <c r="M68">
        <f>Final!M68-Initial!M68</f>
        <v>0</v>
      </c>
      <c r="N68">
        <f>Final!N68-Initial!N68</f>
        <v>0</v>
      </c>
      <c r="O68">
        <f>Final!O68-Initial!O68</f>
        <v>0</v>
      </c>
      <c r="P68">
        <f>Final!P68-Initial!P68</f>
        <v>0</v>
      </c>
      <c r="Q68">
        <f>Final!Q68-Initial!Q68</f>
        <v>0</v>
      </c>
      <c r="R68">
        <f>Final!R68-Initial!R68</f>
        <v>0</v>
      </c>
      <c r="S68">
        <f>Final!S68-Initial!S68</f>
        <v>0</v>
      </c>
      <c r="T68">
        <f>Final!T68-Initial!T68</f>
        <v>0</v>
      </c>
      <c r="U68">
        <f>Final!U68-Initial!U68</f>
        <v>0</v>
      </c>
      <c r="V68">
        <f>Final!V68-Initial!V68</f>
        <v>0</v>
      </c>
      <c r="W68">
        <f>Final!W68-Initial!W68</f>
        <v>0</v>
      </c>
      <c r="X68">
        <f>Final!X68-Initial!X68</f>
        <v>0</v>
      </c>
      <c r="Y68">
        <f>Final!Y68-Initial!Y68</f>
        <v>0</v>
      </c>
      <c r="Z68">
        <f>Final!Z68-Initial!Z68</f>
        <v>0</v>
      </c>
      <c r="AA68">
        <f>Final!AA68-Initial!AA68</f>
        <v>0</v>
      </c>
      <c r="AB68">
        <f>Final!AB68-Initial!AB68</f>
        <v>0</v>
      </c>
      <c r="AC68">
        <f>Final!AC68-Initial!AC68</f>
        <v>0</v>
      </c>
      <c r="AD68">
        <f>Final!AD68-Initial!AD68</f>
        <v>0</v>
      </c>
      <c r="AE68">
        <f>Final!AE68-Initial!AE68</f>
        <v>0</v>
      </c>
      <c r="AF68">
        <f>Final!AF68-Initial!AF68</f>
        <v>0</v>
      </c>
      <c r="AG68">
        <f>Final!AG68-Initial!AG68</f>
        <v>0</v>
      </c>
      <c r="AH68">
        <f>Final!AH68-Initial!AH68</f>
        <v>0</v>
      </c>
      <c r="AI68">
        <f>Final!AI68-Initial!AI68</f>
        <v>0</v>
      </c>
      <c r="AJ68">
        <f>Final!AJ68-Initial!AJ68</f>
        <v>0</v>
      </c>
      <c r="AK68">
        <f>Final!AK68-Initial!AK68</f>
        <v>0</v>
      </c>
      <c r="AL68">
        <f>Final!AL68-Initial!AL68</f>
        <v>0</v>
      </c>
      <c r="AM68">
        <f>Final!AM68-Initial!AM68</f>
        <v>0</v>
      </c>
      <c r="AN68">
        <f>Final!AN68-Initial!AN68</f>
        <v>0</v>
      </c>
      <c r="AO68">
        <f>Final!AO68-Initial!AO68</f>
        <v>0</v>
      </c>
      <c r="AP68">
        <f>Final!AP68-Initial!AP68</f>
        <v>0</v>
      </c>
      <c r="AQ68">
        <f>Final!AQ68-Initial!AQ68</f>
        <v>0</v>
      </c>
      <c r="AR68">
        <f>Final!AR68-Initial!AR68</f>
        <v>0</v>
      </c>
      <c r="AS68">
        <f>Final!AS68-Initial!AS68</f>
        <v>0</v>
      </c>
      <c r="AT68">
        <f>Final!AT68-Initial!AT68</f>
        <v>0</v>
      </c>
      <c r="AU68">
        <f>Final!AU68-Initial!AU68</f>
        <v>0</v>
      </c>
      <c r="AV68">
        <f>Final!AV68-Initial!AV68</f>
        <v>0</v>
      </c>
      <c r="AW68">
        <f>Final!AW68-Initial!AW68</f>
        <v>0</v>
      </c>
      <c r="AX68">
        <f>Final!AX68-Initial!AX68</f>
        <v>0</v>
      </c>
      <c r="AY68">
        <f>Final!AY68-Initial!AY68</f>
        <v>0</v>
      </c>
      <c r="AZ68">
        <f>Final!AZ68-Initial!AZ68</f>
        <v>0</v>
      </c>
      <c r="BA68">
        <f>Final!BA68-Initial!BA68</f>
        <v>0</v>
      </c>
      <c r="BB68">
        <f>Final!BB68-Initial!BB68</f>
        <v>0</v>
      </c>
      <c r="BC68">
        <f>Final!BC68-Initial!BC68</f>
        <v>0</v>
      </c>
      <c r="BD68">
        <f>Final!BD68-Initial!BD68</f>
        <v>0</v>
      </c>
      <c r="BE68">
        <f>Final!BE68-Initial!BE68</f>
        <v>0</v>
      </c>
      <c r="BF68">
        <f>Final!BF68-Initial!BF68</f>
        <v>0</v>
      </c>
      <c r="BG68">
        <f>Final!BG68-Initial!BG68</f>
        <v>0</v>
      </c>
      <c r="BH68">
        <f>Final!BH68-Initial!BH68</f>
        <v>0</v>
      </c>
      <c r="BI68">
        <f>Final!BI68-Initial!BI68</f>
        <v>0</v>
      </c>
      <c r="BJ68">
        <f>Final!BJ68-Initial!BJ68</f>
        <v>0</v>
      </c>
      <c r="BK68">
        <f>Final!BK68-Initial!BK68</f>
        <v>0</v>
      </c>
      <c r="BL68">
        <f>Final!BL68-Initial!BL68</f>
        <v>0</v>
      </c>
      <c r="BM68">
        <f>Final!BM68-Initial!BM68</f>
        <v>0</v>
      </c>
      <c r="BN68">
        <f>Final!BN68-Initial!BN68</f>
        <v>0</v>
      </c>
      <c r="BO68">
        <f>Final!BO68-Initial!BO68</f>
        <v>0</v>
      </c>
      <c r="BP68">
        <f>Final!BP68-Initial!BP68</f>
        <v>0</v>
      </c>
      <c r="BQ68">
        <f>Final!BQ68-Initial!BQ68</f>
        <v>0</v>
      </c>
      <c r="BR68">
        <f>Final!BR68-Initial!BR68</f>
        <v>0</v>
      </c>
      <c r="BS68">
        <f>Final!BS68-Initial!BS68</f>
        <v>0</v>
      </c>
      <c r="BT68">
        <f>Final!BT68-Initial!BT68</f>
        <v>0</v>
      </c>
      <c r="BU68">
        <f>Final!BU68-Initial!BU68</f>
        <v>0</v>
      </c>
      <c r="BV68">
        <f>Final!BV68-Initial!BV68</f>
        <v>0</v>
      </c>
      <c r="BW68">
        <f>Final!BW68-Initial!BW68</f>
        <v>0</v>
      </c>
      <c r="BX68">
        <f>Final!BX68-Initial!BX68</f>
        <v>0</v>
      </c>
      <c r="BY68">
        <f>Final!BY68-Initial!BY68</f>
        <v>0</v>
      </c>
      <c r="BZ68">
        <f>Final!BZ68-Initial!BZ68</f>
        <v>0</v>
      </c>
      <c r="CA68">
        <f>Final!CA68-Initial!CA68</f>
        <v>0</v>
      </c>
      <c r="CB68">
        <f>Final!CB68-Initial!CB68</f>
        <v>0</v>
      </c>
      <c r="CC68">
        <f>Final!CC68-Initial!CC68</f>
        <v>0</v>
      </c>
      <c r="CD68">
        <f>Final!CD68-Initial!CD68</f>
        <v>0</v>
      </c>
      <c r="CE68">
        <f>Final!CE68-Initial!CE68</f>
        <v>0</v>
      </c>
      <c r="CF68">
        <f>Final!CF68-Initial!CF68</f>
        <v>0</v>
      </c>
      <c r="CG68">
        <f>Final!CG68-Initial!CG68</f>
        <v>0</v>
      </c>
      <c r="CH68">
        <f>Final!CH68-Initial!CH68</f>
        <v>0</v>
      </c>
      <c r="CI68">
        <f>Final!CI68-Initial!CI68</f>
        <v>0</v>
      </c>
      <c r="CJ68">
        <f>Final!CJ68-Initial!CJ68</f>
        <v>0</v>
      </c>
      <c r="CK68">
        <f>Final!CK68-Initial!CK68</f>
        <v>0</v>
      </c>
      <c r="CL68">
        <f>Final!CL68-Initial!CL68</f>
        <v>0</v>
      </c>
      <c r="CM68">
        <f>Final!CM68-Initial!CM68</f>
        <v>0</v>
      </c>
      <c r="CN68">
        <f>Final!CN68-Initial!CN68</f>
        <v>0</v>
      </c>
      <c r="CO68">
        <f>Final!CO68-Initial!CO68</f>
        <v>0</v>
      </c>
      <c r="CP68">
        <f>Final!CP68-Initial!CP68</f>
        <v>0</v>
      </c>
      <c r="CQ68">
        <f>Final!CQ68-Initial!CQ68</f>
        <v>0</v>
      </c>
      <c r="CR68">
        <f>Final!CR68-Initial!CR68</f>
        <v>0</v>
      </c>
      <c r="CS68">
        <f>Final!CS68-Initial!CS68</f>
        <v>0</v>
      </c>
      <c r="CT68">
        <f>Final!CT68-Initial!CT68</f>
        <v>0</v>
      </c>
    </row>
    <row r="69" spans="2:98">
      <c r="B69">
        <f>Final!B69-Initial!B69</f>
        <v>0</v>
      </c>
      <c r="C69">
        <f>Final!C69-Initial!C69</f>
        <v>0</v>
      </c>
      <c r="D69">
        <f>Final!D69-Initial!D69</f>
        <v>0</v>
      </c>
      <c r="E69">
        <f>Final!E69-Initial!E69</f>
        <v>0</v>
      </c>
      <c r="F69">
        <f>Final!F69-Initial!F69</f>
        <v>0</v>
      </c>
      <c r="G69">
        <f>Final!G69-Initial!G69</f>
        <v>0</v>
      </c>
      <c r="H69">
        <f>Final!H69-Initial!H69</f>
        <v>0</v>
      </c>
      <c r="I69">
        <f>Final!I69-Initial!I69</f>
        <v>0</v>
      </c>
      <c r="J69">
        <f>Final!J69-Initial!J69</f>
        <v>0</v>
      </c>
      <c r="K69">
        <f>Final!K69-Initial!K69</f>
        <v>0</v>
      </c>
      <c r="L69">
        <f>Final!L69-Initial!L69</f>
        <v>0</v>
      </c>
      <c r="M69">
        <f>Final!M69-Initial!M69</f>
        <v>0</v>
      </c>
      <c r="N69">
        <f>Final!N69-Initial!N69</f>
        <v>0</v>
      </c>
      <c r="O69">
        <f>Final!O69-Initial!O69</f>
        <v>0</v>
      </c>
      <c r="P69">
        <f>Final!P69-Initial!P69</f>
        <v>0</v>
      </c>
      <c r="Q69">
        <f>Final!Q69-Initial!Q69</f>
        <v>0</v>
      </c>
      <c r="R69">
        <f>Final!R69-Initial!R69</f>
        <v>0</v>
      </c>
      <c r="S69">
        <f>Final!S69-Initial!S69</f>
        <v>0</v>
      </c>
      <c r="T69">
        <f>Final!T69-Initial!T69</f>
        <v>0</v>
      </c>
      <c r="U69">
        <f>Final!U69-Initial!U69</f>
        <v>0</v>
      </c>
      <c r="V69">
        <f>Final!V69-Initial!V69</f>
        <v>0</v>
      </c>
      <c r="W69">
        <f>Final!W69-Initial!W69</f>
        <v>0</v>
      </c>
      <c r="X69">
        <f>Final!X69-Initial!X69</f>
        <v>0</v>
      </c>
      <c r="Y69">
        <f>Final!Y69-Initial!Y69</f>
        <v>0</v>
      </c>
      <c r="Z69">
        <f>Final!Z69-Initial!Z69</f>
        <v>0</v>
      </c>
      <c r="AA69">
        <f>Final!AA69-Initial!AA69</f>
        <v>0</v>
      </c>
      <c r="AB69">
        <f>Final!AB69-Initial!AB69</f>
        <v>0</v>
      </c>
      <c r="AC69">
        <f>Final!AC69-Initial!AC69</f>
        <v>0</v>
      </c>
      <c r="AD69">
        <f>Final!AD69-Initial!AD69</f>
        <v>0</v>
      </c>
      <c r="AE69">
        <f>Final!AE69-Initial!AE69</f>
        <v>0</v>
      </c>
      <c r="AF69">
        <f>Final!AF69-Initial!AF69</f>
        <v>0</v>
      </c>
      <c r="AG69">
        <f>Final!AG69-Initial!AG69</f>
        <v>0</v>
      </c>
      <c r="AH69">
        <f>Final!AH69-Initial!AH69</f>
        <v>0</v>
      </c>
      <c r="AI69">
        <f>Final!AI69-Initial!AI69</f>
        <v>0</v>
      </c>
      <c r="AJ69">
        <f>Final!AJ69-Initial!AJ69</f>
        <v>0</v>
      </c>
      <c r="AK69">
        <f>Final!AK69-Initial!AK69</f>
        <v>0</v>
      </c>
      <c r="AL69">
        <f>Final!AL69-Initial!AL69</f>
        <v>0</v>
      </c>
      <c r="AM69">
        <f>Final!AM69-Initial!AM69</f>
        <v>0</v>
      </c>
      <c r="AN69">
        <f>Final!AN69-Initial!AN69</f>
        <v>0</v>
      </c>
      <c r="AO69">
        <f>Final!AO69-Initial!AO69</f>
        <v>0</v>
      </c>
      <c r="AP69">
        <f>Final!AP69-Initial!AP69</f>
        <v>0</v>
      </c>
      <c r="AQ69">
        <f>Final!AQ69-Initial!AQ69</f>
        <v>0</v>
      </c>
      <c r="AR69">
        <f>Final!AR69-Initial!AR69</f>
        <v>0</v>
      </c>
      <c r="AS69">
        <f>Final!AS69-Initial!AS69</f>
        <v>0</v>
      </c>
      <c r="AT69">
        <f>Final!AT69-Initial!AT69</f>
        <v>0</v>
      </c>
      <c r="AU69">
        <f>Final!AU69-Initial!AU69</f>
        <v>0</v>
      </c>
      <c r="AV69">
        <f>Final!AV69-Initial!AV69</f>
        <v>0</v>
      </c>
      <c r="AW69">
        <f>Final!AW69-Initial!AW69</f>
        <v>0</v>
      </c>
      <c r="AX69">
        <f>Final!AX69-Initial!AX69</f>
        <v>0</v>
      </c>
      <c r="AY69">
        <f>Final!AY69-Initial!AY69</f>
        <v>0</v>
      </c>
      <c r="AZ69">
        <f>Final!AZ69-Initial!AZ69</f>
        <v>0</v>
      </c>
      <c r="BA69">
        <f>Final!BA69-Initial!BA69</f>
        <v>0</v>
      </c>
      <c r="BB69">
        <f>Final!BB69-Initial!BB69</f>
        <v>0</v>
      </c>
      <c r="BC69">
        <f>Final!BC69-Initial!BC69</f>
        <v>0</v>
      </c>
      <c r="BD69">
        <f>Final!BD69-Initial!BD69</f>
        <v>0</v>
      </c>
      <c r="BE69">
        <f>Final!BE69-Initial!BE69</f>
        <v>0</v>
      </c>
      <c r="BF69">
        <f>Final!BF69-Initial!BF69</f>
        <v>0</v>
      </c>
      <c r="BG69">
        <f>Final!BG69-Initial!BG69</f>
        <v>0</v>
      </c>
      <c r="BH69">
        <f>Final!BH69-Initial!BH69</f>
        <v>0</v>
      </c>
      <c r="BI69">
        <f>Final!BI69-Initial!BI69</f>
        <v>0</v>
      </c>
      <c r="BJ69">
        <f>Final!BJ69-Initial!BJ69</f>
        <v>0</v>
      </c>
      <c r="BK69">
        <f>Final!BK69-Initial!BK69</f>
        <v>0</v>
      </c>
      <c r="BL69">
        <f>Final!BL69-Initial!BL69</f>
        <v>0</v>
      </c>
      <c r="BM69">
        <f>Final!BM69-Initial!BM69</f>
        <v>0</v>
      </c>
      <c r="BN69">
        <f>Final!BN69-Initial!BN69</f>
        <v>0</v>
      </c>
      <c r="BO69">
        <f>Final!BO69-Initial!BO69</f>
        <v>0</v>
      </c>
      <c r="BP69">
        <f>Final!BP69-Initial!BP69</f>
        <v>0</v>
      </c>
      <c r="BQ69">
        <f>Final!BQ69-Initial!BQ69</f>
        <v>0</v>
      </c>
      <c r="BR69">
        <f>Final!BR69-Initial!BR69</f>
        <v>0</v>
      </c>
      <c r="BS69">
        <f>Final!BS69-Initial!BS69</f>
        <v>0</v>
      </c>
      <c r="BT69">
        <f>Final!BT69-Initial!BT69</f>
        <v>0</v>
      </c>
      <c r="BU69">
        <f>Final!BU69-Initial!BU69</f>
        <v>0</v>
      </c>
      <c r="BV69">
        <f>Final!BV69-Initial!BV69</f>
        <v>0</v>
      </c>
      <c r="BW69">
        <f>Final!BW69-Initial!BW69</f>
        <v>0</v>
      </c>
      <c r="BX69">
        <f>Final!BX69-Initial!BX69</f>
        <v>0</v>
      </c>
      <c r="BY69">
        <f>Final!BY69-Initial!BY69</f>
        <v>0</v>
      </c>
      <c r="BZ69">
        <f>Final!BZ69-Initial!BZ69</f>
        <v>0</v>
      </c>
      <c r="CA69">
        <f>Final!CA69-Initial!CA69</f>
        <v>0</v>
      </c>
      <c r="CB69">
        <f>Final!CB69-Initial!CB69</f>
        <v>0</v>
      </c>
      <c r="CC69">
        <f>Final!CC69-Initial!CC69</f>
        <v>0</v>
      </c>
      <c r="CD69">
        <f>Final!CD69-Initial!CD69</f>
        <v>0</v>
      </c>
      <c r="CE69">
        <f>Final!CE69-Initial!CE69</f>
        <v>0</v>
      </c>
      <c r="CF69">
        <f>Final!CF69-Initial!CF69</f>
        <v>0</v>
      </c>
      <c r="CG69">
        <f>Final!CG69-Initial!CG69</f>
        <v>0</v>
      </c>
      <c r="CH69">
        <f>Final!CH69-Initial!CH69</f>
        <v>0</v>
      </c>
      <c r="CI69">
        <f>Final!CI69-Initial!CI69</f>
        <v>0</v>
      </c>
      <c r="CJ69">
        <f>Final!CJ69-Initial!CJ69</f>
        <v>0</v>
      </c>
      <c r="CK69">
        <f>Final!CK69-Initial!CK69</f>
        <v>0</v>
      </c>
      <c r="CL69">
        <f>Final!CL69-Initial!CL69</f>
        <v>0</v>
      </c>
      <c r="CM69">
        <f>Final!CM69-Initial!CM69</f>
        <v>0</v>
      </c>
      <c r="CN69">
        <f>Final!CN69-Initial!CN69</f>
        <v>0</v>
      </c>
      <c r="CO69">
        <f>Final!CO69-Initial!CO69</f>
        <v>0</v>
      </c>
      <c r="CP69">
        <f>Final!CP69-Initial!CP69</f>
        <v>0</v>
      </c>
      <c r="CQ69">
        <f>Final!CQ69-Initial!CQ69</f>
        <v>0</v>
      </c>
      <c r="CR69">
        <f>Final!CR69-Initial!CR69</f>
        <v>0</v>
      </c>
      <c r="CS69">
        <f>Final!CS69-Initial!CS69</f>
        <v>0</v>
      </c>
      <c r="CT69">
        <f>Final!CT69-Initial!CT69</f>
        <v>0</v>
      </c>
    </row>
    <row r="70" spans="2:98">
      <c r="B70">
        <f>Final!B70-Initial!B70</f>
        <v>0</v>
      </c>
      <c r="C70">
        <f>Final!C70-Initial!C70</f>
        <v>0</v>
      </c>
      <c r="D70">
        <f>Final!D70-Initial!D70</f>
        <v>0</v>
      </c>
      <c r="E70">
        <f>Final!E70-Initial!E70</f>
        <v>0</v>
      </c>
      <c r="F70">
        <f>Final!F70-Initial!F70</f>
        <v>0</v>
      </c>
      <c r="G70">
        <f>Final!G70-Initial!G70</f>
        <v>0</v>
      </c>
      <c r="H70">
        <f>Final!H70-Initial!H70</f>
        <v>0</v>
      </c>
      <c r="I70">
        <f>Final!I70-Initial!I70</f>
        <v>0</v>
      </c>
      <c r="J70">
        <f>Final!J70-Initial!J70</f>
        <v>0</v>
      </c>
      <c r="K70">
        <f>Final!K70-Initial!K70</f>
        <v>0</v>
      </c>
      <c r="L70">
        <f>Final!L70-Initial!L70</f>
        <v>0</v>
      </c>
      <c r="M70">
        <f>Final!M70-Initial!M70</f>
        <v>0</v>
      </c>
      <c r="N70">
        <f>Final!N70-Initial!N70</f>
        <v>0</v>
      </c>
      <c r="O70">
        <f>Final!O70-Initial!O70</f>
        <v>0</v>
      </c>
      <c r="P70">
        <f>Final!P70-Initial!P70</f>
        <v>0</v>
      </c>
      <c r="Q70">
        <f>Final!Q70-Initial!Q70</f>
        <v>0</v>
      </c>
      <c r="R70">
        <f>Final!R70-Initial!R70</f>
        <v>0</v>
      </c>
      <c r="S70">
        <f>Final!S70-Initial!S70</f>
        <v>0</v>
      </c>
      <c r="T70">
        <f>Final!T70-Initial!T70</f>
        <v>0</v>
      </c>
      <c r="U70">
        <f>Final!U70-Initial!U70</f>
        <v>0</v>
      </c>
      <c r="V70">
        <f>Final!V70-Initial!V70</f>
        <v>0</v>
      </c>
      <c r="W70">
        <f>Final!W70-Initial!W70</f>
        <v>0</v>
      </c>
      <c r="X70">
        <f>Final!X70-Initial!X70</f>
        <v>0</v>
      </c>
      <c r="Y70">
        <f>Final!Y70-Initial!Y70</f>
        <v>0</v>
      </c>
      <c r="Z70">
        <f>Final!Z70-Initial!Z70</f>
        <v>0</v>
      </c>
      <c r="AA70">
        <f>Final!AA70-Initial!AA70</f>
        <v>0</v>
      </c>
      <c r="AB70">
        <f>Final!AB70-Initial!AB70</f>
        <v>0</v>
      </c>
      <c r="AC70">
        <f>Final!AC70-Initial!AC70</f>
        <v>0</v>
      </c>
      <c r="AD70">
        <f>Final!AD70-Initial!AD70</f>
        <v>0</v>
      </c>
      <c r="AE70">
        <f>Final!AE70-Initial!AE70</f>
        <v>0</v>
      </c>
      <c r="AF70">
        <f>Final!AF70-Initial!AF70</f>
        <v>0</v>
      </c>
      <c r="AG70">
        <f>Final!AG70-Initial!AG70</f>
        <v>0</v>
      </c>
      <c r="AH70">
        <f>Final!AH70-Initial!AH70</f>
        <v>0</v>
      </c>
      <c r="AI70">
        <f>Final!AI70-Initial!AI70</f>
        <v>0</v>
      </c>
      <c r="AJ70">
        <f>Final!AJ70-Initial!AJ70</f>
        <v>0</v>
      </c>
      <c r="AK70">
        <f>Final!AK70-Initial!AK70</f>
        <v>0</v>
      </c>
      <c r="AL70">
        <f>Final!AL70-Initial!AL70</f>
        <v>0</v>
      </c>
      <c r="AM70">
        <f>Final!AM70-Initial!AM70</f>
        <v>0</v>
      </c>
      <c r="AN70">
        <f>Final!AN70-Initial!AN70</f>
        <v>0</v>
      </c>
      <c r="AO70">
        <f>Final!AO70-Initial!AO70</f>
        <v>0</v>
      </c>
      <c r="AP70">
        <f>Final!AP70-Initial!AP70</f>
        <v>0</v>
      </c>
      <c r="AQ70">
        <f>Final!AQ70-Initial!AQ70</f>
        <v>0</v>
      </c>
      <c r="AR70">
        <f>Final!AR70-Initial!AR70</f>
        <v>0</v>
      </c>
      <c r="AS70">
        <f>Final!AS70-Initial!AS70</f>
        <v>0</v>
      </c>
      <c r="AT70">
        <f>Final!AT70-Initial!AT70</f>
        <v>0</v>
      </c>
      <c r="AU70">
        <f>Final!AU70-Initial!AU70</f>
        <v>0</v>
      </c>
      <c r="AV70">
        <f>Final!AV70-Initial!AV70</f>
        <v>0</v>
      </c>
      <c r="AW70">
        <f>Final!AW70-Initial!AW70</f>
        <v>0</v>
      </c>
      <c r="AX70">
        <f>Final!AX70-Initial!AX70</f>
        <v>0</v>
      </c>
      <c r="AY70">
        <f>Final!AY70-Initial!AY70</f>
        <v>0</v>
      </c>
      <c r="AZ70">
        <f>Final!AZ70-Initial!AZ70</f>
        <v>0</v>
      </c>
      <c r="BA70">
        <f>Final!BA70-Initial!BA70</f>
        <v>0</v>
      </c>
      <c r="BB70">
        <f>Final!BB70-Initial!BB70</f>
        <v>0</v>
      </c>
      <c r="BC70">
        <f>Final!BC70-Initial!BC70</f>
        <v>0</v>
      </c>
      <c r="BD70">
        <f>Final!BD70-Initial!BD70</f>
        <v>0</v>
      </c>
      <c r="BE70">
        <f>Final!BE70-Initial!BE70</f>
        <v>0</v>
      </c>
      <c r="BF70">
        <f>Final!BF70-Initial!BF70</f>
        <v>0</v>
      </c>
      <c r="BG70">
        <f>Final!BG70-Initial!BG70</f>
        <v>0</v>
      </c>
      <c r="BH70">
        <f>Final!BH70-Initial!BH70</f>
        <v>0</v>
      </c>
      <c r="BI70">
        <f>Final!BI70-Initial!BI70</f>
        <v>0</v>
      </c>
      <c r="BJ70">
        <f>Final!BJ70-Initial!BJ70</f>
        <v>0</v>
      </c>
      <c r="BK70">
        <f>Final!BK70-Initial!BK70</f>
        <v>0</v>
      </c>
      <c r="BL70">
        <f>Final!BL70-Initial!BL70</f>
        <v>0</v>
      </c>
      <c r="BM70">
        <f>Final!BM70-Initial!BM70</f>
        <v>0</v>
      </c>
      <c r="BN70">
        <f>Final!BN70-Initial!BN70</f>
        <v>0</v>
      </c>
      <c r="BO70">
        <f>Final!BO70-Initial!BO70</f>
        <v>0</v>
      </c>
      <c r="BP70">
        <f>Final!BP70-Initial!BP70</f>
        <v>0</v>
      </c>
      <c r="BQ70">
        <f>Final!BQ70-Initial!BQ70</f>
        <v>0</v>
      </c>
      <c r="BR70">
        <f>Final!BR70-Initial!BR70</f>
        <v>0</v>
      </c>
      <c r="BS70">
        <f>Final!BS70-Initial!BS70</f>
        <v>0</v>
      </c>
      <c r="BT70">
        <f>Final!BT70-Initial!BT70</f>
        <v>0</v>
      </c>
      <c r="BU70">
        <f>Final!BU70-Initial!BU70</f>
        <v>0</v>
      </c>
      <c r="BV70">
        <f>Final!BV70-Initial!BV70</f>
        <v>0</v>
      </c>
      <c r="BW70">
        <f>Final!BW70-Initial!BW70</f>
        <v>0</v>
      </c>
      <c r="BX70">
        <f>Final!BX70-Initial!BX70</f>
        <v>0</v>
      </c>
      <c r="BY70">
        <f>Final!BY70-Initial!BY70</f>
        <v>0</v>
      </c>
      <c r="BZ70">
        <f>Final!BZ70-Initial!BZ70</f>
        <v>0</v>
      </c>
      <c r="CA70">
        <f>Final!CA70-Initial!CA70</f>
        <v>0</v>
      </c>
      <c r="CB70">
        <f>Final!CB70-Initial!CB70</f>
        <v>0</v>
      </c>
      <c r="CC70">
        <f>Final!CC70-Initial!CC70</f>
        <v>0</v>
      </c>
      <c r="CD70">
        <f>Final!CD70-Initial!CD70</f>
        <v>0</v>
      </c>
      <c r="CE70">
        <f>Final!CE70-Initial!CE70</f>
        <v>0</v>
      </c>
      <c r="CF70">
        <f>Final!CF70-Initial!CF70</f>
        <v>0</v>
      </c>
      <c r="CG70">
        <f>Final!CG70-Initial!CG70</f>
        <v>0</v>
      </c>
      <c r="CH70">
        <f>Final!CH70-Initial!CH70</f>
        <v>0</v>
      </c>
      <c r="CI70">
        <f>Final!CI70-Initial!CI70</f>
        <v>0</v>
      </c>
      <c r="CJ70">
        <f>Final!CJ70-Initial!CJ70</f>
        <v>0</v>
      </c>
      <c r="CK70">
        <f>Final!CK70-Initial!CK70</f>
        <v>0</v>
      </c>
      <c r="CL70">
        <f>Final!CL70-Initial!CL70</f>
        <v>0</v>
      </c>
      <c r="CM70">
        <f>Final!CM70-Initial!CM70</f>
        <v>0</v>
      </c>
      <c r="CN70">
        <f>Final!CN70-Initial!CN70</f>
        <v>0</v>
      </c>
      <c r="CO70">
        <f>Final!CO70-Initial!CO70</f>
        <v>0</v>
      </c>
      <c r="CP70">
        <f>Final!CP70-Initial!CP70</f>
        <v>0</v>
      </c>
      <c r="CQ70">
        <f>Final!CQ70-Initial!CQ70</f>
        <v>0</v>
      </c>
      <c r="CR70">
        <f>Final!CR70-Initial!CR70</f>
        <v>0</v>
      </c>
      <c r="CS70">
        <f>Final!CS70-Initial!CS70</f>
        <v>0</v>
      </c>
      <c r="CT70">
        <f>Final!CT70-Initial!CT70</f>
        <v>0</v>
      </c>
    </row>
    <row r="71" spans="2:98">
      <c r="B71">
        <f>Final!B71-Initial!B71</f>
        <v>0</v>
      </c>
      <c r="C71">
        <f>Final!C71-Initial!C71</f>
        <v>0</v>
      </c>
      <c r="D71">
        <f>Final!D71-Initial!D71</f>
        <v>0</v>
      </c>
      <c r="E71">
        <f>Final!E71-Initial!E71</f>
        <v>0</v>
      </c>
      <c r="F71">
        <f>Final!F71-Initial!F71</f>
        <v>0</v>
      </c>
      <c r="G71">
        <f>Final!G71-Initial!G71</f>
        <v>0</v>
      </c>
      <c r="H71">
        <f>Final!H71-Initial!H71</f>
        <v>0</v>
      </c>
      <c r="I71">
        <f>Final!I71-Initial!I71</f>
        <v>0</v>
      </c>
      <c r="J71">
        <f>Final!J71-Initial!J71</f>
        <v>0</v>
      </c>
      <c r="K71">
        <f>Final!K71-Initial!K71</f>
        <v>0</v>
      </c>
      <c r="L71">
        <f>Final!L71-Initial!L71</f>
        <v>0</v>
      </c>
      <c r="M71">
        <f>Final!M71-Initial!M71</f>
        <v>0</v>
      </c>
      <c r="N71">
        <f>Final!N71-Initial!N71</f>
        <v>0</v>
      </c>
      <c r="O71">
        <f>Final!O71-Initial!O71</f>
        <v>0</v>
      </c>
      <c r="P71">
        <f>Final!P71-Initial!P71</f>
        <v>0</v>
      </c>
      <c r="Q71">
        <f>Final!Q71-Initial!Q71</f>
        <v>0</v>
      </c>
      <c r="R71">
        <f>Final!R71-Initial!R71</f>
        <v>0</v>
      </c>
      <c r="S71">
        <f>Final!S71-Initial!S71</f>
        <v>0</v>
      </c>
      <c r="T71">
        <f>Final!T71-Initial!T71</f>
        <v>0</v>
      </c>
      <c r="U71">
        <f>Final!U71-Initial!U71</f>
        <v>0</v>
      </c>
      <c r="V71">
        <f>Final!V71-Initial!V71</f>
        <v>0</v>
      </c>
      <c r="W71">
        <f>Final!W71-Initial!W71</f>
        <v>0</v>
      </c>
      <c r="X71">
        <f>Final!X71-Initial!X71</f>
        <v>0</v>
      </c>
      <c r="Y71">
        <f>Final!Y71-Initial!Y71</f>
        <v>0</v>
      </c>
      <c r="Z71">
        <f>Final!Z71-Initial!Z71</f>
        <v>0</v>
      </c>
      <c r="AA71">
        <f>Final!AA71-Initial!AA71</f>
        <v>0</v>
      </c>
      <c r="AB71">
        <f>Final!AB71-Initial!AB71</f>
        <v>0</v>
      </c>
      <c r="AC71">
        <f>Final!AC71-Initial!AC71</f>
        <v>0</v>
      </c>
      <c r="AD71">
        <f>Final!AD71-Initial!AD71</f>
        <v>0</v>
      </c>
      <c r="AE71">
        <f>Final!AE71-Initial!AE71</f>
        <v>0</v>
      </c>
      <c r="AF71">
        <f>Final!AF71-Initial!AF71</f>
        <v>0</v>
      </c>
      <c r="AG71">
        <f>Final!AG71-Initial!AG71</f>
        <v>0</v>
      </c>
      <c r="AH71">
        <f>Final!AH71-Initial!AH71</f>
        <v>0</v>
      </c>
      <c r="AI71">
        <f>Final!AI71-Initial!AI71</f>
        <v>0</v>
      </c>
      <c r="AJ71">
        <f>Final!AJ71-Initial!AJ71</f>
        <v>0</v>
      </c>
      <c r="AK71">
        <f>Final!AK71-Initial!AK71</f>
        <v>0</v>
      </c>
      <c r="AL71">
        <f>Final!AL71-Initial!AL71</f>
        <v>0</v>
      </c>
      <c r="AM71">
        <f>Final!AM71-Initial!AM71</f>
        <v>0</v>
      </c>
      <c r="AN71">
        <f>Final!AN71-Initial!AN71</f>
        <v>0</v>
      </c>
      <c r="AO71">
        <f>Final!AO71-Initial!AO71</f>
        <v>0</v>
      </c>
      <c r="AP71">
        <f>Final!AP71-Initial!AP71</f>
        <v>0</v>
      </c>
      <c r="AQ71">
        <f>Final!AQ71-Initial!AQ71</f>
        <v>0</v>
      </c>
      <c r="AR71">
        <f>Final!AR71-Initial!AR71</f>
        <v>0</v>
      </c>
      <c r="AS71">
        <f>Final!AS71-Initial!AS71</f>
        <v>0</v>
      </c>
      <c r="AT71">
        <f>Final!AT71-Initial!AT71</f>
        <v>0</v>
      </c>
      <c r="AU71">
        <f>Final!AU71-Initial!AU71</f>
        <v>0</v>
      </c>
      <c r="AV71">
        <f>Final!AV71-Initial!AV71</f>
        <v>0</v>
      </c>
      <c r="AW71">
        <f>Final!AW71-Initial!AW71</f>
        <v>0</v>
      </c>
      <c r="AX71">
        <f>Final!AX71-Initial!AX71</f>
        <v>0</v>
      </c>
      <c r="AY71">
        <f>Final!AY71-Initial!AY71</f>
        <v>0</v>
      </c>
      <c r="AZ71">
        <f>Final!AZ71-Initial!AZ71</f>
        <v>0</v>
      </c>
      <c r="BA71">
        <f>Final!BA71-Initial!BA71</f>
        <v>0</v>
      </c>
      <c r="BB71">
        <f>Final!BB71-Initial!BB71</f>
        <v>0</v>
      </c>
      <c r="BC71">
        <f>Final!BC71-Initial!BC71</f>
        <v>0</v>
      </c>
      <c r="BD71">
        <f>Final!BD71-Initial!BD71</f>
        <v>0</v>
      </c>
      <c r="BE71">
        <f>Final!BE71-Initial!BE71</f>
        <v>0</v>
      </c>
      <c r="BF71">
        <f>Final!BF71-Initial!BF71</f>
        <v>0</v>
      </c>
      <c r="BG71">
        <f>Final!BG71-Initial!BG71</f>
        <v>0</v>
      </c>
      <c r="BH71">
        <f>Final!BH71-Initial!BH71</f>
        <v>0</v>
      </c>
      <c r="BI71">
        <f>Final!BI71-Initial!BI71</f>
        <v>0</v>
      </c>
      <c r="BJ71">
        <f>Final!BJ71-Initial!BJ71</f>
        <v>0</v>
      </c>
      <c r="BK71">
        <f>Final!BK71-Initial!BK71</f>
        <v>0</v>
      </c>
      <c r="BL71">
        <f>Final!BL71-Initial!BL71</f>
        <v>0</v>
      </c>
      <c r="BM71">
        <f>Final!BM71-Initial!BM71</f>
        <v>0</v>
      </c>
      <c r="BN71">
        <f>Final!BN71-Initial!BN71</f>
        <v>0</v>
      </c>
      <c r="BO71">
        <f>Final!BO71-Initial!BO71</f>
        <v>0</v>
      </c>
      <c r="BP71">
        <f>Final!BP71-Initial!BP71</f>
        <v>0</v>
      </c>
      <c r="BQ71">
        <f>Final!BQ71-Initial!BQ71</f>
        <v>0</v>
      </c>
      <c r="BR71">
        <f>Final!BR71-Initial!BR71</f>
        <v>0</v>
      </c>
      <c r="BS71">
        <f>Final!BS71-Initial!BS71</f>
        <v>0</v>
      </c>
      <c r="BT71">
        <f>Final!BT71-Initial!BT71</f>
        <v>0</v>
      </c>
      <c r="BU71">
        <f>Final!BU71-Initial!BU71</f>
        <v>0</v>
      </c>
      <c r="BV71">
        <f>Final!BV71-Initial!BV71</f>
        <v>0</v>
      </c>
      <c r="BW71">
        <f>Final!BW71-Initial!BW71</f>
        <v>0</v>
      </c>
      <c r="BX71">
        <f>Final!BX71-Initial!BX71</f>
        <v>0</v>
      </c>
      <c r="BY71">
        <f>Final!BY71-Initial!BY71</f>
        <v>0</v>
      </c>
      <c r="BZ71">
        <f>Final!BZ71-Initial!BZ71</f>
        <v>0</v>
      </c>
      <c r="CA71">
        <f>Final!CA71-Initial!CA71</f>
        <v>0</v>
      </c>
      <c r="CB71">
        <f>Final!CB71-Initial!CB71</f>
        <v>0</v>
      </c>
      <c r="CC71">
        <f>Final!CC71-Initial!CC71</f>
        <v>0</v>
      </c>
      <c r="CD71">
        <f>Final!CD71-Initial!CD71</f>
        <v>0</v>
      </c>
      <c r="CE71">
        <f>Final!CE71-Initial!CE71</f>
        <v>0</v>
      </c>
      <c r="CF71">
        <f>Final!CF71-Initial!CF71</f>
        <v>0</v>
      </c>
      <c r="CG71">
        <f>Final!CG71-Initial!CG71</f>
        <v>0</v>
      </c>
      <c r="CH71">
        <f>Final!CH71-Initial!CH71</f>
        <v>0</v>
      </c>
      <c r="CI71">
        <f>Final!CI71-Initial!CI71</f>
        <v>0</v>
      </c>
      <c r="CJ71">
        <f>Final!CJ71-Initial!CJ71</f>
        <v>0</v>
      </c>
      <c r="CK71">
        <f>Final!CK71-Initial!CK71</f>
        <v>0</v>
      </c>
      <c r="CL71">
        <f>Final!CL71-Initial!CL71</f>
        <v>0</v>
      </c>
      <c r="CM71">
        <f>Final!CM71-Initial!CM71</f>
        <v>0</v>
      </c>
      <c r="CN71">
        <f>Final!CN71-Initial!CN71</f>
        <v>0</v>
      </c>
      <c r="CO71">
        <f>Final!CO71-Initial!CO71</f>
        <v>0</v>
      </c>
      <c r="CP71">
        <f>Final!CP71-Initial!CP71</f>
        <v>0</v>
      </c>
      <c r="CQ71">
        <f>Final!CQ71-Initial!CQ71</f>
        <v>0</v>
      </c>
      <c r="CR71">
        <f>Final!CR71-Initial!CR71</f>
        <v>0</v>
      </c>
      <c r="CS71">
        <f>Final!CS71-Initial!CS71</f>
        <v>0</v>
      </c>
      <c r="CT71">
        <f>Final!CT71-Initial!CT71</f>
        <v>0</v>
      </c>
    </row>
    <row r="72" spans="2:98">
      <c r="B72">
        <f>Final!B72-Initial!B72</f>
        <v>0</v>
      </c>
      <c r="C72">
        <f>Final!C72-Initial!C72</f>
        <v>0</v>
      </c>
      <c r="D72">
        <f>Final!D72-Initial!D72</f>
        <v>0</v>
      </c>
      <c r="E72">
        <f>Final!E72-Initial!E72</f>
        <v>0</v>
      </c>
      <c r="F72">
        <f>Final!F72-Initial!F72</f>
        <v>0</v>
      </c>
      <c r="G72">
        <f>Final!G72-Initial!G72</f>
        <v>0</v>
      </c>
      <c r="H72">
        <f>Final!H72-Initial!H72</f>
        <v>0</v>
      </c>
      <c r="I72">
        <f>Final!I72-Initial!I72</f>
        <v>0</v>
      </c>
      <c r="J72">
        <f>Final!J72-Initial!J72</f>
        <v>0</v>
      </c>
      <c r="K72">
        <f>Final!K72-Initial!K72</f>
        <v>0</v>
      </c>
      <c r="L72">
        <f>Final!L72-Initial!L72</f>
        <v>0</v>
      </c>
      <c r="M72">
        <f>Final!M72-Initial!M72</f>
        <v>0</v>
      </c>
      <c r="N72">
        <f>Final!N72-Initial!N72</f>
        <v>0</v>
      </c>
      <c r="O72">
        <f>Final!O72-Initial!O72</f>
        <v>0</v>
      </c>
      <c r="P72">
        <f>Final!P72-Initial!P72</f>
        <v>0</v>
      </c>
      <c r="Q72">
        <f>Final!Q72-Initial!Q72</f>
        <v>0</v>
      </c>
      <c r="R72">
        <f>Final!R72-Initial!R72</f>
        <v>0</v>
      </c>
      <c r="S72">
        <f>Final!S72-Initial!S72</f>
        <v>0</v>
      </c>
      <c r="T72">
        <f>Final!T72-Initial!T72</f>
        <v>0</v>
      </c>
      <c r="U72">
        <f>Final!U72-Initial!U72</f>
        <v>0</v>
      </c>
      <c r="V72">
        <f>Final!V72-Initial!V72</f>
        <v>0</v>
      </c>
      <c r="W72">
        <f>Final!W72-Initial!W72</f>
        <v>0</v>
      </c>
      <c r="X72">
        <f>Final!X72-Initial!X72</f>
        <v>0</v>
      </c>
      <c r="Y72">
        <f>Final!Y72-Initial!Y72</f>
        <v>0</v>
      </c>
      <c r="Z72">
        <f>Final!Z72-Initial!Z72</f>
        <v>0</v>
      </c>
      <c r="AA72">
        <f>Final!AA72-Initial!AA72</f>
        <v>0</v>
      </c>
      <c r="AB72">
        <f>Final!AB72-Initial!AB72</f>
        <v>0</v>
      </c>
      <c r="AC72">
        <f>Final!AC72-Initial!AC72</f>
        <v>0</v>
      </c>
      <c r="AD72">
        <f>Final!AD72-Initial!AD72</f>
        <v>0</v>
      </c>
      <c r="AE72">
        <f>Final!AE72-Initial!AE72</f>
        <v>0</v>
      </c>
      <c r="AF72">
        <f>Final!AF72-Initial!AF72</f>
        <v>0</v>
      </c>
      <c r="AG72">
        <f>Final!AG72-Initial!AG72</f>
        <v>0</v>
      </c>
      <c r="AH72">
        <f>Final!AH72-Initial!AH72</f>
        <v>0</v>
      </c>
      <c r="AI72">
        <f>Final!AI72-Initial!AI72</f>
        <v>0</v>
      </c>
      <c r="AJ72">
        <f>Final!AJ72-Initial!AJ72</f>
        <v>0</v>
      </c>
      <c r="AK72">
        <f>Final!AK72-Initial!AK72</f>
        <v>0</v>
      </c>
      <c r="AL72">
        <f>Final!AL72-Initial!AL72</f>
        <v>0</v>
      </c>
      <c r="AM72">
        <f>Final!AM72-Initial!AM72</f>
        <v>0</v>
      </c>
      <c r="AN72">
        <f>Final!AN72-Initial!AN72</f>
        <v>0</v>
      </c>
      <c r="AO72">
        <f>Final!AO72-Initial!AO72</f>
        <v>0</v>
      </c>
      <c r="AP72">
        <f>Final!AP72-Initial!AP72</f>
        <v>0</v>
      </c>
      <c r="AQ72">
        <f>Final!AQ72-Initial!AQ72</f>
        <v>0</v>
      </c>
      <c r="AR72">
        <f>Final!AR72-Initial!AR72</f>
        <v>0</v>
      </c>
      <c r="AS72">
        <f>Final!AS72-Initial!AS72</f>
        <v>0</v>
      </c>
      <c r="AT72">
        <f>Final!AT72-Initial!AT72</f>
        <v>0</v>
      </c>
      <c r="AU72">
        <f>Final!AU72-Initial!AU72</f>
        <v>0</v>
      </c>
      <c r="AV72">
        <f>Final!AV72-Initial!AV72</f>
        <v>0</v>
      </c>
      <c r="AW72">
        <f>Final!AW72-Initial!AW72</f>
        <v>0</v>
      </c>
      <c r="AX72">
        <f>Final!AX72-Initial!AX72</f>
        <v>0</v>
      </c>
      <c r="AY72">
        <f>Final!AY72-Initial!AY72</f>
        <v>0</v>
      </c>
      <c r="AZ72">
        <f>Final!AZ72-Initial!AZ72</f>
        <v>0</v>
      </c>
      <c r="BA72">
        <f>Final!BA72-Initial!BA72</f>
        <v>0</v>
      </c>
      <c r="BB72">
        <f>Final!BB72-Initial!BB72</f>
        <v>0</v>
      </c>
      <c r="BC72">
        <f>Final!BC72-Initial!BC72</f>
        <v>0</v>
      </c>
      <c r="BD72">
        <f>Final!BD72-Initial!BD72</f>
        <v>0</v>
      </c>
      <c r="BE72">
        <f>Final!BE72-Initial!BE72</f>
        <v>0</v>
      </c>
      <c r="BF72">
        <f>Final!BF72-Initial!BF72</f>
        <v>0</v>
      </c>
      <c r="BG72">
        <f>Final!BG72-Initial!BG72</f>
        <v>0</v>
      </c>
      <c r="BH72">
        <f>Final!BH72-Initial!BH72</f>
        <v>0</v>
      </c>
      <c r="BI72">
        <f>Final!BI72-Initial!BI72</f>
        <v>0</v>
      </c>
      <c r="BJ72">
        <f>Final!BJ72-Initial!BJ72</f>
        <v>0</v>
      </c>
      <c r="BK72">
        <f>Final!BK72-Initial!BK72</f>
        <v>0</v>
      </c>
      <c r="BL72">
        <f>Final!BL72-Initial!BL72</f>
        <v>0</v>
      </c>
      <c r="BM72">
        <f>Final!BM72-Initial!BM72</f>
        <v>0</v>
      </c>
      <c r="BN72">
        <f>Final!BN72-Initial!BN72</f>
        <v>0</v>
      </c>
      <c r="BO72">
        <f>Final!BO72-Initial!BO72</f>
        <v>0</v>
      </c>
      <c r="BP72">
        <f>Final!BP72-Initial!BP72</f>
        <v>0</v>
      </c>
      <c r="BQ72">
        <f>Final!BQ72-Initial!BQ72</f>
        <v>0</v>
      </c>
      <c r="BR72">
        <f>Final!BR72-Initial!BR72</f>
        <v>0</v>
      </c>
      <c r="BS72">
        <f>Final!BS72-Initial!BS72</f>
        <v>0</v>
      </c>
      <c r="BT72">
        <f>Final!BT72-Initial!BT72</f>
        <v>0</v>
      </c>
      <c r="BU72">
        <f>Final!BU72-Initial!BU72</f>
        <v>0</v>
      </c>
      <c r="BV72">
        <f>Final!BV72-Initial!BV72</f>
        <v>0</v>
      </c>
      <c r="BW72">
        <f>Final!BW72-Initial!BW72</f>
        <v>0</v>
      </c>
      <c r="BX72">
        <f>Final!BX72-Initial!BX72</f>
        <v>0</v>
      </c>
      <c r="BY72">
        <f>Final!BY72-Initial!BY72</f>
        <v>0</v>
      </c>
      <c r="BZ72">
        <f>Final!BZ72-Initial!BZ72</f>
        <v>0</v>
      </c>
      <c r="CA72">
        <f>Final!CA72-Initial!CA72</f>
        <v>0</v>
      </c>
      <c r="CB72">
        <f>Final!CB72-Initial!CB72</f>
        <v>0</v>
      </c>
      <c r="CC72">
        <f>Final!CC72-Initial!CC72</f>
        <v>0</v>
      </c>
      <c r="CD72">
        <f>Final!CD72-Initial!CD72</f>
        <v>0</v>
      </c>
      <c r="CE72">
        <f>Final!CE72-Initial!CE72</f>
        <v>0</v>
      </c>
      <c r="CF72">
        <f>Final!CF72-Initial!CF72</f>
        <v>0</v>
      </c>
      <c r="CG72">
        <f>Final!CG72-Initial!CG72</f>
        <v>0</v>
      </c>
      <c r="CH72">
        <f>Final!CH72-Initial!CH72</f>
        <v>0</v>
      </c>
      <c r="CI72">
        <f>Final!CI72-Initial!CI72</f>
        <v>0</v>
      </c>
      <c r="CJ72">
        <f>Final!CJ72-Initial!CJ72</f>
        <v>0</v>
      </c>
      <c r="CK72">
        <f>Final!CK72-Initial!CK72</f>
        <v>0</v>
      </c>
      <c r="CL72">
        <f>Final!CL72-Initial!CL72</f>
        <v>0</v>
      </c>
      <c r="CM72">
        <f>Final!CM72-Initial!CM72</f>
        <v>0</v>
      </c>
      <c r="CN72">
        <f>Final!CN72-Initial!CN72</f>
        <v>0</v>
      </c>
      <c r="CO72">
        <f>Final!CO72-Initial!CO72</f>
        <v>0</v>
      </c>
      <c r="CP72">
        <f>Final!CP72-Initial!CP72</f>
        <v>0</v>
      </c>
      <c r="CQ72">
        <f>Final!CQ72-Initial!CQ72</f>
        <v>0</v>
      </c>
      <c r="CR72">
        <f>Final!CR72-Initial!CR72</f>
        <v>0</v>
      </c>
      <c r="CS72">
        <f>Final!CS72-Initial!CS72</f>
        <v>0</v>
      </c>
      <c r="CT72">
        <f>Final!CT72-Initial!CT72</f>
        <v>0</v>
      </c>
    </row>
    <row r="73" spans="2:98">
      <c r="B73">
        <f>Final!B73-Initial!B73</f>
        <v>0</v>
      </c>
      <c r="C73">
        <f>Final!C73-Initial!C73</f>
        <v>0</v>
      </c>
      <c r="D73">
        <f>Final!D73-Initial!D73</f>
        <v>0</v>
      </c>
      <c r="E73">
        <f>Final!E73-Initial!E73</f>
        <v>0</v>
      </c>
      <c r="F73">
        <f>Final!F73-Initial!F73</f>
        <v>0</v>
      </c>
      <c r="G73">
        <f>Final!G73-Initial!G73</f>
        <v>0</v>
      </c>
      <c r="H73">
        <f>Final!H73-Initial!H73</f>
        <v>0</v>
      </c>
      <c r="I73">
        <f>Final!I73-Initial!I73</f>
        <v>0</v>
      </c>
      <c r="J73">
        <f>Final!J73-Initial!J73</f>
        <v>0</v>
      </c>
      <c r="K73">
        <f>Final!K73-Initial!K73</f>
        <v>0</v>
      </c>
      <c r="L73">
        <f>Final!L73-Initial!L73</f>
        <v>0</v>
      </c>
      <c r="M73">
        <f>Final!M73-Initial!M73</f>
        <v>0</v>
      </c>
      <c r="N73">
        <f>Final!N73-Initial!N73</f>
        <v>0</v>
      </c>
      <c r="O73">
        <f>Final!O73-Initial!O73</f>
        <v>0</v>
      </c>
      <c r="P73">
        <f>Final!P73-Initial!P73</f>
        <v>0</v>
      </c>
      <c r="Q73">
        <f>Final!Q73-Initial!Q73</f>
        <v>0</v>
      </c>
      <c r="R73">
        <f>Final!R73-Initial!R73</f>
        <v>0</v>
      </c>
      <c r="S73">
        <f>Final!S73-Initial!S73</f>
        <v>0</v>
      </c>
      <c r="T73">
        <f>Final!T73-Initial!T73</f>
        <v>0</v>
      </c>
      <c r="U73">
        <f>Final!U73-Initial!U73</f>
        <v>0</v>
      </c>
      <c r="V73">
        <f>Final!V73-Initial!V73</f>
        <v>0</v>
      </c>
      <c r="W73">
        <f>Final!W73-Initial!W73</f>
        <v>0</v>
      </c>
      <c r="X73">
        <f>Final!X73-Initial!X73</f>
        <v>0</v>
      </c>
      <c r="Y73">
        <f>Final!Y73-Initial!Y73</f>
        <v>0</v>
      </c>
      <c r="Z73">
        <f>Final!Z73-Initial!Z73</f>
        <v>0</v>
      </c>
      <c r="AA73">
        <f>Final!AA73-Initial!AA73</f>
        <v>0</v>
      </c>
      <c r="AB73">
        <f>Final!AB73-Initial!AB73</f>
        <v>0</v>
      </c>
      <c r="AC73">
        <f>Final!AC73-Initial!AC73</f>
        <v>0</v>
      </c>
      <c r="AD73">
        <f>Final!AD73-Initial!AD73</f>
        <v>0</v>
      </c>
      <c r="AE73">
        <f>Final!AE73-Initial!AE73</f>
        <v>0</v>
      </c>
      <c r="AF73">
        <f>Final!AF73-Initial!AF73</f>
        <v>0</v>
      </c>
      <c r="AG73">
        <f>Final!AG73-Initial!AG73</f>
        <v>0</v>
      </c>
      <c r="AH73">
        <f>Final!AH73-Initial!AH73</f>
        <v>0</v>
      </c>
      <c r="AI73">
        <f>Final!AI73-Initial!AI73</f>
        <v>0</v>
      </c>
      <c r="AJ73">
        <f>Final!AJ73-Initial!AJ73</f>
        <v>0</v>
      </c>
      <c r="AK73">
        <f>Final!AK73-Initial!AK73</f>
        <v>0</v>
      </c>
      <c r="AL73">
        <f>Final!AL73-Initial!AL73</f>
        <v>0</v>
      </c>
      <c r="AM73">
        <f>Final!AM73-Initial!AM73</f>
        <v>0</v>
      </c>
      <c r="AN73">
        <f>Final!AN73-Initial!AN73</f>
        <v>0</v>
      </c>
      <c r="AO73">
        <f>Final!AO73-Initial!AO73</f>
        <v>0</v>
      </c>
      <c r="AP73">
        <f>Final!AP73-Initial!AP73</f>
        <v>0</v>
      </c>
      <c r="AQ73">
        <f>Final!AQ73-Initial!AQ73</f>
        <v>0</v>
      </c>
      <c r="AR73">
        <f>Final!AR73-Initial!AR73</f>
        <v>0</v>
      </c>
      <c r="AS73">
        <f>Final!AS73-Initial!AS73</f>
        <v>0</v>
      </c>
      <c r="AT73">
        <f>Final!AT73-Initial!AT73</f>
        <v>0</v>
      </c>
      <c r="AU73">
        <f>Final!AU73-Initial!AU73</f>
        <v>0</v>
      </c>
      <c r="AV73">
        <f>Final!AV73-Initial!AV73</f>
        <v>0</v>
      </c>
      <c r="AW73">
        <f>Final!AW73-Initial!AW73</f>
        <v>0</v>
      </c>
      <c r="AX73">
        <f>Final!AX73-Initial!AX73</f>
        <v>0</v>
      </c>
      <c r="AY73">
        <f>Final!AY73-Initial!AY73</f>
        <v>0</v>
      </c>
      <c r="AZ73">
        <f>Final!AZ73-Initial!AZ73</f>
        <v>0</v>
      </c>
      <c r="BA73">
        <f>Final!BA73-Initial!BA73</f>
        <v>0</v>
      </c>
      <c r="BB73">
        <f>Final!BB73-Initial!BB73</f>
        <v>0</v>
      </c>
      <c r="BC73">
        <f>Final!BC73-Initial!BC73</f>
        <v>0</v>
      </c>
      <c r="BD73">
        <f>Final!BD73-Initial!BD73</f>
        <v>0</v>
      </c>
      <c r="BE73">
        <f>Final!BE73-Initial!BE73</f>
        <v>0</v>
      </c>
      <c r="BF73">
        <f>Final!BF73-Initial!BF73</f>
        <v>0</v>
      </c>
      <c r="BG73">
        <f>Final!BG73-Initial!BG73</f>
        <v>0</v>
      </c>
      <c r="BH73">
        <f>Final!BH73-Initial!BH73</f>
        <v>0</v>
      </c>
      <c r="BI73">
        <f>Final!BI73-Initial!BI73</f>
        <v>0</v>
      </c>
      <c r="BJ73">
        <f>Final!BJ73-Initial!BJ73</f>
        <v>0</v>
      </c>
      <c r="BK73">
        <f>Final!BK73-Initial!BK73</f>
        <v>0</v>
      </c>
      <c r="BL73">
        <f>Final!BL73-Initial!BL73</f>
        <v>0</v>
      </c>
      <c r="BM73">
        <f>Final!BM73-Initial!BM73</f>
        <v>0</v>
      </c>
      <c r="BN73">
        <f>Final!BN73-Initial!BN73</f>
        <v>0</v>
      </c>
      <c r="BO73">
        <f>Final!BO73-Initial!BO73</f>
        <v>0</v>
      </c>
      <c r="BP73">
        <f>Final!BP73-Initial!BP73</f>
        <v>0</v>
      </c>
      <c r="BQ73">
        <f>Final!BQ73-Initial!BQ73</f>
        <v>0</v>
      </c>
      <c r="BR73">
        <f>Final!BR73-Initial!BR73</f>
        <v>0</v>
      </c>
      <c r="BS73">
        <f>Final!BS73-Initial!BS73</f>
        <v>0</v>
      </c>
      <c r="BT73">
        <f>Final!BT73-Initial!BT73</f>
        <v>0</v>
      </c>
      <c r="BU73">
        <f>Final!BU73-Initial!BU73</f>
        <v>0</v>
      </c>
      <c r="BV73">
        <f>Final!BV73-Initial!BV73</f>
        <v>0</v>
      </c>
      <c r="BW73">
        <f>Final!BW73-Initial!BW73</f>
        <v>0</v>
      </c>
      <c r="BX73">
        <f>Final!BX73-Initial!BX73</f>
        <v>0</v>
      </c>
      <c r="BY73">
        <f>Final!BY73-Initial!BY73</f>
        <v>0</v>
      </c>
      <c r="BZ73">
        <f>Final!BZ73-Initial!BZ73</f>
        <v>0</v>
      </c>
      <c r="CA73">
        <f>Final!CA73-Initial!CA73</f>
        <v>0</v>
      </c>
      <c r="CB73">
        <f>Final!CB73-Initial!CB73</f>
        <v>0</v>
      </c>
      <c r="CC73">
        <f>Final!CC73-Initial!CC73</f>
        <v>0</v>
      </c>
      <c r="CD73">
        <f>Final!CD73-Initial!CD73</f>
        <v>0</v>
      </c>
      <c r="CE73">
        <f>Final!CE73-Initial!CE73</f>
        <v>0</v>
      </c>
      <c r="CF73">
        <f>Final!CF73-Initial!CF73</f>
        <v>0</v>
      </c>
      <c r="CG73">
        <f>Final!CG73-Initial!CG73</f>
        <v>0</v>
      </c>
      <c r="CH73">
        <f>Final!CH73-Initial!CH73</f>
        <v>0</v>
      </c>
      <c r="CI73">
        <f>Final!CI73-Initial!CI73</f>
        <v>0</v>
      </c>
      <c r="CJ73">
        <f>Final!CJ73-Initial!CJ73</f>
        <v>0</v>
      </c>
      <c r="CK73">
        <f>Final!CK73-Initial!CK73</f>
        <v>0</v>
      </c>
      <c r="CL73">
        <f>Final!CL73-Initial!CL73</f>
        <v>0</v>
      </c>
      <c r="CM73">
        <f>Final!CM73-Initial!CM73</f>
        <v>0</v>
      </c>
      <c r="CN73">
        <f>Final!CN73-Initial!CN73</f>
        <v>0</v>
      </c>
      <c r="CO73">
        <f>Final!CO73-Initial!CO73</f>
        <v>0</v>
      </c>
      <c r="CP73">
        <f>Final!CP73-Initial!CP73</f>
        <v>0</v>
      </c>
      <c r="CQ73">
        <f>Final!CQ73-Initial!CQ73</f>
        <v>0</v>
      </c>
      <c r="CR73">
        <f>Final!CR73-Initial!CR73</f>
        <v>0</v>
      </c>
      <c r="CS73">
        <f>Final!CS73-Initial!CS73</f>
        <v>0</v>
      </c>
      <c r="CT73">
        <f>Final!CT73-Initial!CT73</f>
        <v>0</v>
      </c>
    </row>
    <row r="74" spans="2:98">
      <c r="B74">
        <f>Final!B74-Initial!B74</f>
        <v>0</v>
      </c>
      <c r="C74">
        <f>Final!C74-Initial!C74</f>
        <v>0</v>
      </c>
      <c r="D74">
        <f>Final!D74-Initial!D74</f>
        <v>0</v>
      </c>
      <c r="E74">
        <f>Final!E74-Initial!E74</f>
        <v>0</v>
      </c>
      <c r="F74">
        <f>Final!F74-Initial!F74</f>
        <v>0</v>
      </c>
      <c r="G74">
        <f>Final!G74-Initial!G74</f>
        <v>0</v>
      </c>
      <c r="H74">
        <f>Final!H74-Initial!H74</f>
        <v>0</v>
      </c>
      <c r="I74">
        <f>Final!I74-Initial!I74</f>
        <v>0</v>
      </c>
      <c r="J74">
        <f>Final!J74-Initial!J74</f>
        <v>0</v>
      </c>
      <c r="K74">
        <f>Final!K74-Initial!K74</f>
        <v>0</v>
      </c>
      <c r="L74">
        <f>Final!L74-Initial!L74</f>
        <v>0</v>
      </c>
      <c r="M74">
        <f>Final!M74-Initial!M74</f>
        <v>0</v>
      </c>
      <c r="N74">
        <f>Final!N74-Initial!N74</f>
        <v>0</v>
      </c>
      <c r="O74">
        <f>Final!O74-Initial!O74</f>
        <v>0</v>
      </c>
      <c r="P74">
        <f>Final!P74-Initial!P74</f>
        <v>0</v>
      </c>
      <c r="Q74">
        <f>Final!Q74-Initial!Q74</f>
        <v>0</v>
      </c>
      <c r="R74">
        <f>Final!R74-Initial!R74</f>
        <v>0</v>
      </c>
      <c r="S74">
        <f>Final!S74-Initial!S74</f>
        <v>0</v>
      </c>
      <c r="T74">
        <f>Final!T74-Initial!T74</f>
        <v>0</v>
      </c>
      <c r="U74">
        <f>Final!U74-Initial!U74</f>
        <v>0</v>
      </c>
      <c r="V74">
        <f>Final!V74-Initial!V74</f>
        <v>0</v>
      </c>
      <c r="W74">
        <f>Final!W74-Initial!W74</f>
        <v>0</v>
      </c>
      <c r="X74">
        <f>Final!X74-Initial!X74</f>
        <v>0</v>
      </c>
      <c r="Y74">
        <f>Final!Y74-Initial!Y74</f>
        <v>0</v>
      </c>
      <c r="Z74">
        <f>Final!Z74-Initial!Z74</f>
        <v>0</v>
      </c>
      <c r="AA74">
        <f>Final!AA74-Initial!AA74</f>
        <v>0</v>
      </c>
      <c r="AB74">
        <f>Final!AB74-Initial!AB74</f>
        <v>0</v>
      </c>
      <c r="AC74">
        <f>Final!AC74-Initial!AC74</f>
        <v>0</v>
      </c>
      <c r="AD74">
        <f>Final!AD74-Initial!AD74</f>
        <v>0</v>
      </c>
      <c r="AE74">
        <f>Final!AE74-Initial!AE74</f>
        <v>0</v>
      </c>
      <c r="AF74">
        <f>Final!AF74-Initial!AF74</f>
        <v>0</v>
      </c>
      <c r="AG74">
        <f>Final!AG74-Initial!AG74</f>
        <v>0</v>
      </c>
      <c r="AH74">
        <f>Final!AH74-Initial!AH74</f>
        <v>0</v>
      </c>
      <c r="AI74">
        <f>Final!AI74-Initial!AI74</f>
        <v>0</v>
      </c>
      <c r="AJ74">
        <f>Final!AJ74-Initial!AJ74</f>
        <v>0</v>
      </c>
      <c r="AK74">
        <f>Final!AK74-Initial!AK74</f>
        <v>0</v>
      </c>
      <c r="AL74">
        <f>Final!AL74-Initial!AL74</f>
        <v>0</v>
      </c>
      <c r="AM74">
        <f>Final!AM74-Initial!AM74</f>
        <v>0</v>
      </c>
      <c r="AN74">
        <f>Final!AN74-Initial!AN74</f>
        <v>0</v>
      </c>
      <c r="AO74">
        <f>Final!AO74-Initial!AO74</f>
        <v>0</v>
      </c>
      <c r="AP74">
        <f>Final!AP74-Initial!AP74</f>
        <v>0</v>
      </c>
      <c r="AQ74">
        <f>Final!AQ74-Initial!AQ74</f>
        <v>0</v>
      </c>
      <c r="AR74">
        <f>Final!AR74-Initial!AR74</f>
        <v>0</v>
      </c>
      <c r="AS74">
        <f>Final!AS74-Initial!AS74</f>
        <v>0</v>
      </c>
      <c r="AT74">
        <f>Final!AT74-Initial!AT74</f>
        <v>0</v>
      </c>
      <c r="AU74">
        <f>Final!AU74-Initial!AU74</f>
        <v>0</v>
      </c>
      <c r="AV74">
        <f>Final!AV74-Initial!AV74</f>
        <v>0</v>
      </c>
      <c r="AW74">
        <f>Final!AW74-Initial!AW74</f>
        <v>0</v>
      </c>
      <c r="AX74">
        <f>Final!AX74-Initial!AX74</f>
        <v>0</v>
      </c>
      <c r="AY74">
        <f>Final!AY74-Initial!AY74</f>
        <v>0</v>
      </c>
      <c r="AZ74">
        <f>Final!AZ74-Initial!AZ74</f>
        <v>0</v>
      </c>
      <c r="BA74">
        <f>Final!BA74-Initial!BA74</f>
        <v>0</v>
      </c>
      <c r="BB74">
        <f>Final!BB74-Initial!BB74</f>
        <v>0</v>
      </c>
      <c r="BC74">
        <f>Final!BC74-Initial!BC74</f>
        <v>0</v>
      </c>
      <c r="BD74">
        <f>Final!BD74-Initial!BD74</f>
        <v>0</v>
      </c>
      <c r="BE74">
        <f>Final!BE74-Initial!BE74</f>
        <v>0</v>
      </c>
      <c r="BF74">
        <f>Final!BF74-Initial!BF74</f>
        <v>0</v>
      </c>
      <c r="BG74">
        <f>Final!BG74-Initial!BG74</f>
        <v>0</v>
      </c>
      <c r="BH74">
        <f>Final!BH74-Initial!BH74</f>
        <v>0</v>
      </c>
      <c r="BI74">
        <f>Final!BI74-Initial!BI74</f>
        <v>0</v>
      </c>
      <c r="BJ74">
        <f>Final!BJ74-Initial!BJ74</f>
        <v>0</v>
      </c>
      <c r="BK74">
        <f>Final!BK74-Initial!BK74</f>
        <v>0</v>
      </c>
      <c r="BL74">
        <f>Final!BL74-Initial!BL74</f>
        <v>0</v>
      </c>
      <c r="BM74">
        <f>Final!BM74-Initial!BM74</f>
        <v>0</v>
      </c>
      <c r="BN74">
        <f>Final!BN74-Initial!BN74</f>
        <v>0</v>
      </c>
      <c r="BO74">
        <f>Final!BO74-Initial!BO74</f>
        <v>0</v>
      </c>
      <c r="BP74">
        <f>Final!BP74-Initial!BP74</f>
        <v>0</v>
      </c>
      <c r="BQ74">
        <f>Final!BQ74-Initial!BQ74</f>
        <v>0</v>
      </c>
      <c r="BR74">
        <f>Final!BR74-Initial!BR74</f>
        <v>0</v>
      </c>
      <c r="BS74">
        <f>Final!BS74-Initial!BS74</f>
        <v>0</v>
      </c>
      <c r="BT74">
        <f>Final!BT74-Initial!BT74</f>
        <v>0</v>
      </c>
      <c r="BU74">
        <f>Final!BU74-Initial!BU74</f>
        <v>0</v>
      </c>
      <c r="BV74">
        <f>Final!BV74-Initial!BV74</f>
        <v>0</v>
      </c>
      <c r="BW74">
        <f>Final!BW74-Initial!BW74</f>
        <v>0</v>
      </c>
      <c r="BX74">
        <f>Final!BX74-Initial!BX74</f>
        <v>0</v>
      </c>
      <c r="BY74">
        <f>Final!BY74-Initial!BY74</f>
        <v>0</v>
      </c>
      <c r="BZ74">
        <f>Final!BZ74-Initial!BZ74</f>
        <v>0</v>
      </c>
      <c r="CA74">
        <f>Final!CA74-Initial!CA74</f>
        <v>0</v>
      </c>
      <c r="CB74">
        <f>Final!CB74-Initial!CB74</f>
        <v>0</v>
      </c>
      <c r="CC74">
        <f>Final!CC74-Initial!CC74</f>
        <v>0</v>
      </c>
      <c r="CD74">
        <f>Final!CD74-Initial!CD74</f>
        <v>0</v>
      </c>
      <c r="CE74">
        <f>Final!CE74-Initial!CE74</f>
        <v>0</v>
      </c>
      <c r="CF74">
        <f>Final!CF74-Initial!CF74</f>
        <v>0</v>
      </c>
      <c r="CG74">
        <f>Final!CG74-Initial!CG74</f>
        <v>0</v>
      </c>
      <c r="CH74">
        <f>Final!CH74-Initial!CH74</f>
        <v>0</v>
      </c>
      <c r="CI74">
        <f>Final!CI74-Initial!CI74</f>
        <v>0</v>
      </c>
      <c r="CJ74">
        <f>Final!CJ74-Initial!CJ74</f>
        <v>0</v>
      </c>
      <c r="CK74">
        <f>Final!CK74-Initial!CK74</f>
        <v>0</v>
      </c>
      <c r="CL74">
        <f>Final!CL74-Initial!CL74</f>
        <v>0</v>
      </c>
      <c r="CM74">
        <f>Final!CM74-Initial!CM74</f>
        <v>0</v>
      </c>
      <c r="CN74">
        <f>Final!CN74-Initial!CN74</f>
        <v>0</v>
      </c>
      <c r="CO74">
        <f>Final!CO74-Initial!CO74</f>
        <v>0</v>
      </c>
      <c r="CP74">
        <f>Final!CP74-Initial!CP74</f>
        <v>0</v>
      </c>
      <c r="CQ74">
        <f>Final!CQ74-Initial!CQ74</f>
        <v>0</v>
      </c>
      <c r="CR74">
        <f>Final!CR74-Initial!CR74</f>
        <v>0</v>
      </c>
      <c r="CS74">
        <f>Final!CS74-Initial!CS74</f>
        <v>0</v>
      </c>
      <c r="CT74">
        <f>Final!CT74-Initial!CT74</f>
        <v>0</v>
      </c>
    </row>
    <row r="75" spans="2:98">
      <c r="B75">
        <f>Final!B75-Initial!B75</f>
        <v>0</v>
      </c>
      <c r="C75">
        <f>Final!C75-Initial!C75</f>
        <v>0</v>
      </c>
      <c r="D75">
        <f>Final!D75-Initial!D75</f>
        <v>0</v>
      </c>
      <c r="E75">
        <f>Final!E75-Initial!E75</f>
        <v>0</v>
      </c>
      <c r="F75">
        <f>Final!F75-Initial!F75</f>
        <v>0</v>
      </c>
      <c r="G75">
        <f>Final!G75-Initial!G75</f>
        <v>0</v>
      </c>
      <c r="H75">
        <f>Final!H75-Initial!H75</f>
        <v>0</v>
      </c>
      <c r="I75">
        <f>Final!I75-Initial!I75</f>
        <v>0</v>
      </c>
      <c r="J75">
        <f>Final!J75-Initial!J75</f>
        <v>0</v>
      </c>
      <c r="K75">
        <f>Final!K75-Initial!K75</f>
        <v>0</v>
      </c>
      <c r="L75">
        <f>Final!L75-Initial!L75</f>
        <v>0</v>
      </c>
      <c r="M75">
        <f>Final!M75-Initial!M75</f>
        <v>0</v>
      </c>
      <c r="N75">
        <f>Final!N75-Initial!N75</f>
        <v>0</v>
      </c>
      <c r="O75">
        <f>Final!O75-Initial!O75</f>
        <v>0</v>
      </c>
      <c r="P75">
        <f>Final!P75-Initial!P75</f>
        <v>0</v>
      </c>
      <c r="Q75">
        <f>Final!Q75-Initial!Q75</f>
        <v>0</v>
      </c>
      <c r="R75">
        <f>Final!R75-Initial!R75</f>
        <v>0</v>
      </c>
      <c r="S75">
        <f>Final!S75-Initial!S75</f>
        <v>0</v>
      </c>
      <c r="T75">
        <f>Final!T75-Initial!T75</f>
        <v>0</v>
      </c>
      <c r="U75">
        <f>Final!U75-Initial!U75</f>
        <v>0</v>
      </c>
      <c r="V75">
        <f>Final!V75-Initial!V75</f>
        <v>0</v>
      </c>
      <c r="W75">
        <f>Final!W75-Initial!W75</f>
        <v>0</v>
      </c>
      <c r="X75">
        <f>Final!X75-Initial!X75</f>
        <v>0</v>
      </c>
      <c r="Y75">
        <f>Final!Y75-Initial!Y75</f>
        <v>0</v>
      </c>
      <c r="Z75">
        <f>Final!Z75-Initial!Z75</f>
        <v>0</v>
      </c>
      <c r="AA75">
        <f>Final!AA75-Initial!AA75</f>
        <v>0</v>
      </c>
      <c r="AB75">
        <f>Final!AB75-Initial!AB75</f>
        <v>0</v>
      </c>
      <c r="AC75">
        <f>Final!AC75-Initial!AC75</f>
        <v>0</v>
      </c>
      <c r="AD75">
        <f>Final!AD75-Initial!AD75</f>
        <v>0</v>
      </c>
      <c r="AE75">
        <f>Final!AE75-Initial!AE75</f>
        <v>0</v>
      </c>
      <c r="AF75">
        <f>Final!AF75-Initial!AF75</f>
        <v>0</v>
      </c>
      <c r="AG75">
        <f>Final!AG75-Initial!AG75</f>
        <v>0</v>
      </c>
      <c r="AH75">
        <f>Final!AH75-Initial!AH75</f>
        <v>0</v>
      </c>
      <c r="AI75">
        <f>Final!AI75-Initial!AI75</f>
        <v>0</v>
      </c>
      <c r="AJ75">
        <f>Final!AJ75-Initial!AJ75</f>
        <v>0</v>
      </c>
      <c r="AK75">
        <f>Final!AK75-Initial!AK75</f>
        <v>0</v>
      </c>
      <c r="AL75">
        <f>Final!AL75-Initial!AL75</f>
        <v>0</v>
      </c>
      <c r="AM75">
        <f>Final!AM75-Initial!AM75</f>
        <v>0</v>
      </c>
      <c r="AN75">
        <f>Final!AN75-Initial!AN75</f>
        <v>0</v>
      </c>
      <c r="AO75">
        <f>Final!AO75-Initial!AO75</f>
        <v>0</v>
      </c>
      <c r="AP75">
        <f>Final!AP75-Initial!AP75</f>
        <v>0</v>
      </c>
      <c r="AQ75">
        <f>Final!AQ75-Initial!AQ75</f>
        <v>0</v>
      </c>
      <c r="AR75">
        <f>Final!AR75-Initial!AR75</f>
        <v>0</v>
      </c>
      <c r="AS75">
        <f>Final!AS75-Initial!AS75</f>
        <v>0</v>
      </c>
      <c r="AT75">
        <f>Final!AT75-Initial!AT75</f>
        <v>0</v>
      </c>
      <c r="AU75">
        <f>Final!AU75-Initial!AU75</f>
        <v>0</v>
      </c>
      <c r="AV75">
        <f>Final!AV75-Initial!AV75</f>
        <v>0</v>
      </c>
      <c r="AW75">
        <f>Final!AW75-Initial!AW75</f>
        <v>0</v>
      </c>
      <c r="AX75">
        <f>Final!AX75-Initial!AX75</f>
        <v>0</v>
      </c>
      <c r="AY75">
        <f>Final!AY75-Initial!AY75</f>
        <v>0</v>
      </c>
      <c r="AZ75">
        <f>Final!AZ75-Initial!AZ75</f>
        <v>0</v>
      </c>
      <c r="BA75">
        <f>Final!BA75-Initial!BA75</f>
        <v>0</v>
      </c>
      <c r="BB75">
        <f>Final!BB75-Initial!BB75</f>
        <v>0</v>
      </c>
      <c r="BC75">
        <f>Final!BC75-Initial!BC75</f>
        <v>0</v>
      </c>
      <c r="BD75">
        <f>Final!BD75-Initial!BD75</f>
        <v>0</v>
      </c>
      <c r="BE75">
        <f>Final!BE75-Initial!BE75</f>
        <v>0</v>
      </c>
      <c r="BF75">
        <f>Final!BF75-Initial!BF75</f>
        <v>0</v>
      </c>
      <c r="BG75">
        <f>Final!BG75-Initial!BG75</f>
        <v>0</v>
      </c>
      <c r="BH75">
        <f>Final!BH75-Initial!BH75</f>
        <v>0</v>
      </c>
      <c r="BI75">
        <f>Final!BI75-Initial!BI75</f>
        <v>0</v>
      </c>
      <c r="BJ75">
        <f>Final!BJ75-Initial!BJ75</f>
        <v>0</v>
      </c>
      <c r="BK75">
        <f>Final!BK75-Initial!BK75</f>
        <v>0</v>
      </c>
      <c r="BL75">
        <f>Final!BL75-Initial!BL75</f>
        <v>0</v>
      </c>
      <c r="BM75">
        <f>Final!BM75-Initial!BM75</f>
        <v>0</v>
      </c>
      <c r="BN75">
        <f>Final!BN75-Initial!BN75</f>
        <v>0</v>
      </c>
      <c r="BO75">
        <f>Final!BO75-Initial!BO75</f>
        <v>0</v>
      </c>
      <c r="BP75">
        <f>Final!BP75-Initial!BP75</f>
        <v>0</v>
      </c>
      <c r="BQ75">
        <f>Final!BQ75-Initial!BQ75</f>
        <v>0</v>
      </c>
      <c r="BR75">
        <f>Final!BR75-Initial!BR75</f>
        <v>0</v>
      </c>
      <c r="BS75">
        <f>Final!BS75-Initial!BS75</f>
        <v>0</v>
      </c>
      <c r="BT75">
        <f>Final!BT75-Initial!BT75</f>
        <v>0</v>
      </c>
      <c r="BU75">
        <f>Final!BU75-Initial!BU75</f>
        <v>0</v>
      </c>
      <c r="BV75">
        <f>Final!BV75-Initial!BV75</f>
        <v>0</v>
      </c>
      <c r="BW75">
        <f>Final!BW75-Initial!BW75</f>
        <v>0</v>
      </c>
      <c r="BX75">
        <f>Final!BX75-Initial!BX75</f>
        <v>0</v>
      </c>
      <c r="BY75">
        <f>Final!BY75-Initial!BY75</f>
        <v>0</v>
      </c>
      <c r="BZ75">
        <f>Final!BZ75-Initial!BZ75</f>
        <v>0</v>
      </c>
      <c r="CA75">
        <f>Final!CA75-Initial!CA75</f>
        <v>0</v>
      </c>
      <c r="CB75">
        <f>Final!CB75-Initial!CB75</f>
        <v>0</v>
      </c>
      <c r="CC75">
        <f>Final!CC75-Initial!CC75</f>
        <v>0</v>
      </c>
      <c r="CD75">
        <f>Final!CD75-Initial!CD75</f>
        <v>0</v>
      </c>
      <c r="CE75">
        <f>Final!CE75-Initial!CE75</f>
        <v>0</v>
      </c>
      <c r="CF75">
        <f>Final!CF75-Initial!CF75</f>
        <v>0</v>
      </c>
      <c r="CG75">
        <f>Final!CG75-Initial!CG75</f>
        <v>0</v>
      </c>
      <c r="CH75">
        <f>Final!CH75-Initial!CH75</f>
        <v>0</v>
      </c>
      <c r="CI75">
        <f>Final!CI75-Initial!CI75</f>
        <v>0</v>
      </c>
      <c r="CJ75">
        <f>Final!CJ75-Initial!CJ75</f>
        <v>0</v>
      </c>
      <c r="CK75">
        <f>Final!CK75-Initial!CK75</f>
        <v>0</v>
      </c>
      <c r="CL75">
        <f>Final!CL75-Initial!CL75</f>
        <v>0</v>
      </c>
      <c r="CM75">
        <f>Final!CM75-Initial!CM75</f>
        <v>0</v>
      </c>
      <c r="CN75">
        <f>Final!CN75-Initial!CN75</f>
        <v>0</v>
      </c>
      <c r="CO75">
        <f>Final!CO75-Initial!CO75</f>
        <v>0</v>
      </c>
      <c r="CP75">
        <f>Final!CP75-Initial!CP75</f>
        <v>0</v>
      </c>
      <c r="CQ75">
        <f>Final!CQ75-Initial!CQ75</f>
        <v>0</v>
      </c>
      <c r="CR75">
        <f>Final!CR75-Initial!CR75</f>
        <v>0</v>
      </c>
      <c r="CS75">
        <f>Final!CS75-Initial!CS75</f>
        <v>0</v>
      </c>
      <c r="CT75">
        <f>Final!CT75-Initial!CT75</f>
        <v>0</v>
      </c>
    </row>
    <row r="76" spans="2:98">
      <c r="B76">
        <f>Final!B76-Initial!B76</f>
        <v>0</v>
      </c>
      <c r="C76">
        <f>Final!C76-Initial!C76</f>
        <v>0</v>
      </c>
      <c r="D76">
        <f>Final!D76-Initial!D76</f>
        <v>0</v>
      </c>
      <c r="E76">
        <f>Final!E76-Initial!E76</f>
        <v>0</v>
      </c>
      <c r="F76">
        <f>Final!F76-Initial!F76</f>
        <v>0</v>
      </c>
      <c r="G76">
        <f>Final!G76-Initial!G76</f>
        <v>0</v>
      </c>
      <c r="H76">
        <f>Final!H76-Initial!H76</f>
        <v>0</v>
      </c>
      <c r="I76">
        <f>Final!I76-Initial!I76</f>
        <v>0</v>
      </c>
      <c r="J76">
        <f>Final!J76-Initial!J76</f>
        <v>0</v>
      </c>
      <c r="K76">
        <f>Final!K76-Initial!K76</f>
        <v>0</v>
      </c>
      <c r="L76">
        <f>Final!L76-Initial!L76</f>
        <v>0</v>
      </c>
      <c r="M76">
        <f>Final!M76-Initial!M76</f>
        <v>0</v>
      </c>
      <c r="N76">
        <f>Final!N76-Initial!N76</f>
        <v>0</v>
      </c>
      <c r="O76">
        <f>Final!O76-Initial!O76</f>
        <v>0</v>
      </c>
      <c r="P76">
        <f>Final!P76-Initial!P76</f>
        <v>0</v>
      </c>
      <c r="Q76">
        <f>Final!Q76-Initial!Q76</f>
        <v>0</v>
      </c>
      <c r="R76">
        <f>Final!R76-Initial!R76</f>
        <v>0</v>
      </c>
      <c r="S76">
        <f>Final!S76-Initial!S76</f>
        <v>0</v>
      </c>
      <c r="T76">
        <f>Final!T76-Initial!T76</f>
        <v>0</v>
      </c>
      <c r="U76">
        <f>Final!U76-Initial!U76</f>
        <v>0</v>
      </c>
      <c r="V76">
        <f>Final!V76-Initial!V76</f>
        <v>0</v>
      </c>
      <c r="W76">
        <f>Final!W76-Initial!W76</f>
        <v>0</v>
      </c>
      <c r="X76">
        <f>Final!X76-Initial!X76</f>
        <v>0</v>
      </c>
      <c r="Y76">
        <f>Final!Y76-Initial!Y76</f>
        <v>0</v>
      </c>
      <c r="Z76">
        <f>Final!Z76-Initial!Z76</f>
        <v>0</v>
      </c>
      <c r="AA76">
        <f>Final!AA76-Initial!AA76</f>
        <v>0</v>
      </c>
      <c r="AB76">
        <f>Final!AB76-Initial!AB76</f>
        <v>0</v>
      </c>
      <c r="AC76">
        <f>Final!AC76-Initial!AC76</f>
        <v>0</v>
      </c>
      <c r="AD76">
        <f>Final!AD76-Initial!AD76</f>
        <v>0</v>
      </c>
      <c r="AE76">
        <f>Final!AE76-Initial!AE76</f>
        <v>0</v>
      </c>
      <c r="AF76">
        <f>Final!AF76-Initial!AF76</f>
        <v>0</v>
      </c>
      <c r="AG76">
        <f>Final!AG76-Initial!AG76</f>
        <v>0</v>
      </c>
      <c r="AH76">
        <f>Final!AH76-Initial!AH76</f>
        <v>0</v>
      </c>
      <c r="AI76">
        <f>Final!AI76-Initial!AI76</f>
        <v>0</v>
      </c>
      <c r="AJ76">
        <f>Final!AJ76-Initial!AJ76</f>
        <v>0</v>
      </c>
      <c r="AK76">
        <f>Final!AK76-Initial!AK76</f>
        <v>0</v>
      </c>
      <c r="AL76">
        <f>Final!AL76-Initial!AL76</f>
        <v>0</v>
      </c>
      <c r="AM76">
        <f>Final!AM76-Initial!AM76</f>
        <v>0</v>
      </c>
      <c r="AN76">
        <f>Final!AN76-Initial!AN76</f>
        <v>0</v>
      </c>
      <c r="AO76">
        <f>Final!AO76-Initial!AO76</f>
        <v>0</v>
      </c>
      <c r="AP76">
        <f>Final!AP76-Initial!AP76</f>
        <v>0</v>
      </c>
      <c r="AQ76">
        <f>Final!AQ76-Initial!AQ76</f>
        <v>0</v>
      </c>
      <c r="AR76">
        <f>Final!AR76-Initial!AR76</f>
        <v>0</v>
      </c>
      <c r="AS76">
        <f>Final!AS76-Initial!AS76</f>
        <v>0</v>
      </c>
      <c r="AT76">
        <f>Final!AT76-Initial!AT76</f>
        <v>0</v>
      </c>
      <c r="AU76">
        <f>Final!AU76-Initial!AU76</f>
        <v>0</v>
      </c>
      <c r="AV76">
        <f>Final!AV76-Initial!AV76</f>
        <v>0</v>
      </c>
      <c r="AW76">
        <f>Final!AW76-Initial!AW76</f>
        <v>0</v>
      </c>
      <c r="AX76">
        <f>Final!AX76-Initial!AX76</f>
        <v>0</v>
      </c>
      <c r="AY76">
        <f>Final!AY76-Initial!AY76</f>
        <v>0</v>
      </c>
      <c r="AZ76">
        <f>Final!AZ76-Initial!AZ76</f>
        <v>0</v>
      </c>
      <c r="BA76">
        <f>Final!BA76-Initial!BA76</f>
        <v>0</v>
      </c>
      <c r="BB76">
        <f>Final!BB76-Initial!BB76</f>
        <v>0</v>
      </c>
      <c r="BC76">
        <f>Final!BC76-Initial!BC76</f>
        <v>0</v>
      </c>
      <c r="BD76">
        <f>Final!BD76-Initial!BD76</f>
        <v>0</v>
      </c>
      <c r="BE76">
        <f>Final!BE76-Initial!BE76</f>
        <v>0</v>
      </c>
      <c r="BF76">
        <f>Final!BF76-Initial!BF76</f>
        <v>0</v>
      </c>
      <c r="BG76">
        <f>Final!BG76-Initial!BG76</f>
        <v>0</v>
      </c>
      <c r="BH76">
        <f>Final!BH76-Initial!BH76</f>
        <v>0</v>
      </c>
      <c r="BI76">
        <f>Final!BI76-Initial!BI76</f>
        <v>0</v>
      </c>
      <c r="BJ76">
        <f>Final!BJ76-Initial!BJ76</f>
        <v>0</v>
      </c>
      <c r="BK76">
        <f>Final!BK76-Initial!BK76</f>
        <v>0</v>
      </c>
      <c r="BL76">
        <f>Final!BL76-Initial!BL76</f>
        <v>0</v>
      </c>
      <c r="BM76">
        <f>Final!BM76-Initial!BM76</f>
        <v>0</v>
      </c>
      <c r="BN76">
        <f>Final!BN76-Initial!BN76</f>
        <v>0</v>
      </c>
      <c r="BO76">
        <f>Final!BO76-Initial!BO76</f>
        <v>0</v>
      </c>
      <c r="BP76">
        <f>Final!BP76-Initial!BP76</f>
        <v>0</v>
      </c>
      <c r="BQ76">
        <f>Final!BQ76-Initial!BQ76</f>
        <v>0</v>
      </c>
      <c r="BR76">
        <f>Final!BR76-Initial!BR76</f>
        <v>0</v>
      </c>
      <c r="BS76">
        <f>Final!BS76-Initial!BS76</f>
        <v>0</v>
      </c>
      <c r="BT76">
        <f>Final!BT76-Initial!BT76</f>
        <v>0</v>
      </c>
      <c r="BU76">
        <f>Final!BU76-Initial!BU76</f>
        <v>0</v>
      </c>
      <c r="BV76">
        <f>Final!BV76-Initial!BV76</f>
        <v>0</v>
      </c>
      <c r="BW76">
        <f>Final!BW76-Initial!BW76</f>
        <v>0</v>
      </c>
      <c r="BX76">
        <f>Final!BX76-Initial!BX76</f>
        <v>0</v>
      </c>
      <c r="BY76">
        <f>Final!BY76-Initial!BY76</f>
        <v>0</v>
      </c>
      <c r="BZ76">
        <f>Final!BZ76-Initial!BZ76</f>
        <v>0</v>
      </c>
      <c r="CA76">
        <f>Final!CA76-Initial!CA76</f>
        <v>0</v>
      </c>
      <c r="CB76">
        <f>Final!CB76-Initial!CB76</f>
        <v>0</v>
      </c>
      <c r="CC76">
        <f>Final!CC76-Initial!CC76</f>
        <v>0</v>
      </c>
      <c r="CD76">
        <f>Final!CD76-Initial!CD76</f>
        <v>0</v>
      </c>
      <c r="CE76">
        <f>Final!CE76-Initial!CE76</f>
        <v>0</v>
      </c>
      <c r="CF76">
        <f>Final!CF76-Initial!CF76</f>
        <v>0</v>
      </c>
      <c r="CG76">
        <f>Final!CG76-Initial!CG76</f>
        <v>0</v>
      </c>
      <c r="CH76">
        <f>Final!CH76-Initial!CH76</f>
        <v>0</v>
      </c>
      <c r="CI76">
        <f>Final!CI76-Initial!CI76</f>
        <v>0</v>
      </c>
      <c r="CJ76">
        <f>Final!CJ76-Initial!CJ76</f>
        <v>0</v>
      </c>
      <c r="CK76">
        <f>Final!CK76-Initial!CK76</f>
        <v>0</v>
      </c>
      <c r="CL76">
        <f>Final!CL76-Initial!CL76</f>
        <v>0</v>
      </c>
      <c r="CM76">
        <f>Final!CM76-Initial!CM76</f>
        <v>0</v>
      </c>
      <c r="CN76">
        <f>Final!CN76-Initial!CN76</f>
        <v>0</v>
      </c>
      <c r="CO76">
        <f>Final!CO76-Initial!CO76</f>
        <v>0</v>
      </c>
      <c r="CP76">
        <f>Final!CP76-Initial!CP76</f>
        <v>0</v>
      </c>
      <c r="CQ76">
        <f>Final!CQ76-Initial!CQ76</f>
        <v>0</v>
      </c>
      <c r="CR76">
        <f>Final!CR76-Initial!CR76</f>
        <v>0</v>
      </c>
      <c r="CS76">
        <f>Final!CS76-Initial!CS76</f>
        <v>0</v>
      </c>
      <c r="CT76">
        <f>Final!CT76-Initial!CT76</f>
        <v>0</v>
      </c>
    </row>
    <row r="77" spans="2:98">
      <c r="B77">
        <f>Final!B77-Initial!B77</f>
        <v>0</v>
      </c>
      <c r="C77">
        <f>Final!C77-Initial!C77</f>
        <v>0</v>
      </c>
      <c r="D77">
        <f>Final!D77-Initial!D77</f>
        <v>0</v>
      </c>
      <c r="E77">
        <f>Final!E77-Initial!E77</f>
        <v>0</v>
      </c>
      <c r="F77">
        <f>Final!F77-Initial!F77</f>
        <v>0</v>
      </c>
      <c r="G77">
        <f>Final!G77-Initial!G77</f>
        <v>0</v>
      </c>
      <c r="H77">
        <f>Final!H77-Initial!H77</f>
        <v>0</v>
      </c>
      <c r="I77">
        <f>Final!I77-Initial!I77</f>
        <v>0</v>
      </c>
      <c r="J77">
        <f>Final!J77-Initial!J77</f>
        <v>0</v>
      </c>
      <c r="K77">
        <f>Final!K77-Initial!K77</f>
        <v>0</v>
      </c>
      <c r="L77">
        <f>Final!L77-Initial!L77</f>
        <v>0</v>
      </c>
      <c r="M77">
        <f>Final!M77-Initial!M77</f>
        <v>0</v>
      </c>
      <c r="N77">
        <f>Final!N77-Initial!N77</f>
        <v>0</v>
      </c>
      <c r="O77">
        <f>Final!O77-Initial!O77</f>
        <v>0</v>
      </c>
      <c r="P77">
        <f>Final!P77-Initial!P77</f>
        <v>0</v>
      </c>
      <c r="Q77">
        <f>Final!Q77-Initial!Q77</f>
        <v>0</v>
      </c>
      <c r="R77">
        <f>Final!R77-Initial!R77</f>
        <v>0</v>
      </c>
      <c r="S77">
        <f>Final!S77-Initial!S77</f>
        <v>0</v>
      </c>
      <c r="T77">
        <f>Final!T77-Initial!T77</f>
        <v>0</v>
      </c>
      <c r="U77">
        <f>Final!U77-Initial!U77</f>
        <v>0</v>
      </c>
      <c r="V77">
        <f>Final!V77-Initial!V77</f>
        <v>0</v>
      </c>
      <c r="W77">
        <f>Final!W77-Initial!W77</f>
        <v>0</v>
      </c>
      <c r="X77">
        <f>Final!X77-Initial!X77</f>
        <v>0</v>
      </c>
      <c r="Y77">
        <f>Final!Y77-Initial!Y77</f>
        <v>0</v>
      </c>
      <c r="Z77">
        <f>Final!Z77-Initial!Z77</f>
        <v>0</v>
      </c>
      <c r="AA77">
        <f>Final!AA77-Initial!AA77</f>
        <v>0</v>
      </c>
      <c r="AB77">
        <f>Final!AB77-Initial!AB77</f>
        <v>0</v>
      </c>
      <c r="AC77">
        <f>Final!AC77-Initial!AC77</f>
        <v>0</v>
      </c>
      <c r="AD77">
        <f>Final!AD77-Initial!AD77</f>
        <v>0</v>
      </c>
      <c r="AE77">
        <f>Final!AE77-Initial!AE77</f>
        <v>0</v>
      </c>
      <c r="AF77">
        <f>Final!AF77-Initial!AF77</f>
        <v>0</v>
      </c>
      <c r="AG77">
        <f>Final!AG77-Initial!AG77</f>
        <v>0</v>
      </c>
      <c r="AH77">
        <f>Final!AH77-Initial!AH77</f>
        <v>0</v>
      </c>
      <c r="AI77">
        <f>Final!AI77-Initial!AI77</f>
        <v>0</v>
      </c>
      <c r="AJ77">
        <f>Final!AJ77-Initial!AJ77</f>
        <v>0</v>
      </c>
      <c r="AK77">
        <f>Final!AK77-Initial!AK77</f>
        <v>0</v>
      </c>
      <c r="AL77">
        <f>Final!AL77-Initial!AL77</f>
        <v>0</v>
      </c>
      <c r="AM77">
        <f>Final!AM77-Initial!AM77</f>
        <v>0</v>
      </c>
      <c r="AN77">
        <f>Final!AN77-Initial!AN77</f>
        <v>0</v>
      </c>
      <c r="AO77">
        <f>Final!AO77-Initial!AO77</f>
        <v>0</v>
      </c>
      <c r="AP77">
        <f>Final!AP77-Initial!AP77</f>
        <v>0</v>
      </c>
      <c r="AQ77">
        <f>Final!AQ77-Initial!AQ77</f>
        <v>0</v>
      </c>
      <c r="AR77">
        <f>Final!AR77-Initial!AR77</f>
        <v>0</v>
      </c>
      <c r="AS77">
        <f>Final!AS77-Initial!AS77</f>
        <v>0</v>
      </c>
      <c r="AT77">
        <f>Final!AT77-Initial!AT77</f>
        <v>0</v>
      </c>
      <c r="AU77">
        <f>Final!AU77-Initial!AU77</f>
        <v>0</v>
      </c>
      <c r="AV77">
        <f>Final!AV77-Initial!AV77</f>
        <v>0</v>
      </c>
      <c r="AW77">
        <f>Final!AW77-Initial!AW77</f>
        <v>0</v>
      </c>
      <c r="AX77">
        <f>Final!AX77-Initial!AX77</f>
        <v>0</v>
      </c>
      <c r="AY77">
        <f>Final!AY77-Initial!AY77</f>
        <v>0</v>
      </c>
      <c r="AZ77">
        <f>Final!AZ77-Initial!AZ77</f>
        <v>0</v>
      </c>
      <c r="BA77">
        <f>Final!BA77-Initial!BA77</f>
        <v>0</v>
      </c>
      <c r="BB77">
        <f>Final!BB77-Initial!BB77</f>
        <v>0</v>
      </c>
      <c r="BC77">
        <f>Final!BC77-Initial!BC77</f>
        <v>0</v>
      </c>
      <c r="BD77">
        <f>Final!BD77-Initial!BD77</f>
        <v>0</v>
      </c>
      <c r="BE77">
        <f>Final!BE77-Initial!BE77</f>
        <v>0</v>
      </c>
      <c r="BF77">
        <f>Final!BF77-Initial!BF77</f>
        <v>0</v>
      </c>
      <c r="BG77">
        <f>Final!BG77-Initial!BG77</f>
        <v>0</v>
      </c>
      <c r="BH77">
        <f>Final!BH77-Initial!BH77</f>
        <v>0</v>
      </c>
      <c r="BI77">
        <f>Final!BI77-Initial!BI77</f>
        <v>0</v>
      </c>
      <c r="BJ77">
        <f>Final!BJ77-Initial!BJ77</f>
        <v>0</v>
      </c>
      <c r="BK77">
        <f>Final!BK77-Initial!BK77</f>
        <v>0</v>
      </c>
      <c r="BL77">
        <f>Final!BL77-Initial!BL77</f>
        <v>0</v>
      </c>
      <c r="BM77">
        <f>Final!BM77-Initial!BM77</f>
        <v>0</v>
      </c>
      <c r="BN77">
        <f>Final!BN77-Initial!BN77</f>
        <v>0</v>
      </c>
      <c r="BO77">
        <f>Final!BO77-Initial!BO77</f>
        <v>0</v>
      </c>
      <c r="BP77">
        <f>Final!BP77-Initial!BP77</f>
        <v>0</v>
      </c>
      <c r="BQ77">
        <f>Final!BQ77-Initial!BQ77</f>
        <v>0</v>
      </c>
      <c r="BR77">
        <f>Final!BR77-Initial!BR77</f>
        <v>0</v>
      </c>
      <c r="BS77">
        <f>Final!BS77-Initial!BS77</f>
        <v>0</v>
      </c>
      <c r="BT77">
        <f>Final!BT77-Initial!BT77</f>
        <v>0</v>
      </c>
      <c r="BU77">
        <f>Final!BU77-Initial!BU77</f>
        <v>0</v>
      </c>
      <c r="BV77">
        <f>Final!BV77-Initial!BV77</f>
        <v>0</v>
      </c>
      <c r="BW77">
        <f>Final!BW77-Initial!BW77</f>
        <v>0</v>
      </c>
      <c r="BX77">
        <f>Final!BX77-Initial!BX77</f>
        <v>0</v>
      </c>
      <c r="BY77">
        <f>Final!BY77-Initial!BY77</f>
        <v>0</v>
      </c>
      <c r="BZ77">
        <f>Final!BZ77-Initial!BZ77</f>
        <v>0</v>
      </c>
      <c r="CA77">
        <f>Final!CA77-Initial!CA77</f>
        <v>0</v>
      </c>
      <c r="CB77">
        <f>Final!CB77-Initial!CB77</f>
        <v>0</v>
      </c>
      <c r="CC77">
        <f>Final!CC77-Initial!CC77</f>
        <v>0</v>
      </c>
      <c r="CD77">
        <f>Final!CD77-Initial!CD77</f>
        <v>0</v>
      </c>
      <c r="CE77">
        <f>Final!CE77-Initial!CE77</f>
        <v>0</v>
      </c>
      <c r="CF77">
        <f>Final!CF77-Initial!CF77</f>
        <v>0</v>
      </c>
      <c r="CG77">
        <f>Final!CG77-Initial!CG77</f>
        <v>0</v>
      </c>
      <c r="CH77">
        <f>Final!CH77-Initial!CH77</f>
        <v>0</v>
      </c>
      <c r="CI77">
        <f>Final!CI77-Initial!CI77</f>
        <v>0</v>
      </c>
      <c r="CJ77">
        <f>Final!CJ77-Initial!CJ77</f>
        <v>0</v>
      </c>
      <c r="CK77">
        <f>Final!CK77-Initial!CK77</f>
        <v>0</v>
      </c>
      <c r="CL77">
        <f>Final!CL77-Initial!CL77</f>
        <v>0</v>
      </c>
      <c r="CM77">
        <f>Final!CM77-Initial!CM77</f>
        <v>0</v>
      </c>
      <c r="CN77">
        <f>Final!CN77-Initial!CN77</f>
        <v>0</v>
      </c>
      <c r="CO77">
        <f>Final!CO77-Initial!CO77</f>
        <v>0</v>
      </c>
      <c r="CP77">
        <f>Final!CP77-Initial!CP77</f>
        <v>0</v>
      </c>
      <c r="CQ77">
        <f>Final!CQ77-Initial!CQ77</f>
        <v>0</v>
      </c>
      <c r="CR77">
        <f>Final!CR77-Initial!CR77</f>
        <v>0</v>
      </c>
      <c r="CS77">
        <f>Final!CS77-Initial!CS77</f>
        <v>0</v>
      </c>
      <c r="CT77">
        <f>Final!CT77-Initial!CT77</f>
        <v>0</v>
      </c>
    </row>
    <row r="78" spans="2:98">
      <c r="AX78">
        <f>Final!AX78-Initial!AX78</f>
        <v>0</v>
      </c>
      <c r="AY78">
        <f>Final!AY78-Initial!AY78</f>
        <v>0</v>
      </c>
      <c r="AZ78">
        <f>Final!AZ78-Initial!AZ78</f>
        <v>0</v>
      </c>
      <c r="BA78">
        <f>Final!BA78-Initial!BA78</f>
        <v>0</v>
      </c>
      <c r="BB78">
        <f>Final!BB78-Initial!BB78</f>
        <v>0</v>
      </c>
      <c r="BC78">
        <f>Final!BC78-Initial!BC78</f>
        <v>0</v>
      </c>
      <c r="BD78">
        <f>Final!BD78-Initial!BD78</f>
        <v>0</v>
      </c>
      <c r="BE78">
        <f>Final!BE78-Initial!BE78</f>
        <v>0</v>
      </c>
      <c r="BF78">
        <f>Final!BF78-Initial!BF78</f>
        <v>0</v>
      </c>
      <c r="BG78">
        <f>Final!BG78-Initial!BG78</f>
        <v>0</v>
      </c>
      <c r="BH78">
        <f>Final!BH78-Initial!BH78</f>
        <v>0</v>
      </c>
      <c r="BI78">
        <f>Final!BI78-Initial!BI78</f>
        <v>0</v>
      </c>
      <c r="BJ78">
        <f>Final!BJ78-Initial!BJ78</f>
        <v>0</v>
      </c>
      <c r="BK78">
        <f>Final!BK78-Initial!BK78</f>
        <v>0</v>
      </c>
      <c r="BL78">
        <f>Final!BL78-Initial!BL78</f>
        <v>0</v>
      </c>
      <c r="BM78">
        <f>Final!BM78-Initial!BM78</f>
        <v>0</v>
      </c>
      <c r="BN78">
        <f>Final!BN78-Initial!BN78</f>
        <v>0</v>
      </c>
      <c r="BO78">
        <f>Final!BO78-Initial!BO78</f>
        <v>0</v>
      </c>
      <c r="BP78">
        <f>Final!BP78-Initial!BP78</f>
        <v>0</v>
      </c>
      <c r="BQ78">
        <f>Final!BQ78-Initial!BQ78</f>
        <v>0</v>
      </c>
      <c r="BR78">
        <f>Final!BR78-Initial!BR78</f>
        <v>0</v>
      </c>
      <c r="BS78">
        <f>Final!BS78-Initial!BS78</f>
        <v>0</v>
      </c>
      <c r="BT78">
        <f>Final!BT78-Initial!BT78</f>
        <v>0</v>
      </c>
      <c r="BU78">
        <f>Final!BU78-Initial!BU78</f>
        <v>0</v>
      </c>
      <c r="BV78">
        <f>Final!BV78-Initial!BV78</f>
        <v>0</v>
      </c>
      <c r="BW78">
        <f>Final!BW78-Initial!BW78</f>
        <v>0</v>
      </c>
      <c r="BX78">
        <f>Final!BX78-Initial!BX78</f>
        <v>0</v>
      </c>
      <c r="BY78">
        <f>Final!BY78-Initial!BY78</f>
        <v>0</v>
      </c>
      <c r="BZ78">
        <f>Final!BZ78-Initial!BZ78</f>
        <v>0</v>
      </c>
      <c r="CA78">
        <f>Final!CA78-Initial!CA78</f>
        <v>0</v>
      </c>
      <c r="CB78">
        <f>Final!CB78-Initial!CB78</f>
        <v>0</v>
      </c>
      <c r="CC78">
        <f>Final!CC78-Initial!CC78</f>
        <v>0</v>
      </c>
      <c r="CD78">
        <f>Final!CD78-Initial!CD78</f>
        <v>0</v>
      </c>
      <c r="CE78">
        <f>Final!CE78-Initial!CE78</f>
        <v>0</v>
      </c>
      <c r="CF78">
        <f>Final!CF78-Initial!CF78</f>
        <v>0</v>
      </c>
      <c r="CG78">
        <f>Final!CG78-Initial!CG78</f>
        <v>0</v>
      </c>
      <c r="CH78">
        <f>Final!CH78-Initial!CH78</f>
        <v>0</v>
      </c>
      <c r="CI78">
        <f>Final!CI78-Initial!CI78</f>
        <v>0</v>
      </c>
      <c r="CJ78">
        <f>Final!CJ78-Initial!CJ78</f>
        <v>0</v>
      </c>
      <c r="CK78">
        <f>Final!CK78-Initial!CK78</f>
        <v>0</v>
      </c>
      <c r="CL78">
        <f>Final!CL78-Initial!CL78</f>
        <v>0</v>
      </c>
      <c r="CM78">
        <f>Final!CM78-Initial!CM78</f>
        <v>0</v>
      </c>
      <c r="CN78">
        <f>Final!CN78-Initial!CN78</f>
        <v>0</v>
      </c>
      <c r="CO78">
        <f>Final!CO78-Initial!CO78</f>
        <v>0</v>
      </c>
      <c r="CP78">
        <f>Final!CP78-Initial!CP78</f>
        <v>0</v>
      </c>
      <c r="CQ78">
        <f>Final!CQ78-Initial!CQ78</f>
        <v>0</v>
      </c>
      <c r="CR78">
        <f>Final!CR78-Initial!CR78</f>
        <v>0</v>
      </c>
      <c r="CS78">
        <f>Final!CS78-Initial!CS78</f>
        <v>0</v>
      </c>
      <c r="CT78">
        <f>Final!CT78-Initial!CT78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505"/>
    <pageSetUpPr fitToPage="1"/>
  </sheetPr>
  <dimension ref="A1:CQ136"/>
  <sheetViews>
    <sheetView zoomScale="70" zoomScaleNormal="70" workbookViewId="0">
      <pane xSplit="1" ySplit="2" topLeftCell="B43" activePane="bottomRight" state="frozen"/>
      <selection activeCell="G61" sqref="G61"/>
      <selection pane="topRight" activeCell="G61" sqref="G61"/>
      <selection pane="bottomLeft" activeCell="G61" sqref="G61"/>
      <selection pane="bottomRight" activeCell="G61" sqref="G61"/>
    </sheetView>
  </sheetViews>
  <sheetFormatPr baseColWidth="10" defaultColWidth="8.5" defaultRowHeight="41" customHeight="1"/>
  <cols>
    <col min="1" max="1" width="8.5" style="6"/>
    <col min="2" max="84" width="9.1640625" style="7" bestFit="1" customWidth="1"/>
    <col min="85" max="86" width="9.33203125" style="7" bestFit="1" customWidth="1"/>
    <col min="87" max="93" width="8.5" style="7" bestFit="1" customWidth="1"/>
    <col min="94" max="16384" width="8.5" style="7"/>
  </cols>
  <sheetData>
    <row r="1" spans="1:95" s="74" customFormat="1" ht="41" customHeight="1">
      <c r="A1" s="6"/>
      <c r="B1" s="74">
        <v>0</v>
      </c>
      <c r="C1" s="74">
        <v>3</v>
      </c>
      <c r="D1" s="74">
        <v>6</v>
      </c>
      <c r="E1" s="74">
        <v>9</v>
      </c>
      <c r="F1" s="74">
        <v>12</v>
      </c>
      <c r="G1" s="74">
        <v>15</v>
      </c>
      <c r="H1" s="74">
        <v>18</v>
      </c>
      <c r="I1" s="74">
        <v>21</v>
      </c>
      <c r="J1" s="74">
        <v>24</v>
      </c>
      <c r="K1" s="74">
        <v>27</v>
      </c>
      <c r="L1" s="74">
        <v>30</v>
      </c>
      <c r="M1" s="74">
        <v>33</v>
      </c>
      <c r="N1" s="74">
        <v>36</v>
      </c>
      <c r="O1" s="74">
        <v>39</v>
      </c>
      <c r="P1" s="74">
        <v>42</v>
      </c>
      <c r="Q1" s="74">
        <v>45</v>
      </c>
      <c r="R1" s="74">
        <v>48</v>
      </c>
      <c r="S1" s="74">
        <v>51</v>
      </c>
      <c r="T1" s="74">
        <v>54</v>
      </c>
      <c r="U1" s="74">
        <v>57</v>
      </c>
      <c r="V1" s="74">
        <v>60</v>
      </c>
      <c r="W1" s="74">
        <v>63</v>
      </c>
      <c r="X1" s="74">
        <v>66</v>
      </c>
      <c r="Y1" s="74">
        <v>69</v>
      </c>
      <c r="Z1" s="74">
        <v>72</v>
      </c>
      <c r="AA1" s="74">
        <v>75</v>
      </c>
      <c r="AB1" s="74">
        <v>78</v>
      </c>
      <c r="AC1" s="74">
        <v>81</v>
      </c>
      <c r="AD1" s="74">
        <v>84</v>
      </c>
      <c r="AE1" s="74">
        <v>87</v>
      </c>
      <c r="AF1" s="74">
        <v>90</v>
      </c>
      <c r="AG1" s="74">
        <v>93</v>
      </c>
      <c r="AH1" s="74">
        <v>96</v>
      </c>
      <c r="AI1" s="74">
        <v>99</v>
      </c>
      <c r="AJ1" s="74">
        <v>102</v>
      </c>
      <c r="AK1" s="74">
        <v>105</v>
      </c>
      <c r="AL1" s="74">
        <v>108</v>
      </c>
      <c r="AM1" s="74">
        <v>111</v>
      </c>
      <c r="AN1" s="74">
        <v>114</v>
      </c>
      <c r="AO1" s="74">
        <v>117</v>
      </c>
      <c r="AP1" s="74">
        <v>120</v>
      </c>
      <c r="AQ1" s="74">
        <v>123</v>
      </c>
      <c r="AR1" s="74">
        <v>126</v>
      </c>
      <c r="AS1" s="74">
        <v>129</v>
      </c>
      <c r="AT1" s="74">
        <v>132</v>
      </c>
      <c r="AU1" s="74">
        <v>135</v>
      </c>
      <c r="AV1" s="74">
        <v>138</v>
      </c>
      <c r="AW1" s="74">
        <v>141</v>
      </c>
      <c r="AX1" s="74">
        <v>144</v>
      </c>
      <c r="AY1" s="74">
        <v>147</v>
      </c>
      <c r="AZ1" s="74">
        <v>150</v>
      </c>
      <c r="BA1" s="74">
        <v>153</v>
      </c>
      <c r="BB1" s="74">
        <v>156</v>
      </c>
      <c r="BC1" s="74">
        <v>159</v>
      </c>
      <c r="BD1" s="74">
        <v>162</v>
      </c>
      <c r="BE1" s="74">
        <v>165</v>
      </c>
      <c r="BF1" s="74">
        <v>168</v>
      </c>
      <c r="BG1" s="74">
        <v>171</v>
      </c>
      <c r="BH1" s="74">
        <v>174</v>
      </c>
      <c r="BI1" s="74">
        <v>177</v>
      </c>
      <c r="BJ1" s="74">
        <v>180</v>
      </c>
      <c r="BK1" s="74">
        <v>183</v>
      </c>
      <c r="BL1" s="74">
        <v>186</v>
      </c>
      <c r="BM1" s="74">
        <v>189</v>
      </c>
      <c r="BN1" s="74">
        <v>192</v>
      </c>
      <c r="BO1" s="74">
        <v>195</v>
      </c>
      <c r="BP1" s="74">
        <v>198</v>
      </c>
      <c r="BQ1" s="74">
        <v>201</v>
      </c>
      <c r="BR1" s="74">
        <v>204</v>
      </c>
      <c r="BS1" s="74">
        <v>207</v>
      </c>
      <c r="BT1" s="74">
        <v>210</v>
      </c>
      <c r="BU1" s="74">
        <v>213</v>
      </c>
      <c r="BV1" s="74">
        <v>216</v>
      </c>
      <c r="BW1" s="74">
        <v>219</v>
      </c>
      <c r="BX1" s="74">
        <v>222</v>
      </c>
      <c r="BY1" s="74">
        <v>225</v>
      </c>
      <c r="BZ1" s="74">
        <v>228</v>
      </c>
      <c r="CA1" s="74">
        <v>231</v>
      </c>
      <c r="CB1" s="74">
        <v>234</v>
      </c>
      <c r="CC1" s="74">
        <v>237</v>
      </c>
      <c r="CD1" s="74">
        <v>240</v>
      </c>
      <c r="CE1" s="74">
        <v>243</v>
      </c>
      <c r="CF1" s="74">
        <v>246</v>
      </c>
      <c r="CG1" s="74">
        <v>249</v>
      </c>
      <c r="CH1" s="74">
        <v>252</v>
      </c>
      <c r="CI1" s="74">
        <v>255</v>
      </c>
      <c r="CJ1" s="74">
        <v>258</v>
      </c>
      <c r="CK1" s="74">
        <v>261</v>
      </c>
      <c r="CL1" s="74">
        <v>264</v>
      </c>
      <c r="CM1" s="6">
        <f>+CL1+3</f>
        <v>267</v>
      </c>
      <c r="CN1" s="6">
        <f t="shared" ref="CN1:CP1" si="0">+CM1+3</f>
        <v>270</v>
      </c>
      <c r="CO1" s="6">
        <f t="shared" si="0"/>
        <v>273</v>
      </c>
      <c r="CP1" s="6">
        <f t="shared" si="0"/>
        <v>276</v>
      </c>
    </row>
    <row r="3" spans="1:95" ht="41" customHeight="1">
      <c r="A3" s="6">
        <v>342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75">
        <v>102.24499999999998</v>
      </c>
      <c r="AP3" s="75">
        <v>102.22999999999998</v>
      </c>
      <c r="AQ3" s="75">
        <v>102.21499999999997</v>
      </c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</row>
    <row r="4" spans="1:95" ht="41" customHeight="1">
      <c r="A4" s="6">
        <v>339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76">
        <v>102.38999999999999</v>
      </c>
      <c r="AG4" s="75">
        <v>102.37499999999999</v>
      </c>
      <c r="AH4" s="75">
        <v>102.35999999999999</v>
      </c>
      <c r="AI4" s="75">
        <v>102.34499999999998</v>
      </c>
      <c r="AJ4" s="75">
        <v>102.32999999999998</v>
      </c>
      <c r="AK4" s="75">
        <v>102.31499999999998</v>
      </c>
      <c r="AL4" s="75">
        <v>102.29999999999998</v>
      </c>
      <c r="AM4" s="75">
        <v>102.28499999999998</v>
      </c>
      <c r="AN4" s="75">
        <v>102.26999999999998</v>
      </c>
      <c r="AO4" s="75">
        <v>102.25499999999998</v>
      </c>
      <c r="AP4" s="75">
        <v>102.23999999999998</v>
      </c>
      <c r="AQ4" s="75">
        <v>102.22499999999998</v>
      </c>
      <c r="AR4" s="75">
        <v>102.20999999999998</v>
      </c>
      <c r="AS4" s="75">
        <v>102.19499999999998</v>
      </c>
      <c r="AT4" s="75">
        <v>102.17999999999998</v>
      </c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</row>
    <row r="5" spans="1:95" ht="41" customHeight="1">
      <c r="A5" s="6">
        <v>336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6">
        <v>102.62399999999997</v>
      </c>
      <c r="V5" s="46">
        <v>102.60099999999997</v>
      </c>
      <c r="W5" s="46">
        <v>102.57799999999997</v>
      </c>
      <c r="X5" s="46">
        <v>102.55499999999998</v>
      </c>
      <c r="Y5" s="46">
        <v>102.53199999999998</v>
      </c>
      <c r="Z5" s="46">
        <v>102.50899999999999</v>
      </c>
      <c r="AA5" s="46">
        <v>102.48599999999999</v>
      </c>
      <c r="AB5" s="47">
        <v>102.46299999999999</v>
      </c>
      <c r="AC5" s="47">
        <v>102.44</v>
      </c>
      <c r="AD5" s="47">
        <v>102.42999999999999</v>
      </c>
      <c r="AE5" s="75">
        <v>102.41499999999999</v>
      </c>
      <c r="AF5" s="75">
        <v>102.39999999999999</v>
      </c>
      <c r="AG5" s="75">
        <v>102.38499999999999</v>
      </c>
      <c r="AH5" s="75">
        <v>102.36999999999999</v>
      </c>
      <c r="AI5" s="75">
        <v>102.35499999999999</v>
      </c>
      <c r="AJ5" s="75">
        <v>102.33999999999999</v>
      </c>
      <c r="AK5" s="75">
        <v>102.32499999999999</v>
      </c>
      <c r="AL5" s="75">
        <v>102.30999999999999</v>
      </c>
      <c r="AM5" s="75">
        <v>102.29499999999999</v>
      </c>
      <c r="AN5" s="75">
        <v>102.27999999999999</v>
      </c>
      <c r="AO5" s="75">
        <v>102.26499999999999</v>
      </c>
      <c r="AP5" s="75">
        <v>102.24999999999999</v>
      </c>
      <c r="AQ5" s="75">
        <v>102.23499999999999</v>
      </c>
      <c r="AR5" s="75">
        <v>102.21999999999998</v>
      </c>
      <c r="AS5" s="75">
        <v>102.20499999999998</v>
      </c>
      <c r="AT5" s="75">
        <v>102.18999999999998</v>
      </c>
      <c r="AU5" s="75">
        <v>102.17499999999998</v>
      </c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</row>
    <row r="6" spans="1:95" ht="41" customHeight="1">
      <c r="A6" s="6">
        <v>333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6">
        <v>102.83099999999993</v>
      </c>
      <c r="M6" s="46">
        <v>102.80799999999994</v>
      </c>
      <c r="N6" s="46">
        <v>102.78499999999994</v>
      </c>
      <c r="O6" s="46">
        <v>102.76199999999994</v>
      </c>
      <c r="P6" s="46">
        <v>102.73899999999995</v>
      </c>
      <c r="Q6" s="46">
        <v>102.71599999999995</v>
      </c>
      <c r="R6" s="46">
        <v>102.69299999999996</v>
      </c>
      <c r="S6" s="46">
        <v>102.66999999999996</v>
      </c>
      <c r="T6" s="46">
        <v>102.64699999999996</v>
      </c>
      <c r="U6" s="46">
        <v>102.61199999999997</v>
      </c>
      <c r="V6" s="46">
        <v>102.57699999999997</v>
      </c>
      <c r="W6" s="46">
        <v>102.54199999999997</v>
      </c>
      <c r="X6" s="46">
        <v>102.50699999999998</v>
      </c>
      <c r="Y6" s="46">
        <v>102.47199999999998</v>
      </c>
      <c r="Z6" s="46">
        <v>102.43699999999998</v>
      </c>
      <c r="AA6" s="46">
        <v>102.40199999999999</v>
      </c>
      <c r="AB6" s="47">
        <v>102.367</v>
      </c>
      <c r="AC6" s="47">
        <v>102.417</v>
      </c>
      <c r="AD6" s="47">
        <v>102.407</v>
      </c>
      <c r="AE6" s="75">
        <v>102.392</v>
      </c>
      <c r="AF6" s="75">
        <v>102.377</v>
      </c>
      <c r="AG6" s="75">
        <v>102.36099999999999</v>
      </c>
      <c r="AH6" s="75">
        <v>102.34599999999999</v>
      </c>
      <c r="AI6" s="75">
        <v>102.33099999999999</v>
      </c>
      <c r="AJ6" s="75">
        <v>102.31599999999999</v>
      </c>
      <c r="AK6" s="75">
        <v>102.29999999999998</v>
      </c>
      <c r="AL6" s="75">
        <v>102.28499999999998</v>
      </c>
      <c r="AM6" s="75">
        <v>102.26999999999998</v>
      </c>
      <c r="AN6" s="75">
        <v>102.25499999999998</v>
      </c>
      <c r="AO6" s="75">
        <v>102.23899999999999</v>
      </c>
      <c r="AP6" s="75">
        <v>102.22399999999999</v>
      </c>
      <c r="AQ6" s="75">
        <v>102.20899999999999</v>
      </c>
      <c r="AR6" s="75">
        <v>102.19399999999999</v>
      </c>
      <c r="AS6" s="75">
        <v>102.17799999999998</v>
      </c>
      <c r="AT6" s="75">
        <v>102.16299999999998</v>
      </c>
      <c r="AU6" s="75">
        <v>102.14799999999998</v>
      </c>
      <c r="AV6" s="75">
        <v>102.12099999999998</v>
      </c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</row>
    <row r="7" spans="1:95" ht="41" customHeight="1">
      <c r="A7" s="6">
        <v>330</v>
      </c>
      <c r="B7" s="45">
        <v>103.045</v>
      </c>
      <c r="C7" s="75">
        <v>103.03</v>
      </c>
      <c r="D7" s="75">
        <v>103.0149999999999</v>
      </c>
      <c r="E7" s="75">
        <v>102.9919999999999</v>
      </c>
      <c r="F7" s="75">
        <v>102.96899999999991</v>
      </c>
      <c r="G7" s="46">
        <v>102.94599999999991</v>
      </c>
      <c r="H7" s="46">
        <v>102.92299999999992</v>
      </c>
      <c r="I7" s="46">
        <v>102.89999999999992</v>
      </c>
      <c r="J7" s="46">
        <v>102.87699999999992</v>
      </c>
      <c r="K7" s="46">
        <v>102.85399999999993</v>
      </c>
      <c r="L7" s="46">
        <v>102.83099999999993</v>
      </c>
      <c r="M7" s="46">
        <v>102.80799999999994</v>
      </c>
      <c r="N7" s="46">
        <v>102.78499999999994</v>
      </c>
      <c r="O7" s="46">
        <v>102.76199999999994</v>
      </c>
      <c r="P7" s="46">
        <v>102.73899999999995</v>
      </c>
      <c r="Q7" s="46">
        <v>102.71599999999995</v>
      </c>
      <c r="R7" s="46">
        <v>102.69299999999996</v>
      </c>
      <c r="S7" s="46">
        <v>102.66999999999996</v>
      </c>
      <c r="T7" s="46">
        <v>102.64699999999996</v>
      </c>
      <c r="U7" s="48">
        <v>102.58499999999997</v>
      </c>
      <c r="V7" s="48">
        <v>102.54999999999997</v>
      </c>
      <c r="W7" s="48">
        <v>102.51599999999998</v>
      </c>
      <c r="X7" s="48">
        <v>102.48199999999997</v>
      </c>
      <c r="Y7" s="48">
        <v>102.44799999999998</v>
      </c>
      <c r="Z7" s="48">
        <v>102.41299999999998</v>
      </c>
      <c r="AA7" s="48">
        <v>102.37899999999999</v>
      </c>
      <c r="AB7" s="47">
        <v>102.34400000000001</v>
      </c>
      <c r="AC7" s="47">
        <v>102.39400000000001</v>
      </c>
      <c r="AD7" s="47">
        <v>102.384</v>
      </c>
      <c r="AE7" s="75">
        <v>102.369</v>
      </c>
      <c r="AF7" s="75">
        <v>102.354</v>
      </c>
      <c r="AG7" s="75">
        <v>102.33699999999999</v>
      </c>
      <c r="AH7" s="75">
        <v>102.32199999999999</v>
      </c>
      <c r="AI7" s="75">
        <v>102.30699999999999</v>
      </c>
      <c r="AJ7" s="75">
        <v>102.29199999999999</v>
      </c>
      <c r="AK7" s="75">
        <v>102.27499999999998</v>
      </c>
      <c r="AL7" s="75">
        <v>102.25999999999998</v>
      </c>
      <c r="AM7" s="75">
        <v>102.24499999999998</v>
      </c>
      <c r="AN7" s="75">
        <v>102.22999999999998</v>
      </c>
      <c r="AO7" s="75">
        <v>102.21299999999999</v>
      </c>
      <c r="AP7" s="75">
        <v>102.19799999999999</v>
      </c>
      <c r="AQ7" s="75">
        <v>102.18299999999999</v>
      </c>
      <c r="AR7" s="75">
        <v>102.16799999999999</v>
      </c>
      <c r="AS7" s="75">
        <v>102.15099999999998</v>
      </c>
      <c r="AT7" s="75">
        <v>102.13599999999998</v>
      </c>
      <c r="AU7" s="75">
        <v>102.12099999999998</v>
      </c>
      <c r="AV7" s="75">
        <v>102.09399999999998</v>
      </c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</row>
    <row r="8" spans="1:95" ht="41" customHeight="1">
      <c r="A8" s="6">
        <v>327</v>
      </c>
      <c r="B8" s="45">
        <v>103.01300000000001</v>
      </c>
      <c r="C8" s="75">
        <v>102.99300000000001</v>
      </c>
      <c r="D8" s="75">
        <v>102.97300000000001</v>
      </c>
      <c r="E8" s="75">
        <v>102.95300000000002</v>
      </c>
      <c r="F8" s="75">
        <v>102.93300000000002</v>
      </c>
      <c r="G8" s="46">
        <v>102.91299999999991</v>
      </c>
      <c r="H8" s="46">
        <v>102.88999999999992</v>
      </c>
      <c r="I8" s="46">
        <v>102.86699999999992</v>
      </c>
      <c r="J8" s="46">
        <v>102.84399999999992</v>
      </c>
      <c r="K8" s="46">
        <v>102.82099999999993</v>
      </c>
      <c r="L8" s="48">
        <v>102.79799999999993</v>
      </c>
      <c r="M8" s="48">
        <v>102.77599999999994</v>
      </c>
      <c r="N8" s="48">
        <v>102.75299999999994</v>
      </c>
      <c r="O8" s="48">
        <v>102.73099999999994</v>
      </c>
      <c r="P8" s="48">
        <v>102.70799999999994</v>
      </c>
      <c r="Q8" s="48">
        <v>102.68499999999995</v>
      </c>
      <c r="R8" s="48">
        <v>102.66299999999995</v>
      </c>
      <c r="S8" s="48">
        <v>102.63999999999996</v>
      </c>
      <c r="T8" s="48">
        <v>102.61799999999997</v>
      </c>
      <c r="U8" s="48">
        <v>102.55799999999996</v>
      </c>
      <c r="V8" s="48">
        <v>102.52299999999997</v>
      </c>
      <c r="W8" s="48">
        <v>102.48999999999998</v>
      </c>
      <c r="X8" s="48">
        <v>102.45699999999997</v>
      </c>
      <c r="Y8" s="48">
        <v>102.42399999999998</v>
      </c>
      <c r="Z8" s="48">
        <v>102.38899999999998</v>
      </c>
      <c r="AA8" s="48">
        <v>102.35599999999999</v>
      </c>
      <c r="AB8" s="47">
        <v>102.32100000000001</v>
      </c>
      <c r="AC8" s="47">
        <v>102.37100000000001</v>
      </c>
      <c r="AD8" s="47">
        <v>102.361</v>
      </c>
      <c r="AE8" s="75">
        <v>102.346</v>
      </c>
      <c r="AF8" s="75">
        <v>102.331</v>
      </c>
      <c r="AG8" s="75">
        <v>102.31299999999999</v>
      </c>
      <c r="AH8" s="75">
        <v>102.29799999999999</v>
      </c>
      <c r="AI8" s="75">
        <v>102.28299999999999</v>
      </c>
      <c r="AJ8" s="75">
        <v>102.26799999999999</v>
      </c>
      <c r="AK8" s="75">
        <v>102.24999999999997</v>
      </c>
      <c r="AL8" s="75">
        <v>102.23499999999997</v>
      </c>
      <c r="AM8" s="75">
        <v>102.21999999999997</v>
      </c>
      <c r="AN8" s="75">
        <v>102.20499999999997</v>
      </c>
      <c r="AO8" s="75">
        <v>102.187</v>
      </c>
      <c r="AP8" s="75">
        <v>102.172</v>
      </c>
      <c r="AQ8" s="75">
        <v>102.157</v>
      </c>
      <c r="AR8" s="75">
        <v>102.142</v>
      </c>
      <c r="AS8" s="75">
        <v>102.12399999999998</v>
      </c>
      <c r="AT8" s="75">
        <v>102.10899999999998</v>
      </c>
      <c r="AU8" s="75">
        <v>102.09399999999998</v>
      </c>
      <c r="AV8" s="75">
        <v>102.06699999999998</v>
      </c>
      <c r="AW8" s="75">
        <v>102.03999999999998</v>
      </c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</row>
    <row r="9" spans="1:95" ht="41" customHeight="1">
      <c r="A9" s="6">
        <v>324</v>
      </c>
      <c r="B9" s="45">
        <v>102.98100000000001</v>
      </c>
      <c r="C9" s="75">
        <v>102.96100000000001</v>
      </c>
      <c r="D9" s="75">
        <v>102.94100000000002</v>
      </c>
      <c r="E9" s="75">
        <v>102.92100000000002</v>
      </c>
      <c r="F9" s="75">
        <v>102.90100000000002</v>
      </c>
      <c r="G9" s="47">
        <v>102.87999999999991</v>
      </c>
      <c r="H9" s="47">
        <v>102.85699999999991</v>
      </c>
      <c r="I9" s="48">
        <v>102.82999999999991</v>
      </c>
      <c r="J9" s="48">
        <v>102.80699999999992</v>
      </c>
      <c r="K9" s="48">
        <v>102.78399999999992</v>
      </c>
      <c r="L9" s="48">
        <v>102.76499999999993</v>
      </c>
      <c r="M9" s="48">
        <v>102.74399999999994</v>
      </c>
      <c r="N9" s="48">
        <v>102.72099999999995</v>
      </c>
      <c r="O9" s="48">
        <v>102.69999999999993</v>
      </c>
      <c r="P9" s="48">
        <v>102.67699999999994</v>
      </c>
      <c r="Q9" s="48">
        <v>102.65399999999994</v>
      </c>
      <c r="R9" s="48">
        <v>102.63299999999995</v>
      </c>
      <c r="S9" s="48">
        <v>102.60999999999996</v>
      </c>
      <c r="T9" s="48">
        <v>102.58899999999997</v>
      </c>
      <c r="U9" s="48">
        <v>102.53099999999996</v>
      </c>
      <c r="V9" s="48">
        <v>102.49599999999997</v>
      </c>
      <c r="W9" s="48">
        <v>102.46399999999998</v>
      </c>
      <c r="X9" s="48">
        <v>102.43199999999996</v>
      </c>
      <c r="Y9" s="48">
        <v>102.39999999999998</v>
      </c>
      <c r="Z9" s="48">
        <v>102.36499999999998</v>
      </c>
      <c r="AA9" s="48">
        <v>102.333</v>
      </c>
      <c r="AB9" s="47">
        <v>102.29800000000002</v>
      </c>
      <c r="AC9" s="47">
        <v>102.34800000000001</v>
      </c>
      <c r="AD9" s="47">
        <v>102.33800000000001</v>
      </c>
      <c r="AE9" s="75">
        <v>102.32300000000001</v>
      </c>
      <c r="AF9" s="75">
        <v>102.30800000000001</v>
      </c>
      <c r="AG9" s="75">
        <v>102.28899999999999</v>
      </c>
      <c r="AH9" s="75">
        <v>102.27399999999999</v>
      </c>
      <c r="AI9" s="75">
        <v>102.25899999999999</v>
      </c>
      <c r="AJ9" s="75">
        <v>102.24399999999999</v>
      </c>
      <c r="AK9" s="75">
        <v>102.22499999999997</v>
      </c>
      <c r="AL9" s="75">
        <v>102.20999999999997</v>
      </c>
      <c r="AM9" s="75">
        <v>102.19499999999996</v>
      </c>
      <c r="AN9" s="75">
        <v>102.17999999999996</v>
      </c>
      <c r="AO9" s="75">
        <v>102.161</v>
      </c>
      <c r="AP9" s="75">
        <v>102.146</v>
      </c>
      <c r="AQ9" s="75">
        <v>102.131</v>
      </c>
      <c r="AR9" s="75">
        <v>102.116</v>
      </c>
      <c r="AS9" s="75">
        <v>102.09699999999998</v>
      </c>
      <c r="AT9" s="75">
        <v>102.08199999999998</v>
      </c>
      <c r="AU9" s="75">
        <v>102.06699999999998</v>
      </c>
      <c r="AV9" s="75">
        <v>102.03999999999998</v>
      </c>
      <c r="AW9" s="75">
        <v>102.01299999999998</v>
      </c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</row>
    <row r="10" spans="1:95" ht="41" customHeight="1">
      <c r="A10" s="6">
        <v>321</v>
      </c>
      <c r="B10" s="45">
        <v>102.94900000000001</v>
      </c>
      <c r="C10" s="75">
        <v>102.92900000000002</v>
      </c>
      <c r="D10" s="75">
        <v>102.90900000000002</v>
      </c>
      <c r="E10" s="75">
        <v>102.88900000000002</v>
      </c>
      <c r="F10" s="75">
        <v>102.86900000000003</v>
      </c>
      <c r="G10" s="47">
        <v>102.84699999999991</v>
      </c>
      <c r="H10" s="47">
        <v>102.82399999999991</v>
      </c>
      <c r="I10" s="48">
        <v>102.79299999999991</v>
      </c>
      <c r="J10" s="48">
        <v>102.76999999999991</v>
      </c>
      <c r="K10" s="48">
        <v>102.74699999999991</v>
      </c>
      <c r="L10" s="48">
        <v>102.73199999999993</v>
      </c>
      <c r="M10" s="48">
        <v>102.71199999999995</v>
      </c>
      <c r="N10" s="48">
        <v>102.68899999999995</v>
      </c>
      <c r="O10" s="48">
        <v>102.66899999999993</v>
      </c>
      <c r="P10" s="48">
        <v>102.64599999999993</v>
      </c>
      <c r="Q10" s="48">
        <v>102.62299999999993</v>
      </c>
      <c r="R10" s="48">
        <v>102.60299999999995</v>
      </c>
      <c r="S10" s="48">
        <v>102.57999999999996</v>
      </c>
      <c r="T10" s="48">
        <v>102.55999999999997</v>
      </c>
      <c r="U10" s="48">
        <v>102.50399999999996</v>
      </c>
      <c r="V10" s="48">
        <v>102.46899999999997</v>
      </c>
      <c r="W10" s="48">
        <v>102.43799999999999</v>
      </c>
      <c r="X10" s="48">
        <v>102.40699999999995</v>
      </c>
      <c r="Y10" s="48">
        <v>102.37599999999998</v>
      </c>
      <c r="Z10" s="48">
        <v>102.34099999999998</v>
      </c>
      <c r="AA10" s="48">
        <v>102.31</v>
      </c>
      <c r="AB10" s="47">
        <v>102.27500000000002</v>
      </c>
      <c r="AC10" s="47">
        <v>102.32500000000002</v>
      </c>
      <c r="AD10" s="47">
        <v>102.31500000000001</v>
      </c>
      <c r="AE10" s="75">
        <v>102.30000000000001</v>
      </c>
      <c r="AF10" s="75">
        <v>102.28500000000001</v>
      </c>
      <c r="AG10" s="75">
        <v>102.26499999999999</v>
      </c>
      <c r="AH10" s="75">
        <v>102.24999999999999</v>
      </c>
      <c r="AI10" s="75">
        <v>102.23499999999999</v>
      </c>
      <c r="AJ10" s="75">
        <v>102.21999999999998</v>
      </c>
      <c r="AK10" s="75">
        <v>102.19999999999996</v>
      </c>
      <c r="AL10" s="75">
        <v>102.18499999999996</v>
      </c>
      <c r="AM10" s="75">
        <v>102.16999999999996</v>
      </c>
      <c r="AN10" s="75">
        <v>102.15499999999996</v>
      </c>
      <c r="AO10" s="75">
        <v>102.13500000000001</v>
      </c>
      <c r="AP10" s="75">
        <v>102.12</v>
      </c>
      <c r="AQ10" s="75">
        <v>102.105</v>
      </c>
      <c r="AR10" s="75">
        <v>102.09</v>
      </c>
      <c r="AS10" s="75">
        <v>102.06999999999998</v>
      </c>
      <c r="AT10" s="75">
        <v>102.05499999999998</v>
      </c>
      <c r="AU10" s="75">
        <v>102.03999999999998</v>
      </c>
      <c r="AV10" s="75">
        <v>102.01299999999998</v>
      </c>
      <c r="AW10" s="75">
        <v>101.98599999999998</v>
      </c>
      <c r="AX10" s="75">
        <v>101.95899999999997</v>
      </c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</row>
    <row r="11" spans="1:95" ht="41" customHeight="1">
      <c r="A11" s="6">
        <v>318</v>
      </c>
      <c r="B11" s="45">
        <v>102.91700000000002</v>
      </c>
      <c r="C11" s="75">
        <v>102.89700000000002</v>
      </c>
      <c r="D11" s="75">
        <v>102.87700000000002</v>
      </c>
      <c r="E11" s="75">
        <v>102.85700000000003</v>
      </c>
      <c r="F11" s="75">
        <v>102.83700000000003</v>
      </c>
      <c r="G11" s="47">
        <v>102.81399999999991</v>
      </c>
      <c r="H11" s="47">
        <v>102.79099999999991</v>
      </c>
      <c r="I11" s="48">
        <v>102.7559999999999</v>
      </c>
      <c r="J11" s="48">
        <v>102.7329999999999</v>
      </c>
      <c r="K11" s="48">
        <v>102.70999999999991</v>
      </c>
      <c r="L11" s="48">
        <v>102.69899999999993</v>
      </c>
      <c r="M11" s="48">
        <v>102.67999999999995</v>
      </c>
      <c r="N11" s="48">
        <v>102.65699999999995</v>
      </c>
      <c r="O11" s="48">
        <v>102.63799999999992</v>
      </c>
      <c r="P11" s="48">
        <v>102.61499999999992</v>
      </c>
      <c r="Q11" s="48">
        <v>102.59199999999993</v>
      </c>
      <c r="R11" s="48">
        <v>102.57299999999995</v>
      </c>
      <c r="S11" s="48">
        <v>102.54999999999995</v>
      </c>
      <c r="T11" s="48">
        <v>102.53099999999998</v>
      </c>
      <c r="U11" s="48">
        <v>102.47699999999996</v>
      </c>
      <c r="V11" s="48">
        <v>102.44199999999996</v>
      </c>
      <c r="W11" s="48">
        <v>102.41199999999999</v>
      </c>
      <c r="X11" s="48">
        <v>102.38199999999995</v>
      </c>
      <c r="Y11" s="48">
        <v>102.35199999999998</v>
      </c>
      <c r="Z11" s="48">
        <v>102.31699999999998</v>
      </c>
      <c r="AA11" s="48">
        <v>102.28700000000001</v>
      </c>
      <c r="AB11" s="47">
        <v>102.25200000000002</v>
      </c>
      <c r="AC11" s="47">
        <v>102.30200000000002</v>
      </c>
      <c r="AD11" s="47">
        <v>102.29200000000002</v>
      </c>
      <c r="AE11" s="75">
        <v>102.27700000000002</v>
      </c>
      <c r="AF11" s="75">
        <v>102.26200000000001</v>
      </c>
      <c r="AG11" s="75">
        <v>102.24099999999999</v>
      </c>
      <c r="AH11" s="75">
        <v>102.22599999999998</v>
      </c>
      <c r="AI11" s="75">
        <v>102.21099999999998</v>
      </c>
      <c r="AJ11" s="75">
        <v>102.19599999999998</v>
      </c>
      <c r="AK11" s="75">
        <v>102.17499999999995</v>
      </c>
      <c r="AL11" s="75">
        <v>102.15999999999995</v>
      </c>
      <c r="AM11" s="75">
        <v>102.14499999999995</v>
      </c>
      <c r="AN11" s="75">
        <v>102.12999999999995</v>
      </c>
      <c r="AO11" s="75">
        <v>102.10900000000001</v>
      </c>
      <c r="AP11" s="75">
        <v>102.09400000000001</v>
      </c>
      <c r="AQ11" s="75">
        <v>102.07900000000001</v>
      </c>
      <c r="AR11" s="75">
        <v>102.06400000000001</v>
      </c>
      <c r="AS11" s="75">
        <v>102.04299999999998</v>
      </c>
      <c r="AT11" s="75">
        <v>102.02799999999998</v>
      </c>
      <c r="AU11" s="75">
        <v>102.01299999999998</v>
      </c>
      <c r="AV11" s="75">
        <v>101.98599999999998</v>
      </c>
      <c r="AW11" s="75">
        <v>101.95899999999997</v>
      </c>
      <c r="AX11" s="75">
        <v>101.93199999999997</v>
      </c>
      <c r="AY11" s="75">
        <v>101.90499999999997</v>
      </c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</row>
    <row r="12" spans="1:95" ht="41" customHeight="1">
      <c r="A12" s="6">
        <v>315</v>
      </c>
      <c r="B12" s="45">
        <v>102.88500000000002</v>
      </c>
      <c r="C12" s="75">
        <v>102.86500000000002</v>
      </c>
      <c r="D12" s="75">
        <v>102.84500000000003</v>
      </c>
      <c r="E12" s="75">
        <v>102.82500000000003</v>
      </c>
      <c r="F12" s="75">
        <v>102.80500000000004</v>
      </c>
      <c r="G12" s="47">
        <v>102.78099999999991</v>
      </c>
      <c r="H12" s="47">
        <v>102.75799999999991</v>
      </c>
      <c r="I12" s="48">
        <v>102.71899999999989</v>
      </c>
      <c r="J12" s="48">
        <v>102.6959999999999</v>
      </c>
      <c r="K12" s="48">
        <v>102.6729999999999</v>
      </c>
      <c r="L12" s="48">
        <v>102.66599999999993</v>
      </c>
      <c r="M12" s="48">
        <v>102.64799999999995</v>
      </c>
      <c r="N12" s="48">
        <v>102.62499999999996</v>
      </c>
      <c r="O12" s="48">
        <v>102.60699999999991</v>
      </c>
      <c r="P12" s="48">
        <v>102.58399999999992</v>
      </c>
      <c r="Q12" s="48">
        <v>102.56099999999992</v>
      </c>
      <c r="R12" s="48">
        <v>102.54299999999995</v>
      </c>
      <c r="S12" s="48">
        <v>102.51999999999995</v>
      </c>
      <c r="T12" s="48">
        <v>102.50199999999998</v>
      </c>
      <c r="U12" s="48">
        <v>102.44999999999996</v>
      </c>
      <c r="V12" s="48">
        <v>102.41499999999996</v>
      </c>
      <c r="W12" s="48">
        <v>102.386</v>
      </c>
      <c r="X12" s="48">
        <v>102.35699999999994</v>
      </c>
      <c r="Y12" s="48">
        <v>102.32799999999997</v>
      </c>
      <c r="Z12" s="48">
        <v>102.29299999999998</v>
      </c>
      <c r="AA12" s="48">
        <v>102.26400000000001</v>
      </c>
      <c r="AB12" s="47">
        <v>102.22900000000003</v>
      </c>
      <c r="AC12" s="47">
        <v>102.27900000000002</v>
      </c>
      <c r="AD12" s="47">
        <v>102.26900000000002</v>
      </c>
      <c r="AE12" s="75">
        <v>102.25400000000002</v>
      </c>
      <c r="AF12" s="75">
        <v>102.23900000000002</v>
      </c>
      <c r="AG12" s="75">
        <v>102.21699999999998</v>
      </c>
      <c r="AH12" s="75">
        <v>102.20199999999998</v>
      </c>
      <c r="AI12" s="75">
        <v>102.18699999999998</v>
      </c>
      <c r="AJ12" s="75">
        <v>102.17199999999998</v>
      </c>
      <c r="AK12" s="75">
        <v>102.14999999999995</v>
      </c>
      <c r="AL12" s="75">
        <v>102.13499999999995</v>
      </c>
      <c r="AM12" s="75">
        <v>102.11999999999995</v>
      </c>
      <c r="AN12" s="75">
        <v>102.10499999999995</v>
      </c>
      <c r="AO12" s="75">
        <v>102.08300000000001</v>
      </c>
      <c r="AP12" s="75">
        <v>102.06800000000001</v>
      </c>
      <c r="AQ12" s="75">
        <v>102.05300000000001</v>
      </c>
      <c r="AR12" s="75">
        <v>102.03800000000001</v>
      </c>
      <c r="AS12" s="75">
        <v>102.01599999999998</v>
      </c>
      <c r="AT12" s="75">
        <v>102.00099999999998</v>
      </c>
      <c r="AU12" s="75">
        <v>101.98599999999998</v>
      </c>
      <c r="AV12" s="75">
        <v>101.95899999999997</v>
      </c>
      <c r="AW12" s="75">
        <v>101.93199999999997</v>
      </c>
      <c r="AX12" s="75">
        <v>101.90499999999997</v>
      </c>
      <c r="AY12" s="75">
        <v>101.87799999999997</v>
      </c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</row>
    <row r="13" spans="1:95" ht="41" customHeight="1">
      <c r="A13" s="6">
        <v>312</v>
      </c>
      <c r="B13" s="45">
        <v>102.85300000000002</v>
      </c>
      <c r="C13" s="75">
        <v>102.83300000000003</v>
      </c>
      <c r="D13" s="75">
        <v>102.81300000000003</v>
      </c>
      <c r="E13" s="75">
        <v>102.79300000000003</v>
      </c>
      <c r="F13" s="75">
        <v>102.77300000000004</v>
      </c>
      <c r="G13" s="47">
        <v>102.74799999999991</v>
      </c>
      <c r="H13" s="47">
        <v>102.72499999999991</v>
      </c>
      <c r="I13" s="48">
        <v>102.68199999999989</v>
      </c>
      <c r="J13" s="48">
        <v>102.65899999999989</v>
      </c>
      <c r="K13" s="48">
        <v>102.6359999999999</v>
      </c>
      <c r="L13" s="48">
        <v>102.63299999999992</v>
      </c>
      <c r="M13" s="48">
        <v>102.61599999999996</v>
      </c>
      <c r="N13" s="48">
        <v>102.59299999999996</v>
      </c>
      <c r="O13" s="48">
        <v>102.57599999999991</v>
      </c>
      <c r="P13" s="48">
        <v>102.55299999999991</v>
      </c>
      <c r="Q13" s="48">
        <v>102.52999999999992</v>
      </c>
      <c r="R13" s="48">
        <v>102.51299999999995</v>
      </c>
      <c r="S13" s="48">
        <v>102.48999999999995</v>
      </c>
      <c r="T13" s="48">
        <v>102.47299999999998</v>
      </c>
      <c r="U13" s="48">
        <v>102.42299999999996</v>
      </c>
      <c r="V13" s="48">
        <v>102.38799999999996</v>
      </c>
      <c r="W13" s="48">
        <v>102.36</v>
      </c>
      <c r="X13" s="48">
        <v>102.33199999999994</v>
      </c>
      <c r="Y13" s="48">
        <v>102.30399999999997</v>
      </c>
      <c r="Z13" s="48">
        <v>102.26899999999998</v>
      </c>
      <c r="AA13" s="48">
        <v>102.24100000000001</v>
      </c>
      <c r="AB13" s="47">
        <v>102.20600000000003</v>
      </c>
      <c r="AC13" s="47">
        <v>102.25600000000003</v>
      </c>
      <c r="AD13" s="47">
        <v>102.24600000000002</v>
      </c>
      <c r="AE13" s="75">
        <v>102.23100000000002</v>
      </c>
      <c r="AF13" s="75">
        <v>102.21600000000002</v>
      </c>
      <c r="AG13" s="75">
        <v>102.19299999999998</v>
      </c>
      <c r="AH13" s="75">
        <v>102.17799999999998</v>
      </c>
      <c r="AI13" s="75">
        <v>102.16299999999998</v>
      </c>
      <c r="AJ13" s="75">
        <v>102.14799999999998</v>
      </c>
      <c r="AK13" s="75">
        <v>102.12499999999994</v>
      </c>
      <c r="AL13" s="75">
        <v>102.10999999999994</v>
      </c>
      <c r="AM13" s="75">
        <v>102.09499999999994</v>
      </c>
      <c r="AN13" s="75">
        <v>102.07999999999994</v>
      </c>
      <c r="AO13" s="75">
        <v>102.05700000000002</v>
      </c>
      <c r="AP13" s="75">
        <v>102.04200000000002</v>
      </c>
      <c r="AQ13" s="75">
        <v>102.02700000000002</v>
      </c>
      <c r="AR13" s="75">
        <v>102.01200000000001</v>
      </c>
      <c r="AS13" s="75">
        <v>101.98899999999998</v>
      </c>
      <c r="AT13" s="75">
        <v>101.97399999999998</v>
      </c>
      <c r="AU13" s="75">
        <v>101.95899999999997</v>
      </c>
      <c r="AV13" s="75">
        <v>101.93199999999997</v>
      </c>
      <c r="AW13" s="75">
        <v>101.90499999999997</v>
      </c>
      <c r="AX13" s="75">
        <v>101.87799999999997</v>
      </c>
      <c r="AY13" s="75">
        <v>101.85099999999997</v>
      </c>
      <c r="AZ13" s="75">
        <v>101.82399999999997</v>
      </c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</row>
    <row r="14" spans="1:95" ht="41" customHeight="1">
      <c r="A14" s="6">
        <v>309</v>
      </c>
      <c r="B14" s="75">
        <v>102.82100000000003</v>
      </c>
      <c r="C14" s="75">
        <v>102.80100000000003</v>
      </c>
      <c r="D14" s="75">
        <v>102.78100000000003</v>
      </c>
      <c r="E14" s="75">
        <v>102.76100000000004</v>
      </c>
      <c r="F14" s="75">
        <v>102.74100000000004</v>
      </c>
      <c r="G14" s="47">
        <v>102.7149999999999</v>
      </c>
      <c r="H14" s="47">
        <v>102.69199999999991</v>
      </c>
      <c r="I14" s="48">
        <v>102.64499999999988</v>
      </c>
      <c r="J14" s="48">
        <v>102.62199999999989</v>
      </c>
      <c r="K14" s="48">
        <v>102.59899999999989</v>
      </c>
      <c r="L14" s="48">
        <v>102.59999999999992</v>
      </c>
      <c r="M14" s="48">
        <v>102.58399999999996</v>
      </c>
      <c r="N14" s="48">
        <v>102.56099999999996</v>
      </c>
      <c r="O14" s="48">
        <v>102.5449999999999</v>
      </c>
      <c r="P14" s="48">
        <v>102.52199999999991</v>
      </c>
      <c r="Q14" s="48">
        <v>102.49899999999991</v>
      </c>
      <c r="R14" s="48">
        <v>102.48299999999995</v>
      </c>
      <c r="S14" s="48">
        <v>102.45999999999995</v>
      </c>
      <c r="T14" s="48">
        <v>102.44399999999999</v>
      </c>
      <c r="U14" s="48">
        <v>102.39599999999996</v>
      </c>
      <c r="V14" s="48">
        <v>102.36099999999996</v>
      </c>
      <c r="W14" s="48">
        <v>102.334</v>
      </c>
      <c r="X14" s="48">
        <v>102.30699999999993</v>
      </c>
      <c r="Y14" s="48">
        <v>102.27999999999997</v>
      </c>
      <c r="Z14" s="48">
        <v>102.24499999999998</v>
      </c>
      <c r="AA14" s="48">
        <v>102.21800000000002</v>
      </c>
      <c r="AB14" s="47">
        <v>102.18300000000004</v>
      </c>
      <c r="AC14" s="47">
        <v>102.23300000000003</v>
      </c>
      <c r="AD14" s="47">
        <v>102.22300000000003</v>
      </c>
      <c r="AE14" s="75">
        <v>102.20800000000003</v>
      </c>
      <c r="AF14" s="75">
        <v>102.19300000000003</v>
      </c>
      <c r="AG14" s="75">
        <v>102.16899999999998</v>
      </c>
      <c r="AH14" s="75">
        <v>102.15399999999998</v>
      </c>
      <c r="AI14" s="75">
        <v>102.13899999999998</v>
      </c>
      <c r="AJ14" s="75">
        <v>102.12399999999998</v>
      </c>
      <c r="AK14" s="75">
        <v>102.09999999999994</v>
      </c>
      <c r="AL14" s="75">
        <v>102.08499999999994</v>
      </c>
      <c r="AM14" s="75">
        <v>102.06999999999994</v>
      </c>
      <c r="AN14" s="75">
        <v>102.05499999999994</v>
      </c>
      <c r="AO14" s="75">
        <v>102.03100000000002</v>
      </c>
      <c r="AP14" s="75">
        <v>102.01600000000002</v>
      </c>
      <c r="AQ14" s="75">
        <v>102.00100000000002</v>
      </c>
      <c r="AR14" s="75">
        <v>101.98600000000002</v>
      </c>
      <c r="AS14" s="75">
        <v>101.96199999999997</v>
      </c>
      <c r="AT14" s="75">
        <v>101.94699999999997</v>
      </c>
      <c r="AU14" s="75">
        <v>101.93199999999997</v>
      </c>
      <c r="AV14" s="75">
        <v>101.90499999999997</v>
      </c>
      <c r="AW14" s="75">
        <v>101.87799999999997</v>
      </c>
      <c r="AX14" s="75">
        <v>101.85099999999997</v>
      </c>
      <c r="AY14" s="75">
        <v>101.82399999999997</v>
      </c>
      <c r="AZ14" s="75">
        <v>101.79699999999997</v>
      </c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</row>
    <row r="15" spans="1:95" ht="41" customHeight="1">
      <c r="A15" s="6">
        <v>306</v>
      </c>
      <c r="B15" s="75">
        <v>102.78900000000003</v>
      </c>
      <c r="C15" s="75">
        <v>102.76900000000003</v>
      </c>
      <c r="D15" s="75">
        <v>102.74900000000004</v>
      </c>
      <c r="E15" s="75">
        <v>102.72900000000004</v>
      </c>
      <c r="F15" s="75">
        <v>102.70900000000005</v>
      </c>
      <c r="G15" s="47">
        <v>102.6819999999999</v>
      </c>
      <c r="H15" s="47">
        <v>102.65899999999991</v>
      </c>
      <c r="I15" s="48">
        <v>102.60799999999988</v>
      </c>
      <c r="J15" s="48">
        <v>102.58499999999988</v>
      </c>
      <c r="K15" s="48">
        <v>102.56199999999988</v>
      </c>
      <c r="L15" s="48">
        <v>102.56699999999992</v>
      </c>
      <c r="M15" s="48">
        <v>102.55199999999996</v>
      </c>
      <c r="N15" s="48">
        <v>102.52899999999997</v>
      </c>
      <c r="O15" s="48">
        <v>102.5139999999999</v>
      </c>
      <c r="P15" s="48">
        <v>102.4909999999999</v>
      </c>
      <c r="Q15" s="48">
        <v>102.4679999999999</v>
      </c>
      <c r="R15" s="48">
        <v>102.45299999999995</v>
      </c>
      <c r="S15" s="48">
        <v>102.42999999999995</v>
      </c>
      <c r="T15" s="48">
        <v>102.41499999999999</v>
      </c>
      <c r="U15" s="48">
        <v>102.36899999999996</v>
      </c>
      <c r="V15" s="48">
        <v>102.33399999999996</v>
      </c>
      <c r="W15" s="48">
        <v>102.30800000000001</v>
      </c>
      <c r="X15" s="48">
        <v>102.28199999999993</v>
      </c>
      <c r="Y15" s="48">
        <v>102.25599999999997</v>
      </c>
      <c r="Z15" s="48">
        <v>102.22099999999998</v>
      </c>
      <c r="AA15" s="48">
        <v>102.19500000000002</v>
      </c>
      <c r="AB15" s="47">
        <v>102.16000000000004</v>
      </c>
      <c r="AC15" s="47">
        <v>102.21000000000004</v>
      </c>
      <c r="AD15" s="47">
        <v>102.20000000000003</v>
      </c>
      <c r="AE15" s="75">
        <v>102.18500000000003</v>
      </c>
      <c r="AF15" s="75">
        <v>102.17000000000003</v>
      </c>
      <c r="AG15" s="75">
        <v>102.14499999999998</v>
      </c>
      <c r="AH15" s="75">
        <v>102.12999999999998</v>
      </c>
      <c r="AI15" s="75">
        <v>102.11499999999998</v>
      </c>
      <c r="AJ15" s="75">
        <v>102.09999999999998</v>
      </c>
      <c r="AK15" s="75">
        <v>102.07499999999993</v>
      </c>
      <c r="AL15" s="75">
        <v>102.05999999999993</v>
      </c>
      <c r="AM15" s="75">
        <v>102.04499999999993</v>
      </c>
      <c r="AN15" s="75">
        <v>102.02999999999993</v>
      </c>
      <c r="AO15" s="75">
        <v>102.00500000000002</v>
      </c>
      <c r="AP15" s="75">
        <v>101.99000000000002</v>
      </c>
      <c r="AQ15" s="75">
        <v>101.97500000000002</v>
      </c>
      <c r="AR15" s="75">
        <v>101.96000000000002</v>
      </c>
      <c r="AS15" s="75">
        <v>101.93499999999997</v>
      </c>
      <c r="AT15" s="75">
        <v>101.91999999999997</v>
      </c>
      <c r="AU15" s="75">
        <v>101.90499999999997</v>
      </c>
      <c r="AV15" s="75">
        <v>101.87799999999997</v>
      </c>
      <c r="AW15" s="75">
        <v>101.85099999999997</v>
      </c>
      <c r="AX15" s="75">
        <v>101.82399999999997</v>
      </c>
      <c r="AY15" s="75">
        <v>101.79699999999997</v>
      </c>
      <c r="AZ15" s="75">
        <v>101.76999999999997</v>
      </c>
      <c r="BA15" s="75">
        <v>101.74299999999997</v>
      </c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</row>
    <row r="16" spans="1:95" ht="41" customHeight="1">
      <c r="A16" s="6">
        <v>303</v>
      </c>
      <c r="B16" s="75">
        <v>102.75700000000003</v>
      </c>
      <c r="C16" s="75">
        <v>102.73700000000004</v>
      </c>
      <c r="D16" s="75">
        <v>102.71700000000004</v>
      </c>
      <c r="E16" s="75">
        <v>102.69700000000005</v>
      </c>
      <c r="F16" s="75">
        <v>102.67700000000005</v>
      </c>
      <c r="G16" s="47">
        <v>102.6489999999999</v>
      </c>
      <c r="H16" s="47">
        <v>102.62599999999991</v>
      </c>
      <c r="I16" s="48">
        <v>102.57099999999987</v>
      </c>
      <c r="J16" s="48">
        <v>102.54799999999987</v>
      </c>
      <c r="K16" s="48">
        <v>102.52499999999988</v>
      </c>
      <c r="L16" s="48">
        <v>102.53399999999992</v>
      </c>
      <c r="M16" s="48">
        <v>102.51999999999997</v>
      </c>
      <c r="N16" s="48">
        <v>102.49699999999997</v>
      </c>
      <c r="O16" s="48">
        <v>102.48299999999989</v>
      </c>
      <c r="P16" s="48">
        <v>102.45999999999989</v>
      </c>
      <c r="Q16" s="48">
        <v>102.4369999999999</v>
      </c>
      <c r="R16" s="48">
        <v>102.42299999999994</v>
      </c>
      <c r="S16" s="48">
        <v>102.39999999999995</v>
      </c>
      <c r="T16" s="48">
        <v>102.386</v>
      </c>
      <c r="U16" s="48">
        <v>102.34199999999996</v>
      </c>
      <c r="V16" s="48">
        <v>102.30699999999996</v>
      </c>
      <c r="W16" s="48">
        <v>102.28200000000001</v>
      </c>
      <c r="X16" s="48">
        <v>102.25699999999992</v>
      </c>
      <c r="Y16" s="48">
        <v>102.23199999999997</v>
      </c>
      <c r="Z16" s="48">
        <v>102.19699999999997</v>
      </c>
      <c r="AA16" s="48">
        <v>102.17200000000003</v>
      </c>
      <c r="AB16" s="47">
        <v>102.13700000000004</v>
      </c>
      <c r="AC16" s="47">
        <v>102.18700000000004</v>
      </c>
      <c r="AD16" s="47">
        <v>102.17700000000004</v>
      </c>
      <c r="AE16" s="75">
        <v>102.16200000000003</v>
      </c>
      <c r="AF16" s="75">
        <v>102.14700000000003</v>
      </c>
      <c r="AG16" s="75">
        <v>102.12099999999998</v>
      </c>
      <c r="AH16" s="75">
        <v>102.10599999999998</v>
      </c>
      <c r="AI16" s="75">
        <v>102.09099999999998</v>
      </c>
      <c r="AJ16" s="75">
        <v>102.07599999999998</v>
      </c>
      <c r="AK16" s="75">
        <v>102.04999999999993</v>
      </c>
      <c r="AL16" s="75">
        <v>102.03499999999993</v>
      </c>
      <c r="AM16" s="75">
        <v>102.01999999999992</v>
      </c>
      <c r="AN16" s="75">
        <v>102.00499999999992</v>
      </c>
      <c r="AO16" s="75">
        <v>101.97900000000003</v>
      </c>
      <c r="AP16" s="75">
        <v>101.96400000000003</v>
      </c>
      <c r="AQ16" s="75">
        <v>101.94900000000003</v>
      </c>
      <c r="AR16" s="75">
        <v>101.93400000000003</v>
      </c>
      <c r="AS16" s="75">
        <v>101.90799999999997</v>
      </c>
      <c r="AT16" s="75">
        <v>101.89299999999997</v>
      </c>
      <c r="AU16" s="75">
        <v>101.87799999999997</v>
      </c>
      <c r="AV16" s="75">
        <v>101.85099999999997</v>
      </c>
      <c r="AW16" s="75">
        <v>101.82399999999997</v>
      </c>
      <c r="AX16" s="75">
        <v>101.79699999999997</v>
      </c>
      <c r="AY16" s="75">
        <v>101.76999999999997</v>
      </c>
      <c r="AZ16" s="75">
        <v>101.74299999999997</v>
      </c>
      <c r="BA16" s="75">
        <v>101.71599999999997</v>
      </c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</row>
    <row r="17" spans="1:95" ht="41" customHeight="1">
      <c r="A17" s="6">
        <v>300</v>
      </c>
      <c r="B17" s="75">
        <v>102.72500000000004</v>
      </c>
      <c r="C17" s="75">
        <v>102.70500000000004</v>
      </c>
      <c r="D17" s="75">
        <v>102.68500000000004</v>
      </c>
      <c r="E17" s="75">
        <v>102.66500000000005</v>
      </c>
      <c r="F17" s="75">
        <v>102.64500000000005</v>
      </c>
      <c r="G17" s="47">
        <v>102.6159999999999</v>
      </c>
      <c r="H17" s="47">
        <v>102.5929999999999</v>
      </c>
      <c r="I17" s="48">
        <v>102.53399999999986</v>
      </c>
      <c r="J17" s="48">
        <v>102.51099999999987</v>
      </c>
      <c r="K17" s="48">
        <v>102.48799999999987</v>
      </c>
      <c r="L17" s="48">
        <v>102.50099999999992</v>
      </c>
      <c r="M17" s="48">
        <v>102.48799999999997</v>
      </c>
      <c r="N17" s="48">
        <v>102.46499999999997</v>
      </c>
      <c r="O17" s="48">
        <v>102.45199999999988</v>
      </c>
      <c r="P17" s="48">
        <v>102.42899999999989</v>
      </c>
      <c r="Q17" s="48">
        <v>102.40599999999989</v>
      </c>
      <c r="R17" s="48">
        <v>102.39299999999994</v>
      </c>
      <c r="S17" s="48">
        <v>102.36999999999995</v>
      </c>
      <c r="T17" s="48">
        <v>102.357</v>
      </c>
      <c r="U17" s="48">
        <v>102.31499999999996</v>
      </c>
      <c r="V17" s="48">
        <v>102.27999999999996</v>
      </c>
      <c r="W17" s="48">
        <v>102.25600000000001</v>
      </c>
      <c r="X17" s="48">
        <v>102.23199999999991</v>
      </c>
      <c r="Y17" s="48">
        <v>102.20799999999997</v>
      </c>
      <c r="Z17" s="48">
        <v>102.17299999999997</v>
      </c>
      <c r="AA17" s="48">
        <v>102.14900000000003</v>
      </c>
      <c r="AB17" s="47">
        <v>102.11400000000005</v>
      </c>
      <c r="AC17" s="47">
        <v>102.16400000000004</v>
      </c>
      <c r="AD17" s="47">
        <v>102.15400000000004</v>
      </c>
      <c r="AE17" s="75">
        <v>102.13900000000004</v>
      </c>
      <c r="AF17" s="75">
        <v>102.12400000000004</v>
      </c>
      <c r="AG17" s="75">
        <v>102.09699999999998</v>
      </c>
      <c r="AH17" s="75">
        <v>102.08199999999998</v>
      </c>
      <c r="AI17" s="75">
        <v>102.06699999999998</v>
      </c>
      <c r="AJ17" s="75">
        <v>102.05199999999998</v>
      </c>
      <c r="AK17" s="75">
        <v>102.02499999999992</v>
      </c>
      <c r="AL17" s="75">
        <v>102.00999999999992</v>
      </c>
      <c r="AM17" s="75">
        <v>101.99499999999992</v>
      </c>
      <c r="AN17" s="75">
        <v>101.97999999999992</v>
      </c>
      <c r="AO17" s="75">
        <v>101.95300000000003</v>
      </c>
      <c r="AP17" s="75">
        <v>101.93800000000003</v>
      </c>
      <c r="AQ17" s="75">
        <v>101.92300000000003</v>
      </c>
      <c r="AR17" s="75">
        <v>101.90800000000003</v>
      </c>
      <c r="AS17" s="75">
        <v>101.88099999999997</v>
      </c>
      <c r="AT17" s="75">
        <v>101.86599999999997</v>
      </c>
      <c r="AU17" s="75">
        <v>101.85099999999997</v>
      </c>
      <c r="AV17" s="75">
        <v>101.82399999999997</v>
      </c>
      <c r="AW17" s="75">
        <v>101.79699999999997</v>
      </c>
      <c r="AX17" s="75">
        <v>101.76999999999997</v>
      </c>
      <c r="AY17" s="75">
        <v>101.74299999999997</v>
      </c>
      <c r="AZ17" s="75">
        <v>101.71599999999997</v>
      </c>
      <c r="BA17" s="75">
        <v>101.68899999999996</v>
      </c>
      <c r="BB17" s="75">
        <v>101.66199999999996</v>
      </c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</row>
    <row r="18" spans="1:95" ht="41" customHeight="1">
      <c r="A18" s="6">
        <v>297</v>
      </c>
      <c r="B18" s="75">
        <v>102.69300000000004</v>
      </c>
      <c r="C18" s="75">
        <v>102.67300000000004</v>
      </c>
      <c r="D18" s="75">
        <v>102.65300000000005</v>
      </c>
      <c r="E18" s="75">
        <v>102.63300000000005</v>
      </c>
      <c r="F18" s="75">
        <v>102.61300000000006</v>
      </c>
      <c r="G18" s="47">
        <v>102.5829999999999</v>
      </c>
      <c r="H18" s="47">
        <v>102.5599999999999</v>
      </c>
      <c r="I18" s="48">
        <v>102.49699999999986</v>
      </c>
      <c r="J18" s="48">
        <v>102.47399999999986</v>
      </c>
      <c r="K18" s="48">
        <v>102.45099999999987</v>
      </c>
      <c r="L18" s="48">
        <v>102.46799999999992</v>
      </c>
      <c r="M18" s="48">
        <v>102.45599999999997</v>
      </c>
      <c r="N18" s="48">
        <v>102.43299999999998</v>
      </c>
      <c r="O18" s="48">
        <v>102.42099999999988</v>
      </c>
      <c r="P18" s="48">
        <v>102.39799999999988</v>
      </c>
      <c r="Q18" s="48">
        <v>102.37499999999989</v>
      </c>
      <c r="R18" s="48">
        <v>102.36299999999994</v>
      </c>
      <c r="S18" s="48">
        <v>102.33999999999995</v>
      </c>
      <c r="T18" s="48">
        <v>102.328</v>
      </c>
      <c r="U18" s="48">
        <v>102.28799999999995</v>
      </c>
      <c r="V18" s="48">
        <v>102.25299999999996</v>
      </c>
      <c r="W18" s="48">
        <v>102.23000000000002</v>
      </c>
      <c r="X18" s="48">
        <v>102.20699999999991</v>
      </c>
      <c r="Y18" s="48">
        <v>102.18399999999997</v>
      </c>
      <c r="Z18" s="48">
        <v>102.14899999999997</v>
      </c>
      <c r="AA18" s="48">
        <v>102.12600000000003</v>
      </c>
      <c r="AB18" s="47">
        <v>102.09100000000005</v>
      </c>
      <c r="AC18" s="47">
        <v>102.14100000000005</v>
      </c>
      <c r="AD18" s="47">
        <v>102.13100000000004</v>
      </c>
      <c r="AE18" s="75">
        <v>102.11600000000004</v>
      </c>
      <c r="AF18" s="75">
        <v>102.10100000000004</v>
      </c>
      <c r="AG18" s="75">
        <v>102.07299999999998</v>
      </c>
      <c r="AH18" s="75">
        <v>102.05799999999998</v>
      </c>
      <c r="AI18" s="75">
        <v>102.04299999999998</v>
      </c>
      <c r="AJ18" s="75">
        <v>102.02799999999998</v>
      </c>
      <c r="AK18" s="75">
        <v>101.99999999999991</v>
      </c>
      <c r="AL18" s="75">
        <v>101.98499999999991</v>
      </c>
      <c r="AM18" s="75">
        <v>101.96999999999991</v>
      </c>
      <c r="AN18" s="75">
        <v>101.95499999999991</v>
      </c>
      <c r="AO18" s="75">
        <v>101.92700000000004</v>
      </c>
      <c r="AP18" s="75">
        <v>101.91200000000003</v>
      </c>
      <c r="AQ18" s="75">
        <v>101.89700000000003</v>
      </c>
      <c r="AR18" s="75">
        <v>101.88200000000003</v>
      </c>
      <c r="AS18" s="75">
        <v>101.85399999999997</v>
      </c>
      <c r="AT18" s="75">
        <v>101.83899999999997</v>
      </c>
      <c r="AU18" s="75">
        <v>101.82399999999997</v>
      </c>
      <c r="AV18" s="75">
        <v>101.79699999999997</v>
      </c>
      <c r="AW18" s="75">
        <v>101.76999999999997</v>
      </c>
      <c r="AX18" s="75">
        <v>101.74299999999997</v>
      </c>
      <c r="AY18" s="75">
        <v>101.71599999999997</v>
      </c>
      <c r="AZ18" s="75">
        <v>101.68899999999996</v>
      </c>
      <c r="BA18" s="75">
        <v>101.66199999999996</v>
      </c>
      <c r="BB18" s="75">
        <v>101.63499999999996</v>
      </c>
      <c r="BC18" s="75">
        <v>101.60799999999996</v>
      </c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</row>
    <row r="19" spans="1:95" ht="41" customHeight="1">
      <c r="A19" s="6">
        <v>294</v>
      </c>
      <c r="B19" s="75">
        <v>102.66100000000004</v>
      </c>
      <c r="C19" s="75">
        <v>102.64100000000005</v>
      </c>
      <c r="D19" s="75">
        <v>102.62100000000005</v>
      </c>
      <c r="E19" s="75">
        <v>102.60100000000006</v>
      </c>
      <c r="F19" s="75">
        <v>102.58100000000006</v>
      </c>
      <c r="G19" s="47">
        <v>102.5499999999999</v>
      </c>
      <c r="H19" s="47">
        <v>102.5269999999999</v>
      </c>
      <c r="I19" s="48">
        <v>102.45999999999985</v>
      </c>
      <c r="J19" s="48">
        <v>102.43699999999986</v>
      </c>
      <c r="K19" s="48">
        <v>102.41399999999986</v>
      </c>
      <c r="L19" s="48">
        <v>102.43499999999992</v>
      </c>
      <c r="M19" s="48">
        <v>102.42399999999998</v>
      </c>
      <c r="N19" s="48">
        <v>102.40099999999998</v>
      </c>
      <c r="O19" s="48">
        <v>102.38999999999987</v>
      </c>
      <c r="P19" s="48">
        <v>102.36699999999988</v>
      </c>
      <c r="Q19" s="48">
        <v>102.34399999999988</v>
      </c>
      <c r="R19" s="48">
        <v>102.33299999999994</v>
      </c>
      <c r="S19" s="48">
        <v>102.30999999999995</v>
      </c>
      <c r="T19" s="48">
        <v>102.29900000000001</v>
      </c>
      <c r="U19" s="48">
        <v>102.26099999999995</v>
      </c>
      <c r="V19" s="48">
        <v>102.22599999999996</v>
      </c>
      <c r="W19" s="48">
        <v>102.20400000000002</v>
      </c>
      <c r="X19" s="48">
        <v>102.1819999999999</v>
      </c>
      <c r="Y19" s="48">
        <v>102.15999999999997</v>
      </c>
      <c r="Z19" s="48">
        <v>102.12499999999997</v>
      </c>
      <c r="AA19" s="48">
        <v>102.10300000000004</v>
      </c>
      <c r="AB19" s="47">
        <v>102.06800000000005</v>
      </c>
      <c r="AC19" s="47">
        <v>102.11800000000005</v>
      </c>
      <c r="AD19" s="47">
        <v>102.10800000000005</v>
      </c>
      <c r="AE19" s="75">
        <v>102.09300000000005</v>
      </c>
      <c r="AF19" s="75">
        <v>102.07800000000005</v>
      </c>
      <c r="AG19" s="75">
        <v>102.04899999999998</v>
      </c>
      <c r="AH19" s="75">
        <v>102.03399999999998</v>
      </c>
      <c r="AI19" s="75">
        <v>102.01899999999998</v>
      </c>
      <c r="AJ19" s="75">
        <v>102.00399999999998</v>
      </c>
      <c r="AK19" s="75">
        <v>101.97499999999991</v>
      </c>
      <c r="AL19" s="75">
        <v>101.95999999999991</v>
      </c>
      <c r="AM19" s="75">
        <v>101.94499999999991</v>
      </c>
      <c r="AN19" s="75">
        <v>101.92999999999991</v>
      </c>
      <c r="AO19" s="75">
        <v>101.90100000000004</v>
      </c>
      <c r="AP19" s="75">
        <v>101.88600000000004</v>
      </c>
      <c r="AQ19" s="75">
        <v>101.87100000000004</v>
      </c>
      <c r="AR19" s="75">
        <v>101.85600000000004</v>
      </c>
      <c r="AS19" s="75">
        <v>101.82699999999997</v>
      </c>
      <c r="AT19" s="75">
        <v>101.81199999999997</v>
      </c>
      <c r="AU19" s="75">
        <v>101.79699999999997</v>
      </c>
      <c r="AV19" s="75">
        <v>101.76999999999997</v>
      </c>
      <c r="AW19" s="75">
        <v>101.74299999999997</v>
      </c>
      <c r="AX19" s="75">
        <v>101.71599999999997</v>
      </c>
      <c r="AY19" s="75">
        <v>101.68899999999996</v>
      </c>
      <c r="AZ19" s="75">
        <v>101.66199999999996</v>
      </c>
      <c r="BA19" s="75">
        <v>101.63499999999996</v>
      </c>
      <c r="BB19" s="75">
        <v>101.60799999999996</v>
      </c>
      <c r="BC19" s="75">
        <v>101.58099999999996</v>
      </c>
      <c r="BD19" s="75">
        <v>101.55399999999996</v>
      </c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</row>
    <row r="20" spans="1:95" ht="41" customHeight="1">
      <c r="A20" s="6">
        <v>291</v>
      </c>
      <c r="B20" s="75">
        <v>102.62900000000005</v>
      </c>
      <c r="C20" s="75">
        <v>102.60900000000005</v>
      </c>
      <c r="D20" s="75">
        <v>102.58900000000006</v>
      </c>
      <c r="E20" s="75">
        <v>102.56900000000006</v>
      </c>
      <c r="F20" s="75">
        <v>102.54900000000006</v>
      </c>
      <c r="G20" s="47">
        <v>102.5169999999999</v>
      </c>
      <c r="H20" s="47">
        <v>102.4939999999999</v>
      </c>
      <c r="I20" s="48">
        <v>102.42299999999985</v>
      </c>
      <c r="J20" s="48">
        <v>102.39999999999985</v>
      </c>
      <c r="K20" s="48">
        <v>102.37699999999985</v>
      </c>
      <c r="L20" s="48">
        <v>102.40199999999992</v>
      </c>
      <c r="M20" s="48">
        <v>102.39199999999998</v>
      </c>
      <c r="N20" s="48">
        <v>102.36899999999999</v>
      </c>
      <c r="O20" s="48">
        <v>102.35899999999987</v>
      </c>
      <c r="P20" s="48">
        <v>102.33599999999987</v>
      </c>
      <c r="Q20" s="48">
        <v>102.31299999999987</v>
      </c>
      <c r="R20" s="48">
        <v>102.30299999999994</v>
      </c>
      <c r="S20" s="48">
        <v>102.27999999999994</v>
      </c>
      <c r="T20" s="48">
        <v>102.27000000000001</v>
      </c>
      <c r="U20" s="48">
        <v>102.23399999999995</v>
      </c>
      <c r="V20" s="48">
        <v>102.19899999999996</v>
      </c>
      <c r="W20" s="48">
        <v>102.17800000000003</v>
      </c>
      <c r="X20" s="48">
        <v>102.1569999999999</v>
      </c>
      <c r="Y20" s="48">
        <v>102.13599999999997</v>
      </c>
      <c r="Z20" s="48">
        <v>102.10099999999997</v>
      </c>
      <c r="AA20" s="48">
        <v>102.08000000000004</v>
      </c>
      <c r="AB20" s="47">
        <v>102.04500000000006</v>
      </c>
      <c r="AC20" s="47">
        <v>102.09500000000006</v>
      </c>
      <c r="AD20" s="47">
        <v>102.08500000000005</v>
      </c>
      <c r="AE20" s="75">
        <v>102.07000000000005</v>
      </c>
      <c r="AF20" s="75">
        <v>102.05500000000005</v>
      </c>
      <c r="AG20" s="75">
        <v>102.02499999999998</v>
      </c>
      <c r="AH20" s="75">
        <v>102.00999999999998</v>
      </c>
      <c r="AI20" s="75">
        <v>101.99499999999998</v>
      </c>
      <c r="AJ20" s="75">
        <v>101.97999999999998</v>
      </c>
      <c r="AK20" s="75">
        <v>101.9499999999999</v>
      </c>
      <c r="AL20" s="75">
        <v>101.9349999999999</v>
      </c>
      <c r="AM20" s="75">
        <v>101.9199999999999</v>
      </c>
      <c r="AN20" s="75">
        <v>101.9049999999999</v>
      </c>
      <c r="AO20" s="75">
        <v>101.87500000000004</v>
      </c>
      <c r="AP20" s="75">
        <v>101.86000000000004</v>
      </c>
      <c r="AQ20" s="75">
        <v>101.84500000000004</v>
      </c>
      <c r="AR20" s="75">
        <v>101.83000000000004</v>
      </c>
      <c r="AS20" s="75">
        <v>101.79999999999997</v>
      </c>
      <c r="AT20" s="75">
        <v>101.78499999999997</v>
      </c>
      <c r="AU20" s="75">
        <v>101.76999999999997</v>
      </c>
      <c r="AV20" s="75">
        <v>101.74299999999997</v>
      </c>
      <c r="AW20" s="75">
        <v>101.71599999999997</v>
      </c>
      <c r="AX20" s="75">
        <v>101.68899999999996</v>
      </c>
      <c r="AY20" s="75">
        <v>101.66199999999996</v>
      </c>
      <c r="AZ20" s="75">
        <v>101.63499999999996</v>
      </c>
      <c r="BA20" s="75">
        <v>101.60799999999996</v>
      </c>
      <c r="BB20" s="75">
        <v>101.58099999999996</v>
      </c>
      <c r="BC20" s="75">
        <v>101.55399999999996</v>
      </c>
      <c r="BD20" s="75">
        <v>101.52699999999996</v>
      </c>
      <c r="BE20" s="75">
        <v>101.49999999999996</v>
      </c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</row>
    <row r="21" spans="1:95" ht="41" customHeight="1">
      <c r="A21" s="6">
        <v>288</v>
      </c>
      <c r="B21" s="45">
        <v>102.59700000000005</v>
      </c>
      <c r="C21" s="75">
        <v>102.57700000000006</v>
      </c>
      <c r="D21" s="75">
        <v>102.55700000000006</v>
      </c>
      <c r="E21" s="75">
        <v>102.53700000000006</v>
      </c>
      <c r="F21" s="75">
        <v>102.51700000000007</v>
      </c>
      <c r="G21" s="47">
        <v>102.4839999999999</v>
      </c>
      <c r="H21" s="47">
        <v>102.4609999999999</v>
      </c>
      <c r="I21" s="48">
        <v>102.38599999999984</v>
      </c>
      <c r="J21" s="48">
        <v>102.36299999999984</v>
      </c>
      <c r="K21" s="48">
        <v>102.33999999999985</v>
      </c>
      <c r="L21" s="48">
        <v>102.36899999999991</v>
      </c>
      <c r="M21" s="48">
        <v>102.35999999999999</v>
      </c>
      <c r="N21" s="48">
        <v>102.33699999999999</v>
      </c>
      <c r="O21" s="48">
        <v>102.32799999999986</v>
      </c>
      <c r="P21" s="48">
        <v>102.30499999999986</v>
      </c>
      <c r="Q21" s="48">
        <v>102.28199999999987</v>
      </c>
      <c r="R21" s="48">
        <v>102.27299999999994</v>
      </c>
      <c r="S21" s="48">
        <v>102.24999999999994</v>
      </c>
      <c r="T21" s="48">
        <v>102.24100000000001</v>
      </c>
      <c r="U21" s="48">
        <v>102.20699999999995</v>
      </c>
      <c r="V21" s="48">
        <v>102.17199999999995</v>
      </c>
      <c r="W21" s="48">
        <v>102.15200000000003</v>
      </c>
      <c r="X21" s="48">
        <v>102.13199999999989</v>
      </c>
      <c r="Y21" s="48">
        <v>102.11199999999997</v>
      </c>
      <c r="Z21" s="48">
        <v>102.07699999999997</v>
      </c>
      <c r="AA21" s="48">
        <v>102.05700000000004</v>
      </c>
      <c r="AB21" s="47">
        <v>102.02200000000006</v>
      </c>
      <c r="AC21" s="47">
        <v>102.07200000000006</v>
      </c>
      <c r="AD21" s="47">
        <v>102.06200000000005</v>
      </c>
      <c r="AE21" s="75">
        <v>102.04700000000005</v>
      </c>
      <c r="AF21" s="75">
        <v>102.03200000000005</v>
      </c>
      <c r="AG21" s="75">
        <v>102.00099999999998</v>
      </c>
      <c r="AH21" s="75">
        <v>101.98599999999998</v>
      </c>
      <c r="AI21" s="75">
        <v>101.97099999999998</v>
      </c>
      <c r="AJ21" s="75">
        <v>101.95599999999997</v>
      </c>
      <c r="AK21" s="75">
        <v>101.9249999999999</v>
      </c>
      <c r="AL21" s="75">
        <v>101.9099999999999</v>
      </c>
      <c r="AM21" s="75">
        <v>101.8949999999999</v>
      </c>
      <c r="AN21" s="75">
        <v>101.8799999999999</v>
      </c>
      <c r="AO21" s="75">
        <v>101.84900000000005</v>
      </c>
      <c r="AP21" s="75">
        <v>101.83400000000005</v>
      </c>
      <c r="AQ21" s="75">
        <v>101.81900000000005</v>
      </c>
      <c r="AR21" s="75">
        <v>101.80400000000004</v>
      </c>
      <c r="AS21" s="75">
        <v>101.77299999999997</v>
      </c>
      <c r="AT21" s="75">
        <v>101.75799999999997</v>
      </c>
      <c r="AU21" s="75">
        <v>101.74299999999997</v>
      </c>
      <c r="AV21" s="75">
        <v>101.71599999999997</v>
      </c>
      <c r="AW21" s="75">
        <v>101.68899999999996</v>
      </c>
      <c r="AX21" s="75">
        <v>101.66199999999996</v>
      </c>
      <c r="AY21" s="75">
        <v>101.63499999999996</v>
      </c>
      <c r="AZ21" s="75">
        <v>101.60799999999996</v>
      </c>
      <c r="BA21" s="75">
        <v>101.58099999999996</v>
      </c>
      <c r="BB21" s="75">
        <v>101.55399999999996</v>
      </c>
      <c r="BC21" s="75">
        <v>101.52699999999996</v>
      </c>
      <c r="BD21" s="75">
        <v>101.49999999999996</v>
      </c>
      <c r="BE21" s="75">
        <v>101.47299999999996</v>
      </c>
      <c r="BF21" s="75">
        <v>101.44599999999996</v>
      </c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</row>
    <row r="22" spans="1:95" ht="41" customHeight="1">
      <c r="A22" s="6">
        <v>285</v>
      </c>
      <c r="B22" s="45">
        <v>102.56500000000005</v>
      </c>
      <c r="C22" s="75">
        <v>102.54500000000006</v>
      </c>
      <c r="D22" s="75">
        <v>102.52500000000006</v>
      </c>
      <c r="E22" s="75">
        <v>102.50500000000007</v>
      </c>
      <c r="F22" s="75">
        <v>102.48500000000007</v>
      </c>
      <c r="G22" s="47">
        <v>102.45099999999989</v>
      </c>
      <c r="H22" s="47">
        <v>102.4279999999999</v>
      </c>
      <c r="I22" s="48">
        <v>102.34899999999983</v>
      </c>
      <c r="J22" s="48">
        <v>102.32599999999984</v>
      </c>
      <c r="K22" s="48">
        <v>102.30299999999984</v>
      </c>
      <c r="L22" s="48">
        <v>102.33599999999991</v>
      </c>
      <c r="M22" s="48">
        <v>102.32799999999999</v>
      </c>
      <c r="N22" s="48">
        <v>102.30499999999999</v>
      </c>
      <c r="O22" s="48">
        <v>102.29699999999985</v>
      </c>
      <c r="P22" s="48">
        <v>102.27399999999986</v>
      </c>
      <c r="Q22" s="48">
        <v>102.25099999999986</v>
      </c>
      <c r="R22" s="48">
        <v>102.24299999999994</v>
      </c>
      <c r="S22" s="48">
        <v>102.21999999999994</v>
      </c>
      <c r="T22" s="48">
        <v>102.21200000000002</v>
      </c>
      <c r="U22" s="48">
        <v>102.17999999999995</v>
      </c>
      <c r="V22" s="48">
        <v>102.14499999999995</v>
      </c>
      <c r="W22" s="48">
        <v>102.12600000000003</v>
      </c>
      <c r="X22" s="48">
        <v>102.10699999999989</v>
      </c>
      <c r="Y22" s="48">
        <v>102.08799999999997</v>
      </c>
      <c r="Z22" s="48">
        <v>102.05299999999997</v>
      </c>
      <c r="AA22" s="48">
        <v>102.03400000000005</v>
      </c>
      <c r="AB22" s="47">
        <v>101.99900000000007</v>
      </c>
      <c r="AC22" s="47">
        <v>102.04900000000006</v>
      </c>
      <c r="AD22" s="47">
        <v>102.03900000000006</v>
      </c>
      <c r="AE22" s="75">
        <v>102.02400000000006</v>
      </c>
      <c r="AF22" s="75">
        <v>102.00900000000006</v>
      </c>
      <c r="AG22" s="75">
        <v>101.97699999999998</v>
      </c>
      <c r="AH22" s="75">
        <v>101.96199999999997</v>
      </c>
      <c r="AI22" s="75">
        <v>101.94699999999997</v>
      </c>
      <c r="AJ22" s="75">
        <v>101.93199999999997</v>
      </c>
      <c r="AK22" s="75">
        <v>101.89999999999989</v>
      </c>
      <c r="AL22" s="75">
        <v>101.88499999999989</v>
      </c>
      <c r="AM22" s="75">
        <v>101.86999999999989</v>
      </c>
      <c r="AN22" s="75">
        <v>101.85499999999989</v>
      </c>
      <c r="AO22" s="75">
        <v>101.82300000000005</v>
      </c>
      <c r="AP22" s="75">
        <v>101.80800000000005</v>
      </c>
      <c r="AQ22" s="75">
        <v>101.79300000000005</v>
      </c>
      <c r="AR22" s="75">
        <v>101.77800000000005</v>
      </c>
      <c r="AS22" s="75">
        <v>101.74599999999997</v>
      </c>
      <c r="AT22" s="75">
        <v>101.73099999999997</v>
      </c>
      <c r="AU22" s="75">
        <v>101.71599999999997</v>
      </c>
      <c r="AV22" s="75">
        <v>101.68899999999996</v>
      </c>
      <c r="AW22" s="75">
        <v>101.66199999999996</v>
      </c>
      <c r="AX22" s="75">
        <v>101.63499999999996</v>
      </c>
      <c r="AY22" s="75">
        <v>101.60799999999996</v>
      </c>
      <c r="AZ22" s="75">
        <v>101.58099999999996</v>
      </c>
      <c r="BA22" s="75">
        <v>101.55399999999996</v>
      </c>
      <c r="BB22" s="75">
        <v>101.52699999999996</v>
      </c>
      <c r="BC22" s="75">
        <v>101.49999999999996</v>
      </c>
      <c r="BD22" s="75">
        <v>101.47299999999996</v>
      </c>
      <c r="BE22" s="75">
        <v>101.44599999999996</v>
      </c>
      <c r="BF22" s="75">
        <v>101.41899999999995</v>
      </c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</row>
    <row r="23" spans="1:95" ht="41" customHeight="1">
      <c r="A23" s="6">
        <v>282</v>
      </c>
      <c r="B23" s="45">
        <v>102.53300000000006</v>
      </c>
      <c r="C23" s="75">
        <v>102.51300000000006</v>
      </c>
      <c r="D23" s="75">
        <v>102.49300000000007</v>
      </c>
      <c r="E23" s="75">
        <v>102.47300000000007</v>
      </c>
      <c r="F23" s="75">
        <v>102.45300000000007</v>
      </c>
      <c r="G23" s="47">
        <v>102.41799999999989</v>
      </c>
      <c r="H23" s="47">
        <v>102.3949999999999</v>
      </c>
      <c r="I23" s="48">
        <v>102.31199999999983</v>
      </c>
      <c r="J23" s="48">
        <v>102.28899999999983</v>
      </c>
      <c r="K23" s="48">
        <v>102.26599999999983</v>
      </c>
      <c r="L23" s="48">
        <v>102.30299999999991</v>
      </c>
      <c r="M23" s="48">
        <v>102.29599999999999</v>
      </c>
      <c r="N23" s="48">
        <v>102.273</v>
      </c>
      <c r="O23" s="48">
        <v>102.26599999999985</v>
      </c>
      <c r="P23" s="48">
        <v>102.24299999999985</v>
      </c>
      <c r="Q23" s="48">
        <v>102.21999999999986</v>
      </c>
      <c r="R23" s="48">
        <v>102.21299999999994</v>
      </c>
      <c r="S23" s="48">
        <v>102.18999999999994</v>
      </c>
      <c r="T23" s="48">
        <v>102.18300000000002</v>
      </c>
      <c r="U23" s="48">
        <v>102.15299999999995</v>
      </c>
      <c r="V23" s="48">
        <v>102.11799999999995</v>
      </c>
      <c r="W23" s="48">
        <v>102.10000000000004</v>
      </c>
      <c r="X23" s="48">
        <v>102.08199999999988</v>
      </c>
      <c r="Y23" s="48">
        <v>102.06399999999996</v>
      </c>
      <c r="Z23" s="48">
        <v>102.02899999999997</v>
      </c>
      <c r="AA23" s="48">
        <v>102.01100000000005</v>
      </c>
      <c r="AB23" s="47">
        <v>101.97600000000007</v>
      </c>
      <c r="AC23" s="47">
        <v>102.02600000000007</v>
      </c>
      <c r="AD23" s="47">
        <v>102.01600000000006</v>
      </c>
      <c r="AE23" s="75">
        <v>102.00100000000006</v>
      </c>
      <c r="AF23" s="75">
        <v>101.98600000000006</v>
      </c>
      <c r="AG23" s="75">
        <v>101.95299999999997</v>
      </c>
      <c r="AH23" s="75">
        <v>101.93799999999997</v>
      </c>
      <c r="AI23" s="75">
        <v>101.92299999999997</v>
      </c>
      <c r="AJ23" s="75">
        <v>101.90799999999997</v>
      </c>
      <c r="AK23" s="75">
        <v>101.87499999999989</v>
      </c>
      <c r="AL23" s="75">
        <v>101.85999999999989</v>
      </c>
      <c r="AM23" s="75">
        <v>101.84499999999989</v>
      </c>
      <c r="AN23" s="75">
        <v>101.82999999999988</v>
      </c>
      <c r="AO23" s="75">
        <v>101.79700000000005</v>
      </c>
      <c r="AP23" s="75">
        <v>101.78200000000005</v>
      </c>
      <c r="AQ23" s="75">
        <v>101.76700000000005</v>
      </c>
      <c r="AR23" s="75">
        <v>101.75200000000005</v>
      </c>
      <c r="AS23" s="75">
        <v>101.71899999999997</v>
      </c>
      <c r="AT23" s="75">
        <v>101.70399999999997</v>
      </c>
      <c r="AU23" s="75">
        <v>101.68899999999996</v>
      </c>
      <c r="AV23" s="75">
        <v>101.66199999999996</v>
      </c>
      <c r="AW23" s="75">
        <v>101.63499999999996</v>
      </c>
      <c r="AX23" s="75">
        <v>101.60799999999996</v>
      </c>
      <c r="AY23" s="75">
        <v>101.58099999999996</v>
      </c>
      <c r="AZ23" s="75">
        <v>101.55399999999996</v>
      </c>
      <c r="BA23" s="75">
        <v>101.52699999999996</v>
      </c>
      <c r="BB23" s="75">
        <v>101.49999999999996</v>
      </c>
      <c r="BC23" s="75">
        <v>101.47299999999996</v>
      </c>
      <c r="BD23" s="75">
        <v>101.44599999999996</v>
      </c>
      <c r="BE23" s="75">
        <v>101.41899999999995</v>
      </c>
      <c r="BF23" s="75">
        <v>101.39199999999995</v>
      </c>
      <c r="BG23" s="75">
        <v>101.36499999999995</v>
      </c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</row>
    <row r="24" spans="1:95" ht="41" customHeight="1">
      <c r="A24" s="6">
        <v>279</v>
      </c>
      <c r="B24" s="45">
        <v>102.50100000000006</v>
      </c>
      <c r="C24" s="75">
        <v>102.48100000000007</v>
      </c>
      <c r="D24" s="75">
        <v>102.46100000000007</v>
      </c>
      <c r="E24" s="75">
        <v>102.44100000000007</v>
      </c>
      <c r="F24" s="75">
        <v>102.42100000000008</v>
      </c>
      <c r="G24" s="47">
        <v>102.38499999999989</v>
      </c>
      <c r="H24" s="47">
        <v>102.3619999999999</v>
      </c>
      <c r="I24" s="48">
        <v>102.27499999999982</v>
      </c>
      <c r="J24" s="48">
        <v>102.25199999999982</v>
      </c>
      <c r="K24" s="48">
        <v>102.22899999999983</v>
      </c>
      <c r="L24" s="48">
        <v>102.26999999999991</v>
      </c>
      <c r="M24" s="48">
        <v>102.264</v>
      </c>
      <c r="N24" s="48">
        <v>102.241</v>
      </c>
      <c r="O24" s="48">
        <v>102.23499999999984</v>
      </c>
      <c r="P24" s="48">
        <v>102.21199999999985</v>
      </c>
      <c r="Q24" s="48">
        <v>102.18899999999985</v>
      </c>
      <c r="R24" s="48">
        <v>102.18299999999994</v>
      </c>
      <c r="S24" s="48">
        <v>102.15999999999994</v>
      </c>
      <c r="T24" s="48">
        <v>102.15400000000002</v>
      </c>
      <c r="U24" s="48">
        <v>102.12599999999995</v>
      </c>
      <c r="V24" s="48">
        <v>102.09099999999995</v>
      </c>
      <c r="W24" s="48">
        <v>102.07400000000004</v>
      </c>
      <c r="X24" s="48">
        <v>102.05699999999987</v>
      </c>
      <c r="Y24" s="48">
        <v>102.03999999999996</v>
      </c>
      <c r="Z24" s="48">
        <v>102.00499999999997</v>
      </c>
      <c r="AA24" s="48">
        <v>101.98800000000006</v>
      </c>
      <c r="AB24" s="47">
        <v>101.95300000000007</v>
      </c>
      <c r="AC24" s="47">
        <v>102.00300000000007</v>
      </c>
      <c r="AD24" s="47">
        <v>101.99300000000007</v>
      </c>
      <c r="AE24" s="75">
        <v>101.97800000000007</v>
      </c>
      <c r="AF24" s="75">
        <v>101.96300000000006</v>
      </c>
      <c r="AG24" s="75">
        <v>101.92899999999997</v>
      </c>
      <c r="AH24" s="75">
        <v>101.91399999999997</v>
      </c>
      <c r="AI24" s="75">
        <v>101.89899999999997</v>
      </c>
      <c r="AJ24" s="75">
        <v>101.88399999999997</v>
      </c>
      <c r="AK24" s="75">
        <v>101.84999999999988</v>
      </c>
      <c r="AL24" s="75">
        <v>101.83499999999988</v>
      </c>
      <c r="AM24" s="75">
        <v>101.81999999999988</v>
      </c>
      <c r="AN24" s="75">
        <v>101.80499999999988</v>
      </c>
      <c r="AO24" s="75">
        <v>101.77100000000006</v>
      </c>
      <c r="AP24" s="75">
        <v>101.75600000000006</v>
      </c>
      <c r="AQ24" s="75">
        <v>101.74100000000006</v>
      </c>
      <c r="AR24" s="75">
        <v>101.72600000000006</v>
      </c>
      <c r="AS24" s="75">
        <v>101.69199999999996</v>
      </c>
      <c r="AT24" s="75">
        <v>101.67699999999996</v>
      </c>
      <c r="AU24" s="75">
        <v>101.66199999999996</v>
      </c>
      <c r="AV24" s="75">
        <v>101.63499999999996</v>
      </c>
      <c r="AW24" s="75">
        <v>101.60799999999996</v>
      </c>
      <c r="AX24" s="75">
        <v>101.58099999999996</v>
      </c>
      <c r="AY24" s="75">
        <v>101.55399999999996</v>
      </c>
      <c r="AZ24" s="75">
        <v>101.52699999999996</v>
      </c>
      <c r="BA24" s="75">
        <v>101.49999999999996</v>
      </c>
      <c r="BB24" s="75">
        <v>101.47299999999996</v>
      </c>
      <c r="BC24" s="75">
        <v>101.44599999999996</v>
      </c>
      <c r="BD24" s="75">
        <v>101.41899999999995</v>
      </c>
      <c r="BE24" s="75">
        <v>101.39199999999995</v>
      </c>
      <c r="BF24" s="75">
        <v>101.36499999999995</v>
      </c>
      <c r="BG24" s="75">
        <v>101.33799999999995</v>
      </c>
      <c r="BH24" s="75">
        <v>101.31099999999995</v>
      </c>
      <c r="BI24" s="45">
        <v>101.28399999999995</v>
      </c>
      <c r="BJ24" s="45">
        <v>101.25699999999995</v>
      </c>
      <c r="BK24" s="45">
        <v>101.22999999999995</v>
      </c>
      <c r="BL24" s="45">
        <v>101.20299999999995</v>
      </c>
      <c r="BM24" s="45">
        <v>101.17599999999995</v>
      </c>
      <c r="BN24" s="45">
        <v>101.14899999999994</v>
      </c>
      <c r="BO24" s="45">
        <v>101.12199999999994</v>
      </c>
      <c r="BP24" s="45">
        <v>101.09499999999994</v>
      </c>
      <c r="BQ24" s="45">
        <v>101.06799999999994</v>
      </c>
      <c r="BR24" s="45">
        <v>101.04099999999994</v>
      </c>
      <c r="BS24" s="45">
        <v>101.01399999999994</v>
      </c>
      <c r="BT24" s="45">
        <v>100.98699999999994</v>
      </c>
      <c r="BU24" s="45">
        <v>100.95999999999994</v>
      </c>
      <c r="BV24" s="45">
        <v>100.93299999999994</v>
      </c>
      <c r="BW24" s="45">
        <v>100.90599999999993</v>
      </c>
      <c r="BX24" s="45">
        <v>100.87899999999993</v>
      </c>
      <c r="BY24" s="45">
        <v>100.85199999999993</v>
      </c>
      <c r="BZ24" s="45">
        <v>100.82499999999993</v>
      </c>
      <c r="CA24" s="45">
        <v>100.79799999999993</v>
      </c>
      <c r="CB24" s="45">
        <v>100.77099999999993</v>
      </c>
      <c r="CC24" s="45">
        <v>100.74399999999993</v>
      </c>
      <c r="CD24" s="45">
        <v>100.71699999999993</v>
      </c>
      <c r="CE24" s="45">
        <v>100.68999999999993</v>
      </c>
      <c r="CF24" s="45">
        <v>100.66299999999993</v>
      </c>
      <c r="CG24" s="45">
        <v>100.63599999999992</v>
      </c>
      <c r="CH24" s="45"/>
      <c r="CI24" s="45"/>
      <c r="CJ24" s="45"/>
      <c r="CK24" s="45"/>
      <c r="CL24" s="45"/>
      <c r="CM24" s="45"/>
      <c r="CN24" s="45"/>
      <c r="CO24" s="45"/>
      <c r="CP24" s="45"/>
      <c r="CQ24" s="45"/>
    </row>
    <row r="25" spans="1:95" ht="41" customHeight="1">
      <c r="A25" s="6">
        <v>276</v>
      </c>
      <c r="B25" s="45">
        <v>102.46900000000007</v>
      </c>
      <c r="C25" s="75">
        <v>102.44900000000007</v>
      </c>
      <c r="D25" s="75">
        <v>102.42900000000007</v>
      </c>
      <c r="E25" s="75">
        <v>102.40900000000008</v>
      </c>
      <c r="F25" s="75">
        <v>102.38900000000008</v>
      </c>
      <c r="G25" s="47">
        <v>102.35199999999989</v>
      </c>
      <c r="H25" s="47">
        <v>102.32899999999989</v>
      </c>
      <c r="I25" s="48">
        <v>102.23799999999981</v>
      </c>
      <c r="J25" s="48">
        <v>102.21499999999982</v>
      </c>
      <c r="K25" s="48">
        <v>102.19199999999982</v>
      </c>
      <c r="L25" s="48">
        <v>102.23699999999991</v>
      </c>
      <c r="M25" s="48">
        <v>102.232</v>
      </c>
      <c r="N25" s="48">
        <v>102.209</v>
      </c>
      <c r="O25" s="48">
        <v>102.20399999999984</v>
      </c>
      <c r="P25" s="48">
        <v>102.18099999999984</v>
      </c>
      <c r="Q25" s="48">
        <v>102.15799999999984</v>
      </c>
      <c r="R25" s="48">
        <v>102.15299999999993</v>
      </c>
      <c r="S25" s="48">
        <v>102.12999999999994</v>
      </c>
      <c r="T25" s="48">
        <v>102.12500000000003</v>
      </c>
      <c r="U25" s="48">
        <v>102.09899999999995</v>
      </c>
      <c r="V25" s="48">
        <v>102.06399999999995</v>
      </c>
      <c r="W25" s="48">
        <v>102.04800000000004</v>
      </c>
      <c r="X25" s="48">
        <v>102.03199999999987</v>
      </c>
      <c r="Y25" s="48">
        <v>102.01599999999996</v>
      </c>
      <c r="Z25" s="48">
        <v>101.98099999999997</v>
      </c>
      <c r="AA25" s="48">
        <v>101.96500000000006</v>
      </c>
      <c r="AB25" s="47">
        <v>101.93000000000008</v>
      </c>
      <c r="AC25" s="47">
        <v>101.98000000000008</v>
      </c>
      <c r="AD25" s="47">
        <v>101.97000000000007</v>
      </c>
      <c r="AE25" s="47">
        <v>101.91000000000001</v>
      </c>
      <c r="AF25" s="47">
        <v>101.90500000000002</v>
      </c>
      <c r="AG25" s="47">
        <v>101.90000000000002</v>
      </c>
      <c r="AH25" s="47">
        <v>101.89500000000002</v>
      </c>
      <c r="AI25" s="47">
        <v>101.89000000000003</v>
      </c>
      <c r="AJ25" s="47">
        <v>101.88500000000003</v>
      </c>
      <c r="AK25" s="47">
        <v>101.88000000000004</v>
      </c>
      <c r="AL25" s="47">
        <v>101.87500000000004</v>
      </c>
      <c r="AM25" s="47">
        <v>101.87000000000005</v>
      </c>
      <c r="AN25" s="47">
        <v>101.86500000000005</v>
      </c>
      <c r="AO25" s="47">
        <v>101.86000000000006</v>
      </c>
      <c r="AP25" s="47">
        <v>101.85500000000006</v>
      </c>
      <c r="AQ25" s="47">
        <v>101.85000000000007</v>
      </c>
      <c r="AR25" s="47">
        <v>101.84500000000007</v>
      </c>
      <c r="AS25" s="47">
        <v>101.84000000000007</v>
      </c>
      <c r="AT25" s="47">
        <v>101.83500000000008</v>
      </c>
      <c r="AU25" s="47">
        <v>101.83000000000008</v>
      </c>
      <c r="AV25" s="47">
        <v>101.82500000000009</v>
      </c>
      <c r="AW25" s="47">
        <v>101.82000000000009</v>
      </c>
      <c r="AX25" s="47">
        <v>101.8150000000001</v>
      </c>
      <c r="AY25" s="47">
        <v>101.8100000000001</v>
      </c>
      <c r="AZ25" s="47">
        <v>101.80500000000011</v>
      </c>
      <c r="BA25" s="47">
        <v>101.80000000000011</v>
      </c>
      <c r="BB25" s="47">
        <v>101.79500000000012</v>
      </c>
      <c r="BC25" s="47">
        <v>101.78999999999999</v>
      </c>
      <c r="BD25" s="75">
        <v>101.41699999999996</v>
      </c>
      <c r="BE25" s="75">
        <v>101.38899999999995</v>
      </c>
      <c r="BF25" s="75">
        <v>101.36099999999995</v>
      </c>
      <c r="BG25" s="75">
        <v>101.33299999999996</v>
      </c>
      <c r="BH25" s="75">
        <v>101.30499999999995</v>
      </c>
      <c r="BI25" s="75">
        <v>101.27599999999995</v>
      </c>
      <c r="BJ25" s="45">
        <v>101.24799999999995</v>
      </c>
      <c r="BK25" s="45">
        <v>101.21999999999994</v>
      </c>
      <c r="BL25" s="45">
        <v>101.19199999999995</v>
      </c>
      <c r="BM25" s="45">
        <v>101.16399999999994</v>
      </c>
      <c r="BN25" s="45">
        <v>101.13599999999994</v>
      </c>
      <c r="BO25" s="45">
        <v>101.10799999999995</v>
      </c>
      <c r="BP25" s="45">
        <v>101.07899999999994</v>
      </c>
      <c r="BQ25" s="45">
        <v>101.05099999999995</v>
      </c>
      <c r="BR25" s="45">
        <v>101.02299999999994</v>
      </c>
      <c r="BS25" s="45">
        <v>100.99499999999993</v>
      </c>
      <c r="BT25" s="45">
        <v>100.96699999999994</v>
      </c>
      <c r="BU25" s="45">
        <v>100.93799999999993</v>
      </c>
      <c r="BV25" s="45">
        <v>100.91199999999994</v>
      </c>
      <c r="BW25" s="45">
        <v>100.88599999999994</v>
      </c>
      <c r="BX25" s="45">
        <v>100.85999999999993</v>
      </c>
      <c r="BY25" s="45">
        <v>100.83499999999994</v>
      </c>
      <c r="BZ25" s="45">
        <v>100.80899999999993</v>
      </c>
      <c r="CA25" s="45">
        <v>100.78299999999993</v>
      </c>
      <c r="CB25" s="45">
        <v>100.75699999999993</v>
      </c>
      <c r="CC25" s="45">
        <v>100.73099999999992</v>
      </c>
      <c r="CD25" s="45">
        <v>100.70599999999993</v>
      </c>
      <c r="CE25" s="45">
        <v>100.67899999999993</v>
      </c>
      <c r="CF25" s="45">
        <v>100.65299999999992</v>
      </c>
      <c r="CG25" s="45">
        <v>100.62699999999992</v>
      </c>
      <c r="CH25" s="45"/>
      <c r="CI25" s="45"/>
      <c r="CJ25" s="45"/>
      <c r="CK25" s="45"/>
      <c r="CL25" s="45"/>
      <c r="CM25" s="45"/>
      <c r="CN25" s="45"/>
      <c r="CO25" s="45"/>
      <c r="CP25" s="45"/>
      <c r="CQ25" s="45"/>
    </row>
    <row r="26" spans="1:95" ht="41" customHeight="1">
      <c r="A26" s="6">
        <v>273</v>
      </c>
      <c r="B26" s="45">
        <v>102.43700000000007</v>
      </c>
      <c r="C26" s="75">
        <v>102.41700000000007</v>
      </c>
      <c r="D26" s="75">
        <v>102.39700000000008</v>
      </c>
      <c r="E26" s="75">
        <v>102.37700000000008</v>
      </c>
      <c r="F26" s="75">
        <v>102.35700000000008</v>
      </c>
      <c r="G26" s="47">
        <v>102.31899999999989</v>
      </c>
      <c r="H26" s="47">
        <v>102.29599999999989</v>
      </c>
      <c r="I26" s="48">
        <v>102.20099999999981</v>
      </c>
      <c r="J26" s="48">
        <v>102.17799999999981</v>
      </c>
      <c r="K26" s="48">
        <v>102.15499999999982</v>
      </c>
      <c r="L26" s="48">
        <v>102.20399999999991</v>
      </c>
      <c r="M26" s="48">
        <v>102.2</v>
      </c>
      <c r="N26" s="48">
        <v>102.17700000000001</v>
      </c>
      <c r="O26" s="48">
        <v>102.17299999999983</v>
      </c>
      <c r="P26" s="48">
        <v>102.14999999999984</v>
      </c>
      <c r="Q26" s="48">
        <v>102.12699999999984</v>
      </c>
      <c r="R26" s="48">
        <v>102.12299999999993</v>
      </c>
      <c r="S26" s="48">
        <v>102.09999999999994</v>
      </c>
      <c r="T26" s="48">
        <v>102.09600000000003</v>
      </c>
      <c r="U26" s="48">
        <v>102.07199999999995</v>
      </c>
      <c r="V26" s="48">
        <v>102.03699999999995</v>
      </c>
      <c r="W26" s="48">
        <v>102.02200000000005</v>
      </c>
      <c r="X26" s="48">
        <v>102.00699999999986</v>
      </c>
      <c r="Y26" s="48">
        <v>101.99199999999996</v>
      </c>
      <c r="Z26" s="48">
        <v>101.95699999999997</v>
      </c>
      <c r="AA26" s="48">
        <v>101.94200000000006</v>
      </c>
      <c r="AB26" s="47">
        <v>101.88000000000001</v>
      </c>
      <c r="AC26" s="47">
        <v>101.93</v>
      </c>
      <c r="AD26" s="47">
        <v>101.92500000000001</v>
      </c>
      <c r="AE26" s="47">
        <v>101.92000000000002</v>
      </c>
      <c r="AF26" s="47">
        <v>101.91500000000002</v>
      </c>
      <c r="AG26" s="47">
        <v>101.91000000000003</v>
      </c>
      <c r="AH26" s="47">
        <v>101.90500000000003</v>
      </c>
      <c r="AI26" s="47">
        <v>101.90000000000003</v>
      </c>
      <c r="AJ26" s="47">
        <v>101.89500000000004</v>
      </c>
      <c r="AK26" s="47">
        <v>101.89000000000004</v>
      </c>
      <c r="AL26" s="47">
        <v>101.88500000000005</v>
      </c>
      <c r="AM26" s="47">
        <v>101.88000000000005</v>
      </c>
      <c r="AN26" s="47">
        <v>101.87500000000006</v>
      </c>
      <c r="AO26" s="47">
        <v>101.87000000000006</v>
      </c>
      <c r="AP26" s="47">
        <v>101.86500000000007</v>
      </c>
      <c r="AQ26" s="47">
        <v>101.86000000000007</v>
      </c>
      <c r="AR26" s="47">
        <v>101.85500000000008</v>
      </c>
      <c r="AS26" s="47">
        <v>101.85000000000008</v>
      </c>
      <c r="AT26" s="47">
        <v>101.84500000000008</v>
      </c>
      <c r="AU26" s="47">
        <v>101.84000000000009</v>
      </c>
      <c r="AV26" s="47">
        <v>101.83500000000009</v>
      </c>
      <c r="AW26" s="47">
        <v>101.8300000000001</v>
      </c>
      <c r="AX26" s="47">
        <v>101.8250000000001</v>
      </c>
      <c r="AY26" s="47">
        <v>101.82000000000011</v>
      </c>
      <c r="AZ26" s="47">
        <v>101.81500000000011</v>
      </c>
      <c r="BA26" s="47">
        <v>101.81000000000012</v>
      </c>
      <c r="BB26" s="47">
        <v>101.80500000000012</v>
      </c>
      <c r="BC26" s="47">
        <v>101.8</v>
      </c>
      <c r="BD26" s="75">
        <v>101.41499999999996</v>
      </c>
      <c r="BE26" s="75">
        <v>101.38599999999995</v>
      </c>
      <c r="BF26" s="75">
        <v>101.35699999999994</v>
      </c>
      <c r="BG26" s="75">
        <v>101.32799999999996</v>
      </c>
      <c r="BH26" s="75">
        <v>101.29899999999995</v>
      </c>
      <c r="BI26" s="75">
        <v>101.26799999999996</v>
      </c>
      <c r="BJ26" s="75">
        <v>101.23899999999995</v>
      </c>
      <c r="BK26" s="45">
        <v>101.20999999999994</v>
      </c>
      <c r="BL26" s="45">
        <v>101.18099999999995</v>
      </c>
      <c r="BM26" s="45">
        <v>101.15199999999994</v>
      </c>
      <c r="BN26" s="45">
        <v>101.12299999999993</v>
      </c>
      <c r="BO26" s="45">
        <v>101.09399999999995</v>
      </c>
      <c r="BP26" s="45">
        <v>101.06299999999993</v>
      </c>
      <c r="BQ26" s="45">
        <v>101.03399999999995</v>
      </c>
      <c r="BR26" s="45">
        <v>101.00499999999994</v>
      </c>
      <c r="BS26" s="45">
        <v>100.97599999999993</v>
      </c>
      <c r="BT26" s="45">
        <v>100.94699999999995</v>
      </c>
      <c r="BU26" s="45">
        <v>100.91599999999993</v>
      </c>
      <c r="BV26" s="45">
        <v>100.89099999999993</v>
      </c>
      <c r="BW26" s="45">
        <v>100.86599999999994</v>
      </c>
      <c r="BX26" s="45">
        <v>100.84099999999992</v>
      </c>
      <c r="BY26" s="45">
        <v>100.81799999999994</v>
      </c>
      <c r="BZ26" s="45">
        <v>100.79299999999992</v>
      </c>
      <c r="CA26" s="45">
        <v>100.76799999999993</v>
      </c>
      <c r="CB26" s="45">
        <v>100.74299999999994</v>
      </c>
      <c r="CC26" s="45">
        <v>100.71799999999992</v>
      </c>
      <c r="CD26" s="45">
        <v>100.69499999999994</v>
      </c>
      <c r="CE26" s="45">
        <v>100.66799999999994</v>
      </c>
      <c r="CF26" s="45">
        <v>100.64299999999992</v>
      </c>
      <c r="CG26" s="45">
        <v>100.61799999999992</v>
      </c>
      <c r="CH26" s="45"/>
      <c r="CI26" s="45"/>
      <c r="CJ26" s="45"/>
      <c r="CK26" s="45"/>
      <c r="CL26" s="45"/>
      <c r="CM26" s="45"/>
      <c r="CN26" s="45"/>
      <c r="CO26" s="45"/>
      <c r="CP26" s="45"/>
      <c r="CQ26" s="45"/>
    </row>
    <row r="27" spans="1:95" ht="41" customHeight="1">
      <c r="A27" s="6">
        <v>270</v>
      </c>
      <c r="B27" s="45">
        <v>102.40500000000007</v>
      </c>
      <c r="C27" s="75">
        <v>102.38500000000008</v>
      </c>
      <c r="D27" s="75">
        <v>102.36500000000008</v>
      </c>
      <c r="E27" s="75">
        <v>102.34500000000008</v>
      </c>
      <c r="F27" s="75">
        <v>102.32500000000009</v>
      </c>
      <c r="G27" s="47">
        <v>102.28599999999989</v>
      </c>
      <c r="H27" s="47">
        <v>102.26299999999989</v>
      </c>
      <c r="I27" s="48">
        <v>102.1639999999998</v>
      </c>
      <c r="J27" s="48">
        <v>102.14099999999981</v>
      </c>
      <c r="K27" s="48">
        <v>102.11799999999981</v>
      </c>
      <c r="L27" s="48">
        <v>102.17099999999991</v>
      </c>
      <c r="M27" s="48">
        <v>102.16800000000001</v>
      </c>
      <c r="N27" s="48">
        <v>102.14500000000001</v>
      </c>
      <c r="O27" s="48">
        <v>102.14199999999983</v>
      </c>
      <c r="P27" s="48">
        <v>102.11899999999983</v>
      </c>
      <c r="Q27" s="48">
        <v>102.09599999999983</v>
      </c>
      <c r="R27" s="48">
        <v>102.09299999999993</v>
      </c>
      <c r="S27" s="48">
        <v>102.06999999999994</v>
      </c>
      <c r="T27" s="48">
        <v>102.06700000000004</v>
      </c>
      <c r="U27" s="48">
        <v>102.04499999999994</v>
      </c>
      <c r="V27" s="48">
        <v>102.00999999999995</v>
      </c>
      <c r="W27" s="48">
        <v>101.99600000000005</v>
      </c>
      <c r="X27" s="48">
        <v>101.98199999999986</v>
      </c>
      <c r="Y27" s="48">
        <v>101.96799999999996</v>
      </c>
      <c r="Z27" s="48">
        <v>101.93299999999996</v>
      </c>
      <c r="AA27" s="48">
        <v>101.91900000000007</v>
      </c>
      <c r="AB27" s="47">
        <v>101.87500000000001</v>
      </c>
      <c r="AC27" s="47">
        <v>101.92500000000001</v>
      </c>
      <c r="AD27" s="47">
        <v>101.92000000000002</v>
      </c>
      <c r="AE27" s="47">
        <v>101.91500000000002</v>
      </c>
      <c r="AF27" s="47">
        <v>101.91000000000003</v>
      </c>
      <c r="AG27" s="47">
        <v>101.90500000000003</v>
      </c>
      <c r="AH27" s="47">
        <v>101.90000000000003</v>
      </c>
      <c r="AI27" s="47">
        <v>101.89500000000004</v>
      </c>
      <c r="AJ27" s="47">
        <v>101.89000000000004</v>
      </c>
      <c r="AK27" s="47">
        <v>101.88500000000005</v>
      </c>
      <c r="AL27" s="47">
        <v>101.88000000000005</v>
      </c>
      <c r="AM27" s="47">
        <v>101.87500000000006</v>
      </c>
      <c r="AN27" s="47">
        <v>101.87000000000006</v>
      </c>
      <c r="AO27" s="47">
        <v>101.86500000000007</v>
      </c>
      <c r="AP27" s="47">
        <v>101.86000000000007</v>
      </c>
      <c r="AQ27" s="47">
        <v>101.85500000000008</v>
      </c>
      <c r="AR27" s="47">
        <v>101.85000000000008</v>
      </c>
      <c r="AS27" s="47">
        <v>101.84500000000008</v>
      </c>
      <c r="AT27" s="47">
        <v>101.84000000000009</v>
      </c>
      <c r="AU27" s="47">
        <v>101.83500000000009</v>
      </c>
      <c r="AV27" s="47">
        <v>101.8300000000001</v>
      </c>
      <c r="AW27" s="47">
        <v>101.8250000000001</v>
      </c>
      <c r="AX27" s="47">
        <v>101.82000000000011</v>
      </c>
      <c r="AY27" s="47">
        <v>101.81500000000011</v>
      </c>
      <c r="AZ27" s="47">
        <v>101.81000000000012</v>
      </c>
      <c r="BA27" s="47">
        <v>101.80500000000012</v>
      </c>
      <c r="BB27" s="47">
        <v>101.80000000000013</v>
      </c>
      <c r="BC27" s="47">
        <v>101.795</v>
      </c>
      <c r="BD27" s="75">
        <v>101.41299999999997</v>
      </c>
      <c r="BE27" s="75">
        <v>101.38299999999995</v>
      </c>
      <c r="BF27" s="75">
        <v>101.35299999999994</v>
      </c>
      <c r="BG27" s="75">
        <v>101.32299999999996</v>
      </c>
      <c r="BH27" s="75">
        <v>101.29299999999995</v>
      </c>
      <c r="BI27" s="75">
        <v>101.25999999999996</v>
      </c>
      <c r="BJ27" s="75">
        <v>101.22999999999995</v>
      </c>
      <c r="BK27" s="75">
        <v>101.19999999999993</v>
      </c>
      <c r="BL27" s="45">
        <v>101.16999999999996</v>
      </c>
      <c r="BM27" s="45">
        <v>101.13999999999994</v>
      </c>
      <c r="BN27" s="45">
        <v>101.10999999999993</v>
      </c>
      <c r="BO27" s="45">
        <v>101.07999999999996</v>
      </c>
      <c r="BP27" s="45">
        <v>101.04699999999993</v>
      </c>
      <c r="BQ27" s="45">
        <v>101.01699999999995</v>
      </c>
      <c r="BR27" s="45">
        <v>100.98699999999994</v>
      </c>
      <c r="BS27" s="45">
        <v>100.95699999999992</v>
      </c>
      <c r="BT27" s="45">
        <v>100.92699999999995</v>
      </c>
      <c r="BU27" s="45">
        <v>100.89399999999992</v>
      </c>
      <c r="BV27" s="45">
        <v>100.86999999999993</v>
      </c>
      <c r="BW27" s="45">
        <v>100.84599999999995</v>
      </c>
      <c r="BX27" s="45">
        <v>100.82199999999992</v>
      </c>
      <c r="BY27" s="45">
        <v>100.80099999999995</v>
      </c>
      <c r="BZ27" s="45">
        <v>100.77699999999992</v>
      </c>
      <c r="CA27" s="45">
        <v>100.75299999999993</v>
      </c>
      <c r="CB27" s="45">
        <v>100.72899999999994</v>
      </c>
      <c r="CC27" s="45">
        <v>100.70499999999991</v>
      </c>
      <c r="CD27" s="45">
        <v>100.68399999999994</v>
      </c>
      <c r="CE27" s="45">
        <v>100.65699999999994</v>
      </c>
      <c r="CF27" s="45">
        <v>100.63299999999991</v>
      </c>
      <c r="CG27" s="45">
        <v>100.60899999999992</v>
      </c>
      <c r="CH27" s="45"/>
      <c r="CI27" s="45"/>
      <c r="CJ27" s="45"/>
      <c r="CK27" s="45"/>
      <c r="CL27" s="45"/>
      <c r="CM27" s="45"/>
      <c r="CN27" s="45"/>
      <c r="CO27" s="45"/>
      <c r="CP27" s="45"/>
      <c r="CQ27" s="45"/>
    </row>
    <row r="28" spans="1:95" ht="41" customHeight="1">
      <c r="A28" s="6">
        <v>267</v>
      </c>
      <c r="B28" s="45">
        <v>102.37300000000008</v>
      </c>
      <c r="C28" s="75">
        <v>102.35300000000008</v>
      </c>
      <c r="D28" s="75">
        <v>102.33300000000008</v>
      </c>
      <c r="E28" s="75">
        <v>102.31300000000009</v>
      </c>
      <c r="F28" s="75">
        <v>102.29300000000009</v>
      </c>
      <c r="G28" s="47">
        <v>102.25299999999989</v>
      </c>
      <c r="H28" s="47">
        <v>102.22999999999989</v>
      </c>
      <c r="I28" s="48">
        <v>102.1269999999998</v>
      </c>
      <c r="J28" s="48">
        <v>102.1039999999998</v>
      </c>
      <c r="K28" s="48">
        <v>102.0809999999998</v>
      </c>
      <c r="L28" s="48">
        <v>102.13799999999991</v>
      </c>
      <c r="M28" s="48">
        <v>102.13600000000001</v>
      </c>
      <c r="N28" s="48">
        <v>102.11300000000001</v>
      </c>
      <c r="O28" s="48">
        <v>102.11099999999982</v>
      </c>
      <c r="P28" s="48">
        <v>102.08799999999982</v>
      </c>
      <c r="Q28" s="48">
        <v>102.06499999999983</v>
      </c>
      <c r="R28" s="48">
        <v>102.06299999999993</v>
      </c>
      <c r="S28" s="48">
        <v>102.03999999999994</v>
      </c>
      <c r="T28" s="48">
        <v>102.03800000000004</v>
      </c>
      <c r="U28" s="48">
        <v>102.01799999999994</v>
      </c>
      <c r="V28" s="48">
        <v>101.98299999999995</v>
      </c>
      <c r="W28" s="48">
        <v>101.97000000000006</v>
      </c>
      <c r="X28" s="48">
        <v>101.95699999999985</v>
      </c>
      <c r="Y28" s="48">
        <v>101.94399999999996</v>
      </c>
      <c r="Z28" s="48">
        <v>101.90899999999996</v>
      </c>
      <c r="AA28" s="48">
        <v>101.89600000000007</v>
      </c>
      <c r="AB28" s="48">
        <v>101.85600000000001</v>
      </c>
      <c r="AC28" s="48">
        <v>101.9</v>
      </c>
      <c r="AD28" s="48">
        <v>101.89500000000001</v>
      </c>
      <c r="AE28" s="47">
        <v>101.88600000000002</v>
      </c>
      <c r="AF28" s="47">
        <v>101.89100000000002</v>
      </c>
      <c r="AG28" s="47">
        <v>101.88100000000001</v>
      </c>
      <c r="AH28" s="49">
        <v>101.89000000000003</v>
      </c>
      <c r="AI28" s="49">
        <v>101.88500000000003</v>
      </c>
      <c r="AJ28" s="49">
        <v>101.88000000000004</v>
      </c>
      <c r="AK28" s="49">
        <v>101.87500000000004</v>
      </c>
      <c r="AL28" s="49">
        <v>101.86900000000006</v>
      </c>
      <c r="AM28" s="49">
        <v>101.86400000000006</v>
      </c>
      <c r="AN28" s="49">
        <v>101.85900000000007</v>
      </c>
      <c r="AO28" s="49">
        <v>101.85400000000007</v>
      </c>
      <c r="AP28" s="49">
        <v>101.84800000000007</v>
      </c>
      <c r="AQ28" s="49">
        <v>101.84300000000007</v>
      </c>
      <c r="AR28" s="49">
        <v>101.83800000000008</v>
      </c>
      <c r="AS28" s="49">
        <v>101.83200000000008</v>
      </c>
      <c r="AT28" s="49">
        <v>101.82700000000008</v>
      </c>
      <c r="AU28" s="49">
        <v>101.82200000000009</v>
      </c>
      <c r="AV28" s="49">
        <v>101.81700000000009</v>
      </c>
      <c r="AW28" s="49">
        <v>101.81100000000011</v>
      </c>
      <c r="AX28" s="49">
        <v>101.80600000000011</v>
      </c>
      <c r="AY28" s="49">
        <v>101.80100000000012</v>
      </c>
      <c r="AZ28" s="49">
        <v>101.79600000000012</v>
      </c>
      <c r="BA28" s="47">
        <v>101.78300000000013</v>
      </c>
      <c r="BB28" s="47">
        <v>101.78800000000012</v>
      </c>
      <c r="BC28" s="47">
        <v>101.77800000000012</v>
      </c>
      <c r="BD28" s="75">
        <v>101.41099999999997</v>
      </c>
      <c r="BE28" s="75">
        <v>101.37999999999995</v>
      </c>
      <c r="BF28" s="75">
        <v>101.34899999999993</v>
      </c>
      <c r="BG28" s="75">
        <v>101.31799999999997</v>
      </c>
      <c r="BH28" s="75">
        <v>101.28699999999995</v>
      </c>
      <c r="BI28" s="75">
        <v>101.25199999999997</v>
      </c>
      <c r="BJ28" s="75">
        <v>101.22099999999995</v>
      </c>
      <c r="BK28" s="75">
        <v>101.18999999999993</v>
      </c>
      <c r="BL28" s="75">
        <v>101.15899999999996</v>
      </c>
      <c r="BM28" s="45">
        <v>101.12799999999994</v>
      </c>
      <c r="BN28" s="45">
        <v>101.09699999999992</v>
      </c>
      <c r="BO28" s="45">
        <v>101.06599999999996</v>
      </c>
      <c r="BP28" s="45">
        <v>101.03099999999992</v>
      </c>
      <c r="BQ28" s="45">
        <v>100.99999999999996</v>
      </c>
      <c r="BR28" s="45">
        <v>100.96899999999994</v>
      </c>
      <c r="BS28" s="45">
        <v>100.93799999999992</v>
      </c>
      <c r="BT28" s="45">
        <v>100.90699999999995</v>
      </c>
      <c r="BU28" s="45">
        <v>100.87199999999991</v>
      </c>
      <c r="BV28" s="45">
        <v>100.84899999999993</v>
      </c>
      <c r="BW28" s="45">
        <v>100.82599999999995</v>
      </c>
      <c r="BX28" s="45">
        <v>100.80299999999991</v>
      </c>
      <c r="BY28" s="45">
        <v>100.78399999999995</v>
      </c>
      <c r="BZ28" s="45">
        <v>100.76099999999991</v>
      </c>
      <c r="CA28" s="45">
        <v>100.73799999999993</v>
      </c>
      <c r="CB28" s="45">
        <v>100.71499999999995</v>
      </c>
      <c r="CC28" s="45">
        <v>100.69199999999991</v>
      </c>
      <c r="CD28" s="45">
        <v>100.67299999999994</v>
      </c>
      <c r="CE28" s="45">
        <v>100.64599999999994</v>
      </c>
      <c r="CF28" s="45">
        <v>100.62299999999991</v>
      </c>
      <c r="CG28" s="45">
        <v>100.59999999999992</v>
      </c>
      <c r="CH28" s="45"/>
      <c r="CI28" s="45"/>
      <c r="CJ28" s="45"/>
      <c r="CK28" s="45"/>
      <c r="CL28" s="45"/>
      <c r="CM28" s="45"/>
      <c r="CN28" s="45"/>
      <c r="CO28" s="45"/>
      <c r="CP28" s="45"/>
      <c r="CQ28" s="45"/>
    </row>
    <row r="29" spans="1:95" ht="41" customHeight="1">
      <c r="A29" s="6">
        <v>264</v>
      </c>
      <c r="B29" s="45">
        <v>102.34100000000008</v>
      </c>
      <c r="C29" s="75">
        <v>102.32100000000008</v>
      </c>
      <c r="D29" s="75">
        <v>102.30100000000009</v>
      </c>
      <c r="E29" s="75">
        <v>102.28100000000009</v>
      </c>
      <c r="F29" s="75">
        <v>102.2610000000001</v>
      </c>
      <c r="G29" s="47">
        <v>102.21999999999989</v>
      </c>
      <c r="H29" s="47">
        <v>102.19699999999989</v>
      </c>
      <c r="I29" s="48">
        <v>102.08999999999979</v>
      </c>
      <c r="J29" s="48">
        <v>102.06699999999979</v>
      </c>
      <c r="K29" s="48">
        <v>102.0439999999998</v>
      </c>
      <c r="L29" s="48">
        <v>102.1049999999999</v>
      </c>
      <c r="M29" s="48">
        <v>102.10400000000001</v>
      </c>
      <c r="N29" s="48">
        <v>102.08100000000002</v>
      </c>
      <c r="O29" s="48">
        <v>102.07999999999981</v>
      </c>
      <c r="P29" s="48">
        <v>102.05699999999982</v>
      </c>
      <c r="Q29" s="48">
        <v>102.03399999999982</v>
      </c>
      <c r="R29" s="48">
        <v>102.03299999999993</v>
      </c>
      <c r="S29" s="48">
        <v>102.00999999999993</v>
      </c>
      <c r="T29" s="48">
        <v>102.00900000000004</v>
      </c>
      <c r="U29" s="48">
        <v>101.99099999999994</v>
      </c>
      <c r="V29" s="48">
        <v>101.95599999999995</v>
      </c>
      <c r="W29" s="48">
        <v>101.94400000000006</v>
      </c>
      <c r="X29" s="48">
        <v>101.93199999999985</v>
      </c>
      <c r="Y29" s="48">
        <v>101.91999999999996</v>
      </c>
      <c r="Z29" s="48">
        <v>101.88499999999996</v>
      </c>
      <c r="AA29" s="48">
        <v>101.87300000000008</v>
      </c>
      <c r="AB29" s="48">
        <v>101.837</v>
      </c>
      <c r="AC29" s="48">
        <v>101.875</v>
      </c>
      <c r="AD29" s="48">
        <v>101.87</v>
      </c>
      <c r="AE29" s="47">
        <v>101.86200000000002</v>
      </c>
      <c r="AF29" s="47">
        <v>101.86700000000002</v>
      </c>
      <c r="AG29" s="47">
        <v>101.85700000000001</v>
      </c>
      <c r="AH29" s="49">
        <v>101.88000000000002</v>
      </c>
      <c r="AI29" s="49">
        <v>101.87500000000003</v>
      </c>
      <c r="AJ29" s="49">
        <v>101.87000000000003</v>
      </c>
      <c r="AK29" s="49">
        <v>101.86500000000004</v>
      </c>
      <c r="AL29" s="49">
        <v>101.85800000000006</v>
      </c>
      <c r="AM29" s="49">
        <v>101.85300000000007</v>
      </c>
      <c r="AN29" s="49">
        <v>101.84800000000007</v>
      </c>
      <c r="AO29" s="49">
        <v>101.84300000000007</v>
      </c>
      <c r="AP29" s="49">
        <v>101.83600000000007</v>
      </c>
      <c r="AQ29" s="49">
        <v>101.83100000000007</v>
      </c>
      <c r="AR29" s="49">
        <v>101.82600000000008</v>
      </c>
      <c r="AS29" s="49">
        <v>101.81900000000007</v>
      </c>
      <c r="AT29" s="49">
        <v>101.81400000000008</v>
      </c>
      <c r="AU29" s="49">
        <v>101.80900000000008</v>
      </c>
      <c r="AV29" s="49">
        <v>101.80400000000009</v>
      </c>
      <c r="AW29" s="49">
        <v>101.79700000000011</v>
      </c>
      <c r="AX29" s="49">
        <v>101.79200000000012</v>
      </c>
      <c r="AY29" s="49">
        <v>101.78700000000012</v>
      </c>
      <c r="AZ29" s="49">
        <v>101.78200000000012</v>
      </c>
      <c r="BA29" s="47">
        <v>101.77100000000013</v>
      </c>
      <c r="BB29" s="47">
        <v>101.77600000000012</v>
      </c>
      <c r="BC29" s="47">
        <v>101.76600000000012</v>
      </c>
      <c r="BD29" s="75">
        <v>101.40899999999998</v>
      </c>
      <c r="BE29" s="75">
        <v>101.37699999999995</v>
      </c>
      <c r="BF29" s="75">
        <v>101.34499999999993</v>
      </c>
      <c r="BG29" s="75">
        <v>101.31299999999997</v>
      </c>
      <c r="BH29" s="75">
        <v>101.28099999999995</v>
      </c>
      <c r="BI29" s="75">
        <v>101.24399999999997</v>
      </c>
      <c r="BJ29" s="75">
        <v>101.21199999999995</v>
      </c>
      <c r="BK29" s="75">
        <v>101.17999999999992</v>
      </c>
      <c r="BL29" s="75">
        <v>101.14799999999997</v>
      </c>
      <c r="BM29" s="45">
        <v>101.11599999999994</v>
      </c>
      <c r="BN29" s="45">
        <v>101.08399999999992</v>
      </c>
      <c r="BO29" s="45">
        <v>101.05199999999996</v>
      </c>
      <c r="BP29" s="45">
        <v>101.01499999999992</v>
      </c>
      <c r="BQ29" s="45">
        <v>100.98299999999996</v>
      </c>
      <c r="BR29" s="45">
        <v>100.95099999999994</v>
      </c>
      <c r="BS29" s="45">
        <v>100.91899999999991</v>
      </c>
      <c r="BT29" s="45">
        <v>100.88699999999996</v>
      </c>
      <c r="BU29" s="45">
        <v>100.84999999999991</v>
      </c>
      <c r="BV29" s="45">
        <v>100.82799999999993</v>
      </c>
      <c r="BW29" s="45">
        <v>100.80599999999995</v>
      </c>
      <c r="BX29" s="45">
        <v>100.78399999999991</v>
      </c>
      <c r="BY29" s="45">
        <v>100.76699999999995</v>
      </c>
      <c r="BZ29" s="45">
        <v>100.74499999999991</v>
      </c>
      <c r="CA29" s="45">
        <v>100.72299999999993</v>
      </c>
      <c r="CB29" s="45">
        <v>100.70099999999995</v>
      </c>
      <c r="CC29" s="45">
        <v>100.6789999999999</v>
      </c>
      <c r="CD29" s="45">
        <v>100.66199999999995</v>
      </c>
      <c r="CE29" s="45">
        <v>100.63499999999995</v>
      </c>
      <c r="CF29" s="45">
        <v>100.6129999999999</v>
      </c>
      <c r="CG29" s="45">
        <v>100.59099999999992</v>
      </c>
      <c r="CH29" s="45"/>
      <c r="CI29" s="45"/>
      <c r="CJ29" s="45"/>
      <c r="CK29" s="45"/>
      <c r="CL29" s="45"/>
      <c r="CM29" s="45"/>
      <c r="CN29" s="45"/>
      <c r="CO29" s="45"/>
      <c r="CP29" s="45"/>
      <c r="CQ29" s="45"/>
    </row>
    <row r="30" spans="1:95" ht="41" customHeight="1">
      <c r="A30" s="6">
        <v>261</v>
      </c>
      <c r="B30" s="45">
        <v>102.30900000000008</v>
      </c>
      <c r="C30" s="45">
        <v>102.28900000000009</v>
      </c>
      <c r="D30" s="75">
        <v>102.26900000000009</v>
      </c>
      <c r="E30" s="75">
        <v>102.24900000000009</v>
      </c>
      <c r="F30" s="75">
        <v>102.2290000000001</v>
      </c>
      <c r="G30" s="47">
        <v>102.18699999999988</v>
      </c>
      <c r="H30" s="47">
        <v>102.16399999999989</v>
      </c>
      <c r="I30" s="48">
        <v>102.05299999999978</v>
      </c>
      <c r="J30" s="48">
        <v>102.02999999999979</v>
      </c>
      <c r="K30" s="48">
        <v>102.00699999999979</v>
      </c>
      <c r="L30" s="48">
        <v>102.0719999999999</v>
      </c>
      <c r="M30" s="48">
        <v>102.07200000000002</v>
      </c>
      <c r="N30" s="48">
        <v>102.04900000000002</v>
      </c>
      <c r="O30" s="48">
        <v>102.04899999999981</v>
      </c>
      <c r="P30" s="48">
        <v>102.02599999999981</v>
      </c>
      <c r="Q30" s="48">
        <v>102.00299999999982</v>
      </c>
      <c r="R30" s="48">
        <v>102.00299999999993</v>
      </c>
      <c r="S30" s="48">
        <v>101.97999999999993</v>
      </c>
      <c r="T30" s="48">
        <v>101.98000000000005</v>
      </c>
      <c r="U30" s="48">
        <v>101.96399999999994</v>
      </c>
      <c r="V30" s="48">
        <v>101.92899999999995</v>
      </c>
      <c r="W30" s="48">
        <v>101.91800000000006</v>
      </c>
      <c r="X30" s="48">
        <v>101.90699999999984</v>
      </c>
      <c r="Y30" s="48">
        <v>101.89599999999996</v>
      </c>
      <c r="Z30" s="48">
        <v>101.86099999999996</v>
      </c>
      <c r="AA30" s="48">
        <v>101.85000000000008</v>
      </c>
      <c r="AB30" s="48">
        <v>101.818</v>
      </c>
      <c r="AC30" s="48">
        <v>101.85</v>
      </c>
      <c r="AD30" s="48">
        <v>101.845</v>
      </c>
      <c r="AE30" s="47">
        <v>101.83800000000002</v>
      </c>
      <c r="AF30" s="47">
        <v>101.84300000000002</v>
      </c>
      <c r="AG30" s="47">
        <v>101.83300000000001</v>
      </c>
      <c r="AH30" s="49">
        <v>101.87000000000002</v>
      </c>
      <c r="AI30" s="49">
        <v>101.86500000000002</v>
      </c>
      <c r="AJ30" s="49">
        <v>101.86000000000003</v>
      </c>
      <c r="AK30" s="49">
        <v>101.85500000000003</v>
      </c>
      <c r="AL30" s="49">
        <v>101.84700000000007</v>
      </c>
      <c r="AM30" s="49">
        <v>101.84200000000007</v>
      </c>
      <c r="AN30" s="49">
        <v>101.83700000000007</v>
      </c>
      <c r="AO30" s="49">
        <v>101.83200000000008</v>
      </c>
      <c r="AP30" s="49">
        <v>101.82400000000007</v>
      </c>
      <c r="AQ30" s="49">
        <v>101.81900000000007</v>
      </c>
      <c r="AR30" s="49">
        <v>101.81400000000008</v>
      </c>
      <c r="AS30" s="49">
        <v>101.80600000000007</v>
      </c>
      <c r="AT30" s="49">
        <v>101.80100000000007</v>
      </c>
      <c r="AU30" s="49">
        <v>101.79600000000008</v>
      </c>
      <c r="AV30" s="49">
        <v>101.79100000000008</v>
      </c>
      <c r="AW30" s="49">
        <v>101.78300000000011</v>
      </c>
      <c r="AX30" s="49">
        <v>101.77800000000012</v>
      </c>
      <c r="AY30" s="49">
        <v>101.77300000000012</v>
      </c>
      <c r="AZ30" s="49">
        <v>101.76800000000013</v>
      </c>
      <c r="BA30" s="47">
        <v>101.75900000000013</v>
      </c>
      <c r="BB30" s="47">
        <v>101.76400000000012</v>
      </c>
      <c r="BC30" s="47">
        <v>101.75400000000012</v>
      </c>
      <c r="BD30" s="75">
        <v>101.40699999999998</v>
      </c>
      <c r="BE30" s="75">
        <v>101.37399999999995</v>
      </c>
      <c r="BF30" s="75">
        <v>101.34099999999992</v>
      </c>
      <c r="BG30" s="75">
        <v>101.30799999999998</v>
      </c>
      <c r="BH30" s="75">
        <v>101.27499999999995</v>
      </c>
      <c r="BI30" s="75">
        <v>101.23599999999998</v>
      </c>
      <c r="BJ30" s="75">
        <v>101.20299999999995</v>
      </c>
      <c r="BK30" s="75">
        <v>101.16999999999992</v>
      </c>
      <c r="BL30" s="75">
        <v>101.13699999999997</v>
      </c>
      <c r="BM30" s="75">
        <v>101.10399999999994</v>
      </c>
      <c r="BN30" s="75">
        <v>101.07099999999991</v>
      </c>
      <c r="BO30" s="45">
        <v>101.03799999999997</v>
      </c>
      <c r="BP30" s="45">
        <v>100.99899999999991</v>
      </c>
      <c r="BQ30" s="45">
        <v>100.96599999999997</v>
      </c>
      <c r="BR30" s="45">
        <v>100.93299999999994</v>
      </c>
      <c r="BS30" s="45">
        <v>100.89999999999991</v>
      </c>
      <c r="BT30" s="45">
        <v>100.86699999999996</v>
      </c>
      <c r="BU30" s="45">
        <v>100.8279999999999</v>
      </c>
      <c r="BV30" s="45">
        <v>100.80699999999993</v>
      </c>
      <c r="BW30" s="45">
        <v>100.78599999999996</v>
      </c>
      <c r="BX30" s="45">
        <v>100.7649999999999</v>
      </c>
      <c r="BY30" s="45">
        <v>100.74999999999996</v>
      </c>
      <c r="BZ30" s="45">
        <v>100.7289999999999</v>
      </c>
      <c r="CA30" s="45">
        <v>100.70799999999993</v>
      </c>
      <c r="CB30" s="45">
        <v>100.68699999999995</v>
      </c>
      <c r="CC30" s="45">
        <v>100.6659999999999</v>
      </c>
      <c r="CD30" s="45">
        <v>100.65099999999995</v>
      </c>
      <c r="CE30" s="45">
        <v>100.62399999999995</v>
      </c>
      <c r="CF30" s="45">
        <v>100.60299999999989</v>
      </c>
      <c r="CG30" s="45">
        <v>100.58199999999992</v>
      </c>
      <c r="CH30" s="45"/>
      <c r="CI30" s="45"/>
      <c r="CJ30" s="45"/>
      <c r="CK30" s="45"/>
      <c r="CL30" s="45"/>
      <c r="CM30" s="45"/>
      <c r="CN30" s="45"/>
      <c r="CO30" s="45"/>
      <c r="CP30" s="45"/>
      <c r="CQ30" s="45"/>
    </row>
    <row r="31" spans="1:95" ht="41" customHeight="1">
      <c r="A31" s="6">
        <v>258</v>
      </c>
      <c r="B31" s="45">
        <v>102.27700000000009</v>
      </c>
      <c r="C31" s="45">
        <v>102.25700000000009</v>
      </c>
      <c r="D31" s="75">
        <v>102.23700000000009</v>
      </c>
      <c r="E31" s="75">
        <v>102.2170000000001</v>
      </c>
      <c r="F31" s="75">
        <v>102.1970000000001</v>
      </c>
      <c r="G31" s="47">
        <v>102.15399999999988</v>
      </c>
      <c r="H31" s="47">
        <v>102.13099999999989</v>
      </c>
      <c r="I31" s="48">
        <v>102.01599999999978</v>
      </c>
      <c r="J31" s="48">
        <v>101.99299999999978</v>
      </c>
      <c r="K31" s="48">
        <v>101.96999999999979</v>
      </c>
      <c r="L31" s="48">
        <v>102.0389999999999</v>
      </c>
      <c r="M31" s="48">
        <v>102.04000000000002</v>
      </c>
      <c r="N31" s="48">
        <v>102.01700000000002</v>
      </c>
      <c r="O31" s="48">
        <v>102.0179999999998</v>
      </c>
      <c r="P31" s="48">
        <v>101.99499999999981</v>
      </c>
      <c r="Q31" s="48">
        <v>101.97199999999981</v>
      </c>
      <c r="R31" s="48">
        <v>101.97299999999993</v>
      </c>
      <c r="S31" s="48">
        <v>101.94999999999993</v>
      </c>
      <c r="T31" s="48">
        <v>101.95100000000005</v>
      </c>
      <c r="U31" s="48">
        <v>101.93699999999994</v>
      </c>
      <c r="V31" s="48">
        <v>101.90199999999994</v>
      </c>
      <c r="W31" s="48">
        <v>101.89200000000007</v>
      </c>
      <c r="X31" s="48">
        <v>101.88199999999983</v>
      </c>
      <c r="Y31" s="48">
        <v>101.87199999999996</v>
      </c>
      <c r="Z31" s="48">
        <v>101.83699999999996</v>
      </c>
      <c r="AA31" s="48">
        <v>101.82700000000008</v>
      </c>
      <c r="AB31" s="48">
        <v>101.79899999999999</v>
      </c>
      <c r="AC31" s="48">
        <v>101.82499999999999</v>
      </c>
      <c r="AD31" s="48">
        <v>101.82</v>
      </c>
      <c r="AE31" s="47">
        <v>101.81400000000002</v>
      </c>
      <c r="AF31" s="47">
        <v>101.81900000000002</v>
      </c>
      <c r="AG31" s="47">
        <v>101.80900000000001</v>
      </c>
      <c r="AH31" s="49">
        <v>101.86000000000001</v>
      </c>
      <c r="AI31" s="49">
        <v>101.85500000000002</v>
      </c>
      <c r="AJ31" s="49">
        <v>101.85000000000002</v>
      </c>
      <c r="AK31" s="49">
        <v>101.84500000000003</v>
      </c>
      <c r="AL31" s="49">
        <v>101.83600000000007</v>
      </c>
      <c r="AM31" s="49">
        <v>101.83100000000007</v>
      </c>
      <c r="AN31" s="49">
        <v>101.82600000000008</v>
      </c>
      <c r="AO31" s="49">
        <v>101.82100000000008</v>
      </c>
      <c r="AP31" s="49">
        <v>101.81200000000007</v>
      </c>
      <c r="AQ31" s="49">
        <v>101.80700000000007</v>
      </c>
      <c r="AR31" s="49">
        <v>101.80200000000008</v>
      </c>
      <c r="AS31" s="49">
        <v>101.79300000000006</v>
      </c>
      <c r="AT31" s="49">
        <v>101.78800000000007</v>
      </c>
      <c r="AU31" s="49">
        <v>101.78300000000007</v>
      </c>
      <c r="AV31" s="49">
        <v>101.77800000000008</v>
      </c>
      <c r="AW31" s="49">
        <v>101.76900000000012</v>
      </c>
      <c r="AX31" s="49">
        <v>101.76400000000012</v>
      </c>
      <c r="AY31" s="49">
        <v>101.75900000000013</v>
      </c>
      <c r="AZ31" s="49">
        <v>101.75400000000013</v>
      </c>
      <c r="BA31" s="47">
        <v>101.74700000000013</v>
      </c>
      <c r="BB31" s="47">
        <v>101.75200000000012</v>
      </c>
      <c r="BC31" s="47">
        <v>101.74200000000012</v>
      </c>
      <c r="BD31" s="75">
        <v>101.40499999999999</v>
      </c>
      <c r="BE31" s="75">
        <v>101.37099999999995</v>
      </c>
      <c r="BF31" s="75">
        <v>101.33699999999992</v>
      </c>
      <c r="BG31" s="75">
        <v>101.30299999999998</v>
      </c>
      <c r="BH31" s="75">
        <v>101.26899999999995</v>
      </c>
      <c r="BI31" s="75">
        <v>101.22799999999998</v>
      </c>
      <c r="BJ31" s="75">
        <v>101.19399999999995</v>
      </c>
      <c r="BK31" s="75">
        <v>101.15999999999991</v>
      </c>
      <c r="BL31" s="75">
        <v>101.12599999999998</v>
      </c>
      <c r="BM31" s="75">
        <v>101.09199999999994</v>
      </c>
      <c r="BN31" s="75">
        <v>101.05799999999991</v>
      </c>
      <c r="BO31" s="75">
        <v>101.02399999999997</v>
      </c>
      <c r="BP31" s="45">
        <v>100.9829999999999</v>
      </c>
      <c r="BQ31" s="45">
        <v>100.94899999999997</v>
      </c>
      <c r="BR31" s="45">
        <v>100.91499999999994</v>
      </c>
      <c r="BS31" s="45">
        <v>100.8809999999999</v>
      </c>
      <c r="BT31" s="45">
        <v>100.84699999999997</v>
      </c>
      <c r="BU31" s="45">
        <v>100.8059999999999</v>
      </c>
      <c r="BV31" s="45">
        <v>100.78599999999993</v>
      </c>
      <c r="BW31" s="45">
        <v>100.76599999999996</v>
      </c>
      <c r="BX31" s="45">
        <v>100.7459999999999</v>
      </c>
      <c r="BY31" s="45">
        <v>100.73299999999996</v>
      </c>
      <c r="BZ31" s="45">
        <v>100.71299999999989</v>
      </c>
      <c r="CA31" s="45">
        <v>100.69299999999993</v>
      </c>
      <c r="CB31" s="45">
        <v>100.67299999999996</v>
      </c>
      <c r="CC31" s="45">
        <v>100.65299999999989</v>
      </c>
      <c r="CD31" s="45">
        <v>100.63999999999996</v>
      </c>
      <c r="CE31" s="45">
        <v>100.61299999999996</v>
      </c>
      <c r="CF31" s="45">
        <v>100.59299999999989</v>
      </c>
      <c r="CG31" s="45">
        <v>100.57299999999992</v>
      </c>
      <c r="CH31" s="45"/>
      <c r="CI31" s="45"/>
      <c r="CJ31" s="45"/>
      <c r="CK31" s="45"/>
      <c r="CL31" s="45"/>
      <c r="CM31" s="45"/>
      <c r="CN31" s="45"/>
      <c r="CO31" s="45"/>
      <c r="CP31" s="45"/>
      <c r="CQ31" s="45"/>
    </row>
    <row r="32" spans="1:95" ht="41" customHeight="1">
      <c r="A32" s="6">
        <v>255</v>
      </c>
      <c r="B32" s="45">
        <v>102.24500000000009</v>
      </c>
      <c r="C32" s="45">
        <v>102.22500000000009</v>
      </c>
      <c r="D32" s="75">
        <v>102.2050000000001</v>
      </c>
      <c r="E32" s="75">
        <v>102.1850000000001</v>
      </c>
      <c r="F32" s="75">
        <v>102.16500000000011</v>
      </c>
      <c r="G32" s="47">
        <v>102.12099999999988</v>
      </c>
      <c r="H32" s="47">
        <v>102.09799999999989</v>
      </c>
      <c r="I32" s="48">
        <v>101.97899999999977</v>
      </c>
      <c r="J32" s="48">
        <v>101.95599999999978</v>
      </c>
      <c r="K32" s="48">
        <v>101.93299999999978</v>
      </c>
      <c r="L32" s="48">
        <v>102.0059999999999</v>
      </c>
      <c r="M32" s="48">
        <v>102.00800000000002</v>
      </c>
      <c r="N32" s="48">
        <v>101.98500000000003</v>
      </c>
      <c r="O32" s="48">
        <v>101.9869999999998</v>
      </c>
      <c r="P32" s="48">
        <v>101.9639999999998</v>
      </c>
      <c r="Q32" s="48">
        <v>101.9409999999998</v>
      </c>
      <c r="R32" s="48">
        <v>101.94299999999993</v>
      </c>
      <c r="S32" s="48">
        <v>101.91999999999993</v>
      </c>
      <c r="T32" s="48">
        <v>101.92200000000005</v>
      </c>
      <c r="U32" s="48">
        <v>101.90999999999994</v>
      </c>
      <c r="V32" s="48">
        <v>101.87499999999994</v>
      </c>
      <c r="W32" s="48">
        <v>101.86600000000007</v>
      </c>
      <c r="X32" s="48">
        <v>101.85699999999983</v>
      </c>
      <c r="Y32" s="48">
        <v>101.84799999999996</v>
      </c>
      <c r="Z32" s="48">
        <v>101.81299999999996</v>
      </c>
      <c r="AA32" s="48">
        <v>101.80400000000009</v>
      </c>
      <c r="AB32" s="48">
        <v>101.77999999999999</v>
      </c>
      <c r="AC32" s="48">
        <v>101.79999999999998</v>
      </c>
      <c r="AD32" s="48">
        <v>101.79499999999999</v>
      </c>
      <c r="AE32" s="47">
        <v>101.79000000000002</v>
      </c>
      <c r="AF32" s="47">
        <v>101.79500000000002</v>
      </c>
      <c r="AG32" s="47">
        <v>101.78500000000001</v>
      </c>
      <c r="AH32" s="49">
        <v>101.85000000000001</v>
      </c>
      <c r="AI32" s="49">
        <v>101.84500000000001</v>
      </c>
      <c r="AJ32" s="49">
        <v>101.84000000000002</v>
      </c>
      <c r="AK32" s="49">
        <v>101.83500000000002</v>
      </c>
      <c r="AL32" s="49">
        <v>101.82500000000007</v>
      </c>
      <c r="AM32" s="49">
        <v>101.82000000000008</v>
      </c>
      <c r="AN32" s="49">
        <v>101.81500000000008</v>
      </c>
      <c r="AO32" s="49">
        <v>101.81000000000009</v>
      </c>
      <c r="AP32" s="49">
        <v>101.80000000000007</v>
      </c>
      <c r="AQ32" s="49">
        <v>101.79500000000007</v>
      </c>
      <c r="AR32" s="49">
        <v>101.79000000000008</v>
      </c>
      <c r="AS32" s="49">
        <v>101.78000000000006</v>
      </c>
      <c r="AT32" s="49">
        <v>101.77500000000006</v>
      </c>
      <c r="AU32" s="49">
        <v>101.77000000000007</v>
      </c>
      <c r="AV32" s="49">
        <v>101.76500000000007</v>
      </c>
      <c r="AW32" s="49">
        <v>101.75500000000012</v>
      </c>
      <c r="AX32" s="49">
        <v>101.75000000000013</v>
      </c>
      <c r="AY32" s="49">
        <v>101.74500000000013</v>
      </c>
      <c r="AZ32" s="49">
        <v>101.74000000000014</v>
      </c>
      <c r="BA32" s="47">
        <v>101.73500000000013</v>
      </c>
      <c r="BB32" s="47">
        <v>101.74000000000012</v>
      </c>
      <c r="BC32" s="47">
        <v>101.73000000000012</v>
      </c>
      <c r="BD32" s="75">
        <v>101.40299999999999</v>
      </c>
      <c r="BE32" s="75">
        <v>101.36799999999995</v>
      </c>
      <c r="BF32" s="75">
        <v>101.33299999999991</v>
      </c>
      <c r="BG32" s="75">
        <v>101.29799999999999</v>
      </c>
      <c r="BH32" s="75">
        <v>101.26299999999995</v>
      </c>
      <c r="BI32" s="75">
        <v>101.21999999999998</v>
      </c>
      <c r="BJ32" s="75">
        <v>101.18499999999995</v>
      </c>
      <c r="BK32" s="75">
        <v>101.14999999999991</v>
      </c>
      <c r="BL32" s="75">
        <v>101.11499999999998</v>
      </c>
      <c r="BM32" s="75">
        <v>101.07999999999994</v>
      </c>
      <c r="BN32" s="75">
        <v>101.0449999999999</v>
      </c>
      <c r="BO32" s="75">
        <v>101.00999999999998</v>
      </c>
      <c r="BP32" s="75">
        <v>100.9669999999999</v>
      </c>
      <c r="BQ32" s="45">
        <v>100.93199999999997</v>
      </c>
      <c r="BR32" s="45">
        <v>100.89699999999993</v>
      </c>
      <c r="BS32" s="45">
        <v>100.8619999999999</v>
      </c>
      <c r="BT32" s="45">
        <v>100.82699999999997</v>
      </c>
      <c r="BU32" s="45">
        <v>100.78399999999989</v>
      </c>
      <c r="BV32" s="45">
        <v>100.76499999999993</v>
      </c>
      <c r="BW32" s="45">
        <v>100.74599999999997</v>
      </c>
      <c r="BX32" s="45">
        <v>100.72699999999989</v>
      </c>
      <c r="BY32" s="45">
        <v>100.71599999999997</v>
      </c>
      <c r="BZ32" s="45">
        <v>100.69699999999989</v>
      </c>
      <c r="CA32" s="45">
        <v>100.67799999999993</v>
      </c>
      <c r="CB32" s="45">
        <v>100.65899999999996</v>
      </c>
      <c r="CC32" s="45">
        <v>100.63999999999989</v>
      </c>
      <c r="CD32" s="45">
        <v>100.62899999999996</v>
      </c>
      <c r="CE32" s="45">
        <v>100.60199999999996</v>
      </c>
      <c r="CF32" s="45">
        <v>100.58299999999988</v>
      </c>
      <c r="CG32" s="45">
        <v>100.56399999999992</v>
      </c>
      <c r="CH32" s="45"/>
      <c r="CI32" s="45"/>
      <c r="CJ32" s="45"/>
      <c r="CK32" s="45"/>
      <c r="CL32" s="45"/>
      <c r="CM32" s="45"/>
      <c r="CN32" s="45"/>
      <c r="CO32" s="45"/>
      <c r="CP32" s="45"/>
      <c r="CQ32" s="45"/>
    </row>
    <row r="33" spans="1:95" ht="41" customHeight="1">
      <c r="A33" s="6">
        <v>252</v>
      </c>
      <c r="B33" s="45">
        <v>102.21300000000009</v>
      </c>
      <c r="C33" s="45">
        <v>102.1930000000001</v>
      </c>
      <c r="D33" s="75">
        <v>102.1730000000001</v>
      </c>
      <c r="E33" s="75">
        <v>102.15300000000011</v>
      </c>
      <c r="F33" s="75">
        <v>102.13300000000011</v>
      </c>
      <c r="G33" s="47">
        <v>102.08799999999988</v>
      </c>
      <c r="H33" s="47">
        <v>102.06499999999988</v>
      </c>
      <c r="I33" s="48">
        <v>101.94199999999977</v>
      </c>
      <c r="J33" s="48">
        <v>101.91899999999977</v>
      </c>
      <c r="K33" s="48">
        <v>101.89599999999977</v>
      </c>
      <c r="L33" s="48">
        <v>101.9729999999999</v>
      </c>
      <c r="M33" s="48">
        <v>101.97600000000003</v>
      </c>
      <c r="N33" s="48">
        <v>101.95300000000003</v>
      </c>
      <c r="O33" s="48">
        <v>101.95599999999979</v>
      </c>
      <c r="P33" s="48">
        <v>101.93299999999979</v>
      </c>
      <c r="Q33" s="48">
        <v>101.9099999999998</v>
      </c>
      <c r="R33" s="48">
        <v>101.91299999999993</v>
      </c>
      <c r="S33" s="48">
        <v>101.88999999999993</v>
      </c>
      <c r="T33" s="48">
        <v>101.89300000000006</v>
      </c>
      <c r="U33" s="48">
        <v>101.88299999999994</v>
      </c>
      <c r="V33" s="48">
        <v>101.84799999999994</v>
      </c>
      <c r="W33" s="48">
        <v>101.84000000000007</v>
      </c>
      <c r="X33" s="48">
        <v>101.83199999999982</v>
      </c>
      <c r="Y33" s="48">
        <v>101.82399999999996</v>
      </c>
      <c r="Z33" s="48">
        <v>101.78899999999996</v>
      </c>
      <c r="AA33" s="48">
        <v>101.78100000000009</v>
      </c>
      <c r="AB33" s="48">
        <v>101.76099999999998</v>
      </c>
      <c r="AC33" s="48">
        <v>101.77499999999998</v>
      </c>
      <c r="AD33" s="48">
        <v>101.76999999999998</v>
      </c>
      <c r="AE33" s="47">
        <v>101.76600000000002</v>
      </c>
      <c r="AF33" s="47">
        <v>101.77100000000002</v>
      </c>
      <c r="AG33" s="47">
        <v>101.76100000000001</v>
      </c>
      <c r="AH33" s="49">
        <v>101.84</v>
      </c>
      <c r="AI33" s="49">
        <v>101.83500000000001</v>
      </c>
      <c r="AJ33" s="49">
        <v>101.83000000000001</v>
      </c>
      <c r="AK33" s="49">
        <v>101.82500000000002</v>
      </c>
      <c r="AL33" s="49">
        <v>101.81400000000008</v>
      </c>
      <c r="AM33" s="49">
        <v>101.80900000000008</v>
      </c>
      <c r="AN33" s="49">
        <v>101.80400000000009</v>
      </c>
      <c r="AO33" s="49">
        <v>101.79900000000009</v>
      </c>
      <c r="AP33" s="49">
        <v>101.78800000000007</v>
      </c>
      <c r="AQ33" s="49">
        <v>101.78300000000007</v>
      </c>
      <c r="AR33" s="49">
        <v>101.77800000000008</v>
      </c>
      <c r="AS33" s="49">
        <v>101.76700000000005</v>
      </c>
      <c r="AT33" s="49">
        <v>101.76200000000006</v>
      </c>
      <c r="AU33" s="49">
        <v>101.75700000000006</v>
      </c>
      <c r="AV33" s="49">
        <v>101.75200000000007</v>
      </c>
      <c r="AW33" s="49">
        <v>101.74100000000013</v>
      </c>
      <c r="AX33" s="49">
        <v>101.73600000000013</v>
      </c>
      <c r="AY33" s="49">
        <v>101.73100000000014</v>
      </c>
      <c r="AZ33" s="49">
        <v>101.72600000000014</v>
      </c>
      <c r="BA33" s="47">
        <v>101.72300000000013</v>
      </c>
      <c r="BB33" s="47">
        <v>101.72800000000012</v>
      </c>
      <c r="BC33" s="47">
        <v>101.71800000000012</v>
      </c>
      <c r="BD33" s="75">
        <v>101.401</v>
      </c>
      <c r="BE33" s="75">
        <v>101.36499999999995</v>
      </c>
      <c r="BF33" s="75">
        <v>101.32899999999991</v>
      </c>
      <c r="BG33" s="75">
        <v>101.29299999999999</v>
      </c>
      <c r="BH33" s="75">
        <v>101.25699999999995</v>
      </c>
      <c r="BI33" s="75">
        <v>101.21199999999999</v>
      </c>
      <c r="BJ33" s="75">
        <v>101.17599999999995</v>
      </c>
      <c r="BK33" s="75">
        <v>101.1399999999999</v>
      </c>
      <c r="BL33" s="75">
        <v>101.10399999999998</v>
      </c>
      <c r="BM33" s="75">
        <v>101.06799999999994</v>
      </c>
      <c r="BN33" s="75">
        <v>101.0319999999999</v>
      </c>
      <c r="BO33" s="75">
        <v>100.99599999999998</v>
      </c>
      <c r="BP33" s="75">
        <v>100.95099999999989</v>
      </c>
      <c r="BQ33" s="75">
        <v>100.91499999999998</v>
      </c>
      <c r="BR33" s="45">
        <v>100.87899999999993</v>
      </c>
      <c r="BS33" s="45">
        <v>100.84299999999989</v>
      </c>
      <c r="BT33" s="45">
        <v>100.80699999999997</v>
      </c>
      <c r="BU33" s="45">
        <v>100.76199999999989</v>
      </c>
      <c r="BV33" s="45">
        <v>100.74399999999993</v>
      </c>
      <c r="BW33" s="45">
        <v>100.72599999999997</v>
      </c>
      <c r="BX33" s="45">
        <v>100.70799999999988</v>
      </c>
      <c r="BY33" s="45">
        <v>100.69899999999997</v>
      </c>
      <c r="BZ33" s="45">
        <v>100.68099999999988</v>
      </c>
      <c r="CA33" s="45">
        <v>100.66299999999993</v>
      </c>
      <c r="CB33" s="45">
        <v>100.64499999999997</v>
      </c>
      <c r="CC33" s="45">
        <v>100.62699999999988</v>
      </c>
      <c r="CD33" s="45">
        <v>100.61799999999997</v>
      </c>
      <c r="CE33" s="45">
        <v>100.59099999999997</v>
      </c>
      <c r="CF33" s="45">
        <v>100.57299999999988</v>
      </c>
      <c r="CG33" s="45">
        <v>100.55499999999992</v>
      </c>
      <c r="CH33" s="45"/>
      <c r="CI33" s="45"/>
      <c r="CJ33" s="45"/>
      <c r="CK33" s="45"/>
      <c r="CL33" s="45"/>
      <c r="CM33" s="45"/>
      <c r="CN33" s="45"/>
      <c r="CO33" s="45"/>
      <c r="CP33" s="45"/>
      <c r="CQ33" s="45"/>
    </row>
    <row r="34" spans="1:95" ht="41" customHeight="1">
      <c r="A34" s="6">
        <v>249</v>
      </c>
      <c r="B34" s="45">
        <v>102.1810000000001</v>
      </c>
      <c r="C34" s="45">
        <v>102.1610000000001</v>
      </c>
      <c r="D34" s="75">
        <v>102.1410000000001</v>
      </c>
      <c r="E34" s="75">
        <v>102.12100000000011</v>
      </c>
      <c r="F34" s="75">
        <v>102.10100000000011</v>
      </c>
      <c r="G34" s="47">
        <v>102.05499999999988</v>
      </c>
      <c r="H34" s="47">
        <v>102.03199999999988</v>
      </c>
      <c r="I34" s="48">
        <v>101.90499999999976</v>
      </c>
      <c r="J34" s="48">
        <v>101.88199999999976</v>
      </c>
      <c r="K34" s="48">
        <v>101.85899999999977</v>
      </c>
      <c r="L34" s="48">
        <v>101.9399999999999</v>
      </c>
      <c r="M34" s="48">
        <v>101.94400000000003</v>
      </c>
      <c r="N34" s="48">
        <v>101.92100000000003</v>
      </c>
      <c r="O34" s="48">
        <v>101.92499999999978</v>
      </c>
      <c r="P34" s="48">
        <v>101.90199999999979</v>
      </c>
      <c r="Q34" s="48">
        <v>101.87899999999979</v>
      </c>
      <c r="R34" s="48">
        <v>101.88299999999992</v>
      </c>
      <c r="S34" s="48">
        <v>101.85999999999993</v>
      </c>
      <c r="T34" s="48">
        <v>101.86400000000006</v>
      </c>
      <c r="U34" s="48">
        <v>101.85599999999994</v>
      </c>
      <c r="V34" s="48">
        <v>101.82099999999994</v>
      </c>
      <c r="W34" s="48">
        <v>101.81400000000008</v>
      </c>
      <c r="X34" s="48">
        <v>101.80699999999982</v>
      </c>
      <c r="Y34" s="48">
        <v>101.79999999999995</v>
      </c>
      <c r="Z34" s="48">
        <v>101.76499999999996</v>
      </c>
      <c r="AA34" s="48">
        <v>101.7580000000001</v>
      </c>
      <c r="AB34" s="48">
        <v>101.74199999999998</v>
      </c>
      <c r="AC34" s="48">
        <v>101.74999999999997</v>
      </c>
      <c r="AD34" s="48">
        <v>101.74499999999998</v>
      </c>
      <c r="AE34" s="47">
        <v>101.74200000000002</v>
      </c>
      <c r="AF34" s="47">
        <v>101.74700000000001</v>
      </c>
      <c r="AG34" s="47">
        <v>101.73700000000001</v>
      </c>
      <c r="AH34" s="49">
        <v>101.83</v>
      </c>
      <c r="AI34" s="49">
        <v>101.825</v>
      </c>
      <c r="AJ34" s="49">
        <v>101.82000000000001</v>
      </c>
      <c r="AK34" s="49">
        <v>101.81500000000001</v>
      </c>
      <c r="AL34" s="49">
        <v>101.80300000000008</v>
      </c>
      <c r="AM34" s="49">
        <v>101.79800000000009</v>
      </c>
      <c r="AN34" s="49">
        <v>101.79300000000009</v>
      </c>
      <c r="AO34" s="49">
        <v>101.7880000000001</v>
      </c>
      <c r="AP34" s="49">
        <v>101.77600000000007</v>
      </c>
      <c r="AQ34" s="49">
        <v>101.77100000000007</v>
      </c>
      <c r="AR34" s="49">
        <v>101.76600000000008</v>
      </c>
      <c r="AS34" s="49">
        <v>101.75400000000005</v>
      </c>
      <c r="AT34" s="49">
        <v>101.74900000000005</v>
      </c>
      <c r="AU34" s="49">
        <v>101.74400000000006</v>
      </c>
      <c r="AV34" s="49">
        <v>101.73900000000006</v>
      </c>
      <c r="AW34" s="49">
        <v>101.72700000000013</v>
      </c>
      <c r="AX34" s="49">
        <v>101.72200000000014</v>
      </c>
      <c r="AY34" s="49">
        <v>101.71700000000014</v>
      </c>
      <c r="AZ34" s="49">
        <v>101.71200000000015</v>
      </c>
      <c r="BA34" s="47">
        <v>101.71100000000013</v>
      </c>
      <c r="BB34" s="47">
        <v>101.71600000000012</v>
      </c>
      <c r="BC34" s="47">
        <v>101.70600000000012</v>
      </c>
      <c r="BD34" s="75">
        <v>101.399</v>
      </c>
      <c r="BE34" s="75">
        <v>101.36199999999995</v>
      </c>
      <c r="BF34" s="75">
        <v>101.3249999999999</v>
      </c>
      <c r="BG34" s="75">
        <v>101.288</v>
      </c>
      <c r="BH34" s="75">
        <v>101.25099999999995</v>
      </c>
      <c r="BI34" s="75">
        <v>101.20399999999999</v>
      </c>
      <c r="BJ34" s="75">
        <v>101.16699999999994</v>
      </c>
      <c r="BK34" s="75">
        <v>101.1299999999999</v>
      </c>
      <c r="BL34" s="75">
        <v>101.09299999999999</v>
      </c>
      <c r="BM34" s="75">
        <v>101.05599999999994</v>
      </c>
      <c r="BN34" s="75">
        <v>101.01899999999989</v>
      </c>
      <c r="BO34" s="75">
        <v>100.98199999999999</v>
      </c>
      <c r="BP34" s="75">
        <v>100.93499999999989</v>
      </c>
      <c r="BQ34" s="75">
        <v>100.89799999999998</v>
      </c>
      <c r="BR34" s="75">
        <v>100.86099999999993</v>
      </c>
      <c r="BS34" s="75">
        <v>100.82399999999988</v>
      </c>
      <c r="BT34" s="45">
        <v>100.78699999999998</v>
      </c>
      <c r="BU34" s="45">
        <v>100.73999999999988</v>
      </c>
      <c r="BV34" s="45">
        <v>100.72299999999993</v>
      </c>
      <c r="BW34" s="45">
        <v>100.70599999999997</v>
      </c>
      <c r="BX34" s="45">
        <v>100.68899999999988</v>
      </c>
      <c r="BY34" s="45">
        <v>100.68199999999997</v>
      </c>
      <c r="BZ34" s="45">
        <v>100.66499999999988</v>
      </c>
      <c r="CA34" s="45">
        <v>100.64799999999993</v>
      </c>
      <c r="CB34" s="45">
        <v>100.63099999999997</v>
      </c>
      <c r="CC34" s="45">
        <v>100.61399999999988</v>
      </c>
      <c r="CD34" s="45">
        <v>100.60699999999997</v>
      </c>
      <c r="CE34" s="45">
        <v>100.57999999999997</v>
      </c>
      <c r="CF34" s="45">
        <v>100.56299999999987</v>
      </c>
      <c r="CG34" s="45">
        <v>100.54599999999992</v>
      </c>
      <c r="CH34" s="45"/>
      <c r="CI34" s="45"/>
      <c r="CJ34" s="45"/>
      <c r="CK34" s="45"/>
      <c r="CL34" s="45"/>
      <c r="CM34" s="45"/>
      <c r="CN34" s="45"/>
      <c r="CO34" s="45"/>
      <c r="CP34" s="45"/>
      <c r="CQ34" s="45"/>
    </row>
    <row r="35" spans="1:95" ht="41" customHeight="1">
      <c r="A35" s="6">
        <v>246</v>
      </c>
      <c r="B35" s="45">
        <v>102.1490000000001</v>
      </c>
      <c r="C35" s="45">
        <v>102.1290000000001</v>
      </c>
      <c r="D35" s="75">
        <v>102.10900000000011</v>
      </c>
      <c r="E35" s="75">
        <v>102.08900000000011</v>
      </c>
      <c r="F35" s="75">
        <v>102.06900000000012</v>
      </c>
      <c r="G35" s="47">
        <v>102.02199999999988</v>
      </c>
      <c r="H35" s="47">
        <v>101.99899999999988</v>
      </c>
      <c r="I35" s="48">
        <v>101.86799999999975</v>
      </c>
      <c r="J35" s="48">
        <v>101.84499999999976</v>
      </c>
      <c r="K35" s="48">
        <v>101.82199999999976</v>
      </c>
      <c r="L35" s="48">
        <v>101.9069999999999</v>
      </c>
      <c r="M35" s="48">
        <v>101.91200000000003</v>
      </c>
      <c r="N35" s="48">
        <v>101.88900000000004</v>
      </c>
      <c r="O35" s="48">
        <v>101.89399999999978</v>
      </c>
      <c r="P35" s="48">
        <v>101.87099999999978</v>
      </c>
      <c r="Q35" s="48">
        <v>101.84799999999979</v>
      </c>
      <c r="R35" s="48">
        <v>101.85299999999992</v>
      </c>
      <c r="S35" s="48">
        <v>101.82999999999993</v>
      </c>
      <c r="T35" s="48">
        <v>101.83500000000006</v>
      </c>
      <c r="U35" s="48">
        <v>101.82899999999994</v>
      </c>
      <c r="V35" s="48">
        <v>101.79399999999994</v>
      </c>
      <c r="W35" s="48">
        <v>101.78800000000008</v>
      </c>
      <c r="X35" s="48">
        <v>101.78199999999981</v>
      </c>
      <c r="Y35" s="48">
        <v>101.77599999999995</v>
      </c>
      <c r="Z35" s="48">
        <v>101.74099999999996</v>
      </c>
      <c r="AA35" s="48">
        <v>101.7350000000001</v>
      </c>
      <c r="AB35" s="48">
        <v>101.72299999999997</v>
      </c>
      <c r="AC35" s="48">
        <v>101.72499999999997</v>
      </c>
      <c r="AD35" s="48">
        <v>101.71999999999997</v>
      </c>
      <c r="AE35" s="47">
        <v>101.71800000000002</v>
      </c>
      <c r="AF35" s="47">
        <v>101.72300000000001</v>
      </c>
      <c r="AG35" s="47">
        <v>101.71300000000001</v>
      </c>
      <c r="AH35" s="49">
        <v>101.82</v>
      </c>
      <c r="AI35" s="49">
        <v>101.815</v>
      </c>
      <c r="AJ35" s="49">
        <v>101.81</v>
      </c>
      <c r="AK35" s="49">
        <v>101.80500000000001</v>
      </c>
      <c r="AL35" s="49">
        <v>101.79200000000009</v>
      </c>
      <c r="AM35" s="49">
        <v>101.78700000000009</v>
      </c>
      <c r="AN35" s="49">
        <v>101.7820000000001</v>
      </c>
      <c r="AO35" s="49">
        <v>101.7770000000001</v>
      </c>
      <c r="AP35" s="49">
        <v>101.76400000000007</v>
      </c>
      <c r="AQ35" s="49">
        <v>101.75900000000007</v>
      </c>
      <c r="AR35" s="49">
        <v>101.75400000000008</v>
      </c>
      <c r="AS35" s="49">
        <v>101.74100000000004</v>
      </c>
      <c r="AT35" s="49">
        <v>101.73600000000005</v>
      </c>
      <c r="AU35" s="49">
        <v>101.73100000000005</v>
      </c>
      <c r="AV35" s="49">
        <v>101.72600000000006</v>
      </c>
      <c r="AW35" s="49">
        <v>101.71300000000014</v>
      </c>
      <c r="AX35" s="49">
        <v>101.70800000000014</v>
      </c>
      <c r="AY35" s="49">
        <v>101.70300000000015</v>
      </c>
      <c r="AZ35" s="49">
        <v>101.69800000000015</v>
      </c>
      <c r="BA35" s="47">
        <v>101.69900000000013</v>
      </c>
      <c r="BB35" s="47">
        <v>101.70400000000012</v>
      </c>
      <c r="BC35" s="47">
        <v>101.69400000000012</v>
      </c>
      <c r="BD35" s="75">
        <v>101.39700000000001</v>
      </c>
      <c r="BE35" s="75">
        <v>101.35899999999995</v>
      </c>
      <c r="BF35" s="75">
        <v>101.3209999999999</v>
      </c>
      <c r="BG35" s="75">
        <v>101.283</v>
      </c>
      <c r="BH35" s="75">
        <v>101.24499999999995</v>
      </c>
      <c r="BI35" s="75">
        <v>101.196</v>
      </c>
      <c r="BJ35" s="75">
        <v>101.15799999999994</v>
      </c>
      <c r="BK35" s="75">
        <v>101.11999999999989</v>
      </c>
      <c r="BL35" s="75">
        <v>101.08199999999999</v>
      </c>
      <c r="BM35" s="75">
        <v>101.04399999999994</v>
      </c>
      <c r="BN35" s="75">
        <v>101.00599999999989</v>
      </c>
      <c r="BO35" s="75">
        <v>100.96799999999999</v>
      </c>
      <c r="BP35" s="75">
        <v>100.91899999999988</v>
      </c>
      <c r="BQ35" s="75">
        <v>100.88099999999999</v>
      </c>
      <c r="BR35" s="75">
        <v>100.84299999999993</v>
      </c>
      <c r="BS35" s="75">
        <v>100.80499999999988</v>
      </c>
      <c r="BT35" s="75">
        <v>100.76699999999998</v>
      </c>
      <c r="BU35" s="45">
        <v>100.71799999999988</v>
      </c>
      <c r="BV35" s="45">
        <v>100.70199999999993</v>
      </c>
      <c r="BW35" s="45">
        <v>100.68599999999998</v>
      </c>
      <c r="BX35" s="45">
        <v>100.66999999999987</v>
      </c>
      <c r="BY35" s="45">
        <v>100.66499999999998</v>
      </c>
      <c r="BZ35" s="45">
        <v>100.64899999999987</v>
      </c>
      <c r="CA35" s="45">
        <v>100.63299999999992</v>
      </c>
      <c r="CB35" s="45">
        <v>100.61699999999998</v>
      </c>
      <c r="CC35" s="45">
        <v>100.60099999999987</v>
      </c>
      <c r="CD35" s="45">
        <v>100.59599999999998</v>
      </c>
      <c r="CE35" s="45">
        <v>100.56899999999997</v>
      </c>
      <c r="CF35" s="45">
        <v>100.55299999999987</v>
      </c>
      <c r="CG35" s="45">
        <v>100.53699999999992</v>
      </c>
      <c r="CH35" s="45"/>
      <c r="CI35" s="45"/>
      <c r="CJ35" s="45"/>
      <c r="CK35" s="45"/>
      <c r="CL35" s="45"/>
      <c r="CM35" s="45"/>
      <c r="CN35" s="45"/>
      <c r="CO35" s="45"/>
      <c r="CP35" s="45"/>
      <c r="CQ35" s="45"/>
    </row>
    <row r="36" spans="1:95" ht="41" customHeight="1">
      <c r="A36" s="6">
        <v>243</v>
      </c>
      <c r="B36" s="45">
        <v>102.1170000000001</v>
      </c>
      <c r="C36" s="45">
        <v>102.09700000000011</v>
      </c>
      <c r="D36" s="75">
        <v>102.07700000000011</v>
      </c>
      <c r="E36" s="75">
        <v>102.05700000000012</v>
      </c>
      <c r="F36" s="75">
        <v>102.03700000000012</v>
      </c>
      <c r="G36" s="47">
        <v>101.98899999999988</v>
      </c>
      <c r="H36" s="47">
        <v>101.96599999999988</v>
      </c>
      <c r="I36" s="48">
        <v>101.83099999999975</v>
      </c>
      <c r="J36" s="48">
        <v>101.80799999999975</v>
      </c>
      <c r="K36" s="48">
        <v>101.78499999999976</v>
      </c>
      <c r="L36" s="48">
        <v>101.8739999999999</v>
      </c>
      <c r="M36" s="48">
        <v>101.88000000000004</v>
      </c>
      <c r="N36" s="48">
        <v>101.85700000000004</v>
      </c>
      <c r="O36" s="48">
        <v>101.86299999999977</v>
      </c>
      <c r="P36" s="48">
        <v>101.83999999999978</v>
      </c>
      <c r="Q36" s="48">
        <v>101.81699999999978</v>
      </c>
      <c r="R36" s="48">
        <v>101.82299999999992</v>
      </c>
      <c r="S36" s="48">
        <v>101.79999999999993</v>
      </c>
      <c r="T36" s="48">
        <v>101.80600000000007</v>
      </c>
      <c r="U36" s="48">
        <v>101.80199999999994</v>
      </c>
      <c r="V36" s="48">
        <v>101.76699999999994</v>
      </c>
      <c r="W36" s="48">
        <v>101.76200000000009</v>
      </c>
      <c r="X36" s="48">
        <v>101.75699999999981</v>
      </c>
      <c r="Y36" s="48">
        <v>101.75199999999995</v>
      </c>
      <c r="Z36" s="48">
        <v>101.71699999999996</v>
      </c>
      <c r="AA36" s="48">
        <v>101.7120000000001</v>
      </c>
      <c r="AB36" s="48">
        <v>101.70399999999997</v>
      </c>
      <c r="AC36" s="48">
        <v>101.69999999999996</v>
      </c>
      <c r="AD36" s="48">
        <v>101.69499999999996</v>
      </c>
      <c r="AE36" s="47">
        <v>101.69400000000002</v>
      </c>
      <c r="AF36" s="47">
        <v>101.69900000000001</v>
      </c>
      <c r="AG36" s="47">
        <v>101.68900000000001</v>
      </c>
      <c r="AH36" s="49">
        <v>101.80999999999999</v>
      </c>
      <c r="AI36" s="49">
        <v>101.80499999999999</v>
      </c>
      <c r="AJ36" s="49">
        <v>101.8</v>
      </c>
      <c r="AK36" s="49">
        <v>101.795</v>
      </c>
      <c r="AL36" s="49">
        <v>101.78100000000009</v>
      </c>
      <c r="AM36" s="49">
        <v>101.7760000000001</v>
      </c>
      <c r="AN36" s="49">
        <v>101.7710000000001</v>
      </c>
      <c r="AO36" s="49">
        <v>101.7660000000001</v>
      </c>
      <c r="AP36" s="49">
        <v>101.75200000000007</v>
      </c>
      <c r="AQ36" s="49">
        <v>101.74700000000007</v>
      </c>
      <c r="AR36" s="49">
        <v>101.74200000000008</v>
      </c>
      <c r="AS36" s="49">
        <v>101.72800000000004</v>
      </c>
      <c r="AT36" s="49">
        <v>101.72300000000004</v>
      </c>
      <c r="AU36" s="49">
        <v>101.71800000000005</v>
      </c>
      <c r="AV36" s="49">
        <v>101.71300000000005</v>
      </c>
      <c r="AW36" s="49">
        <v>101.69900000000014</v>
      </c>
      <c r="AX36" s="49">
        <v>101.69400000000014</v>
      </c>
      <c r="AY36" s="49">
        <v>101.68900000000015</v>
      </c>
      <c r="AZ36" s="49">
        <v>101.68400000000015</v>
      </c>
      <c r="BA36" s="47">
        <v>101.68700000000013</v>
      </c>
      <c r="BB36" s="47">
        <v>101.69200000000012</v>
      </c>
      <c r="BC36" s="47">
        <v>101.68200000000012</v>
      </c>
      <c r="BD36" s="75">
        <v>101.39500000000001</v>
      </c>
      <c r="BE36" s="75">
        <v>101.35599999999995</v>
      </c>
      <c r="BF36" s="75">
        <v>101.31699999999989</v>
      </c>
      <c r="BG36" s="75">
        <v>101.27800000000001</v>
      </c>
      <c r="BH36" s="75">
        <v>101.23899999999995</v>
      </c>
      <c r="BI36" s="75">
        <v>101.188</v>
      </c>
      <c r="BJ36" s="75">
        <v>101.14899999999994</v>
      </c>
      <c r="BK36" s="75">
        <v>101.10999999999989</v>
      </c>
      <c r="BL36" s="75">
        <v>101.071</v>
      </c>
      <c r="BM36" s="75">
        <v>101.03199999999994</v>
      </c>
      <c r="BN36" s="75">
        <v>100.99299999999988</v>
      </c>
      <c r="BO36" s="75">
        <v>100.95399999999999</v>
      </c>
      <c r="BP36" s="75">
        <v>100.90299999999988</v>
      </c>
      <c r="BQ36" s="75">
        <v>100.86399999999999</v>
      </c>
      <c r="BR36" s="75">
        <v>100.82499999999993</v>
      </c>
      <c r="BS36" s="75">
        <v>100.78599999999987</v>
      </c>
      <c r="BT36" s="75">
        <v>100.74699999999999</v>
      </c>
      <c r="BU36" s="75">
        <v>100.69599999999987</v>
      </c>
      <c r="BV36" s="75">
        <v>100.68099999999993</v>
      </c>
      <c r="BW36" s="45">
        <v>100.66599999999998</v>
      </c>
      <c r="BX36" s="45">
        <v>100.65099999999987</v>
      </c>
      <c r="BY36" s="45">
        <v>100.64799999999998</v>
      </c>
      <c r="BZ36" s="45">
        <v>100.63299999999987</v>
      </c>
      <c r="CA36" s="45">
        <v>100.61799999999992</v>
      </c>
      <c r="CB36" s="45">
        <v>100.60299999999998</v>
      </c>
      <c r="CC36" s="45">
        <v>100.58799999999987</v>
      </c>
      <c r="CD36" s="45">
        <v>100.58499999999998</v>
      </c>
      <c r="CE36" s="45">
        <v>100.55799999999998</v>
      </c>
      <c r="CF36" s="45">
        <v>100.54299999999986</v>
      </c>
      <c r="CG36" s="45">
        <v>100.52799999999992</v>
      </c>
      <c r="CH36" s="45"/>
      <c r="CI36" s="45"/>
      <c r="CJ36" s="45"/>
      <c r="CK36" s="45"/>
      <c r="CL36" s="45"/>
      <c r="CM36" s="45"/>
      <c r="CN36" s="45"/>
      <c r="CO36" s="45"/>
      <c r="CP36" s="45"/>
      <c r="CQ36" s="45"/>
    </row>
    <row r="37" spans="1:95" ht="41" customHeight="1">
      <c r="A37" s="6">
        <v>240</v>
      </c>
      <c r="B37" s="45">
        <v>102.08500000000011</v>
      </c>
      <c r="C37" s="45">
        <v>102.06500000000011</v>
      </c>
      <c r="D37" s="75">
        <v>102.04500000000012</v>
      </c>
      <c r="E37" s="75">
        <v>102.02500000000012</v>
      </c>
      <c r="F37" s="75">
        <v>102.00500000000012</v>
      </c>
      <c r="G37" s="47">
        <v>101.95599999999988</v>
      </c>
      <c r="H37" s="47">
        <v>101.89</v>
      </c>
      <c r="I37" s="47">
        <v>101.88</v>
      </c>
      <c r="J37" s="47">
        <v>101.86999999999999</v>
      </c>
      <c r="K37" s="47">
        <v>101.85999999999999</v>
      </c>
      <c r="L37" s="47">
        <v>101.84999999999998</v>
      </c>
      <c r="M37" s="47">
        <v>101.83999999999997</v>
      </c>
      <c r="N37" s="47">
        <v>101.82999999999997</v>
      </c>
      <c r="O37" s="47">
        <v>101.81999999999996</v>
      </c>
      <c r="P37" s="47">
        <v>101.80999999999996</v>
      </c>
      <c r="Q37" s="47">
        <v>101.79999999999995</v>
      </c>
      <c r="R37" s="47">
        <v>101.78999999999995</v>
      </c>
      <c r="S37" s="47">
        <v>101.77999999999994</v>
      </c>
      <c r="T37" s="47">
        <v>101.76999999999994</v>
      </c>
      <c r="U37" s="47">
        <v>101.75999999999993</v>
      </c>
      <c r="V37" s="47">
        <v>101.74999999999993</v>
      </c>
      <c r="W37" s="47">
        <v>101.73999999999992</v>
      </c>
      <c r="X37" s="47">
        <v>101.72999999999992</v>
      </c>
      <c r="Y37" s="47">
        <v>101.71999999999991</v>
      </c>
      <c r="Z37" s="47">
        <v>101.70999999999991</v>
      </c>
      <c r="AA37" s="47">
        <v>101.6999999999999</v>
      </c>
      <c r="AB37" s="47">
        <v>101.6899999999999</v>
      </c>
      <c r="AC37" s="47">
        <v>101.67999999999989</v>
      </c>
      <c r="AD37" s="47">
        <v>101.66999999999989</v>
      </c>
      <c r="AE37" s="47">
        <v>101.67000000000002</v>
      </c>
      <c r="AF37" s="47">
        <v>101.67500000000001</v>
      </c>
      <c r="AG37" s="47">
        <v>101.66500000000001</v>
      </c>
      <c r="AH37" s="49">
        <v>101.79999999999998</v>
      </c>
      <c r="AI37" s="49">
        <v>101.79499999999999</v>
      </c>
      <c r="AJ37" s="49">
        <v>101.78999999999999</v>
      </c>
      <c r="AK37" s="49">
        <v>101.785</v>
      </c>
      <c r="AL37" s="49">
        <v>101.7700000000001</v>
      </c>
      <c r="AM37" s="49">
        <v>101.7650000000001</v>
      </c>
      <c r="AN37" s="49">
        <v>101.7600000000001</v>
      </c>
      <c r="AO37" s="49">
        <v>101.75500000000011</v>
      </c>
      <c r="AP37" s="49">
        <v>101.74000000000007</v>
      </c>
      <c r="AQ37" s="49">
        <v>101.73500000000007</v>
      </c>
      <c r="AR37" s="49">
        <v>101.73000000000008</v>
      </c>
      <c r="AS37" s="49">
        <v>101.71500000000003</v>
      </c>
      <c r="AT37" s="49">
        <v>101.71000000000004</v>
      </c>
      <c r="AU37" s="49">
        <v>101.70500000000004</v>
      </c>
      <c r="AV37" s="49">
        <v>101.70000000000005</v>
      </c>
      <c r="AW37" s="49">
        <v>101.68500000000014</v>
      </c>
      <c r="AX37" s="49">
        <v>101.68000000000015</v>
      </c>
      <c r="AY37" s="49">
        <v>101.67500000000015</v>
      </c>
      <c r="AZ37" s="49">
        <v>101.67000000000016</v>
      </c>
      <c r="BA37" s="47">
        <v>101.67500000000013</v>
      </c>
      <c r="BB37" s="47">
        <v>101.68000000000012</v>
      </c>
      <c r="BC37" s="47">
        <v>101.67000000000012</v>
      </c>
      <c r="BD37" s="75">
        <v>101.39300000000001</v>
      </c>
      <c r="BE37" s="75">
        <v>101.35299999999995</v>
      </c>
      <c r="BF37" s="75">
        <v>101.31299999999989</v>
      </c>
      <c r="BG37" s="75">
        <v>101.27300000000001</v>
      </c>
      <c r="BH37" s="75">
        <v>101.23299999999995</v>
      </c>
      <c r="BI37" s="75">
        <v>101.18</v>
      </c>
      <c r="BJ37" s="75">
        <v>101.13999999999994</v>
      </c>
      <c r="BK37" s="75">
        <v>101.09999999999988</v>
      </c>
      <c r="BL37" s="75">
        <v>101.06</v>
      </c>
      <c r="BM37" s="75">
        <v>101.01999999999994</v>
      </c>
      <c r="BN37" s="75">
        <v>100.97999999999988</v>
      </c>
      <c r="BO37" s="75">
        <v>100.94</v>
      </c>
      <c r="BP37" s="75">
        <v>100.88699999999987</v>
      </c>
      <c r="BQ37" s="75">
        <v>100.84699999999999</v>
      </c>
      <c r="BR37" s="75">
        <v>100.80699999999993</v>
      </c>
      <c r="BS37" s="75">
        <v>100.76699999999987</v>
      </c>
      <c r="BT37" s="75">
        <v>100.72699999999999</v>
      </c>
      <c r="BU37" s="75">
        <v>100.67399999999986</v>
      </c>
      <c r="BV37" s="75">
        <v>100.65999999999993</v>
      </c>
      <c r="BW37" s="75">
        <v>100.64599999999999</v>
      </c>
      <c r="BX37" s="75">
        <v>100.63199999999986</v>
      </c>
      <c r="BY37" s="45">
        <v>100.63099999999999</v>
      </c>
      <c r="BZ37" s="45">
        <v>100.61699999999986</v>
      </c>
      <c r="CA37" s="45">
        <v>100.60299999999992</v>
      </c>
      <c r="CB37" s="45">
        <v>100.58899999999998</v>
      </c>
      <c r="CC37" s="45">
        <v>100.57499999999986</v>
      </c>
      <c r="CD37" s="45">
        <v>100.57399999999998</v>
      </c>
      <c r="CE37" s="45">
        <v>100.54699999999998</v>
      </c>
      <c r="CF37" s="45">
        <v>100.53299999999986</v>
      </c>
      <c r="CG37" s="45">
        <v>100.51899999999992</v>
      </c>
      <c r="CH37" s="45"/>
      <c r="CI37" s="45"/>
      <c r="CJ37" s="45"/>
      <c r="CK37" s="45"/>
      <c r="CL37" s="45"/>
      <c r="CM37" s="45"/>
      <c r="CN37" s="45"/>
      <c r="CO37" s="45"/>
      <c r="CP37" s="45"/>
      <c r="CQ37" s="45"/>
    </row>
    <row r="38" spans="1:95" ht="41" customHeight="1">
      <c r="A38" s="6">
        <v>237</v>
      </c>
      <c r="B38" s="45">
        <v>102.05300000000011</v>
      </c>
      <c r="C38" s="45">
        <v>102.03300000000011</v>
      </c>
      <c r="D38" s="75">
        <v>102.01300000000012</v>
      </c>
      <c r="E38" s="75">
        <v>101.99300000000012</v>
      </c>
      <c r="F38" s="75">
        <v>101.97300000000013</v>
      </c>
      <c r="G38" s="47">
        <v>101.92299999999987</v>
      </c>
      <c r="H38" s="47">
        <v>101.9</v>
      </c>
      <c r="I38" s="47">
        <v>101.89</v>
      </c>
      <c r="J38" s="47">
        <v>101.88</v>
      </c>
      <c r="K38" s="47">
        <v>101.86999999999999</v>
      </c>
      <c r="L38" s="47">
        <v>101.85999999999999</v>
      </c>
      <c r="M38" s="47">
        <v>101.84999999999998</v>
      </c>
      <c r="N38" s="47">
        <v>101.83999999999997</v>
      </c>
      <c r="O38" s="47">
        <v>101.82999999999997</v>
      </c>
      <c r="P38" s="47">
        <v>101.81999999999996</v>
      </c>
      <c r="Q38" s="47">
        <v>101.80999999999996</v>
      </c>
      <c r="R38" s="47">
        <v>101.79999999999995</v>
      </c>
      <c r="S38" s="47">
        <v>101.78999999999995</v>
      </c>
      <c r="T38" s="47">
        <v>101.77999999999994</v>
      </c>
      <c r="U38" s="47">
        <v>101.76999999999994</v>
      </c>
      <c r="V38" s="47">
        <v>101.75999999999993</v>
      </c>
      <c r="W38" s="47">
        <v>101.74999999999993</v>
      </c>
      <c r="X38" s="47">
        <v>101.73999999999992</v>
      </c>
      <c r="Y38" s="47">
        <v>101.72999999999992</v>
      </c>
      <c r="Z38" s="47">
        <v>101.71999999999991</v>
      </c>
      <c r="AA38" s="47">
        <v>101.70999999999991</v>
      </c>
      <c r="AB38" s="47">
        <v>101.6999999999999</v>
      </c>
      <c r="AC38" s="47">
        <v>101.6899999999999</v>
      </c>
      <c r="AD38" s="47">
        <v>101.67999999999989</v>
      </c>
      <c r="AE38" s="47">
        <v>101.64500000000001</v>
      </c>
      <c r="AF38" s="47">
        <v>101.65</v>
      </c>
      <c r="AG38" s="47">
        <v>101.64</v>
      </c>
      <c r="AH38" s="49">
        <v>101.78999999999998</v>
      </c>
      <c r="AI38" s="49">
        <v>101.78499999999998</v>
      </c>
      <c r="AJ38" s="49">
        <v>101.77999999999999</v>
      </c>
      <c r="AK38" s="49">
        <v>101.77499999999999</v>
      </c>
      <c r="AL38" s="49">
        <v>101.7590000000001</v>
      </c>
      <c r="AM38" s="49">
        <v>101.7540000000001</v>
      </c>
      <c r="AN38" s="49">
        <v>101.74900000000011</v>
      </c>
      <c r="AO38" s="49">
        <v>101.74400000000011</v>
      </c>
      <c r="AP38" s="49">
        <v>101.72800000000007</v>
      </c>
      <c r="AQ38" s="49">
        <v>101.72300000000007</v>
      </c>
      <c r="AR38" s="49">
        <v>101.71800000000007</v>
      </c>
      <c r="AS38" s="49">
        <v>101.70200000000003</v>
      </c>
      <c r="AT38" s="49">
        <v>101.69700000000003</v>
      </c>
      <c r="AU38" s="49">
        <v>101.69200000000004</v>
      </c>
      <c r="AV38" s="49">
        <v>101.68700000000004</v>
      </c>
      <c r="AW38" s="49">
        <v>101.67100000000015</v>
      </c>
      <c r="AX38" s="49">
        <v>101.66600000000015</v>
      </c>
      <c r="AY38" s="49">
        <v>101.66100000000016</v>
      </c>
      <c r="AZ38" s="49">
        <v>101.65600000000016</v>
      </c>
      <c r="BA38" s="47">
        <v>101.66300000000012</v>
      </c>
      <c r="BB38" s="47">
        <v>101.66800000000012</v>
      </c>
      <c r="BC38" s="47">
        <v>101.65800000000011</v>
      </c>
      <c r="BD38" s="75">
        <v>101.39100000000002</v>
      </c>
      <c r="BE38" s="75">
        <v>101.34999999999995</v>
      </c>
      <c r="BF38" s="75">
        <v>101.30899999999988</v>
      </c>
      <c r="BG38" s="75">
        <v>101.26800000000001</v>
      </c>
      <c r="BH38" s="75">
        <v>101.22699999999995</v>
      </c>
      <c r="BI38" s="75">
        <v>101.17200000000001</v>
      </c>
      <c r="BJ38" s="75">
        <v>101.13099999999994</v>
      </c>
      <c r="BK38" s="75">
        <v>101.08999999999988</v>
      </c>
      <c r="BL38" s="75">
        <v>101.04900000000001</v>
      </c>
      <c r="BM38" s="75">
        <v>101.00799999999994</v>
      </c>
      <c r="BN38" s="75">
        <v>100.96699999999987</v>
      </c>
      <c r="BO38" s="75">
        <v>100.926</v>
      </c>
      <c r="BP38" s="75">
        <v>100.87099999999987</v>
      </c>
      <c r="BQ38" s="75">
        <v>100.83</v>
      </c>
      <c r="BR38" s="75">
        <v>100.78899999999993</v>
      </c>
      <c r="BS38" s="75">
        <v>100.74799999999986</v>
      </c>
      <c r="BT38" s="75">
        <v>100.70699999999999</v>
      </c>
      <c r="BU38" s="75">
        <v>100.65199999999986</v>
      </c>
      <c r="BV38" s="75">
        <v>100.63899999999992</v>
      </c>
      <c r="BW38" s="75">
        <v>100.62599999999999</v>
      </c>
      <c r="BX38" s="75">
        <v>100.61299999999986</v>
      </c>
      <c r="BY38" s="45">
        <v>100.61399999999999</v>
      </c>
      <c r="BZ38" s="45">
        <v>100.60099999999986</v>
      </c>
      <c r="CA38" s="45">
        <v>100.58799999999992</v>
      </c>
      <c r="CB38" s="45">
        <v>100.57499999999999</v>
      </c>
      <c r="CC38" s="45">
        <v>100.56199999999986</v>
      </c>
      <c r="CD38" s="45">
        <v>100.56299999999999</v>
      </c>
      <c r="CE38" s="45">
        <v>100.53599999999999</v>
      </c>
      <c r="CF38" s="45">
        <v>100.52299999999985</v>
      </c>
      <c r="CG38" s="45">
        <v>100.50999999999992</v>
      </c>
      <c r="CH38" s="45"/>
      <c r="CI38" s="45"/>
      <c r="CJ38" s="45"/>
      <c r="CK38" s="45"/>
      <c r="CL38" s="45"/>
      <c r="CM38" s="45"/>
      <c r="CN38" s="45"/>
      <c r="CO38" s="45"/>
      <c r="CP38" s="45"/>
      <c r="CQ38" s="45"/>
    </row>
    <row r="39" spans="1:95" ht="41" customHeight="1">
      <c r="A39" s="6">
        <v>234</v>
      </c>
      <c r="B39" s="45">
        <v>102.03299999999986</v>
      </c>
      <c r="C39" s="45">
        <v>102.00999999999986</v>
      </c>
      <c r="D39" s="75">
        <v>101.98699999999987</v>
      </c>
      <c r="E39" s="75">
        <v>101.96399999999987</v>
      </c>
      <c r="F39" s="75">
        <v>101.94099999999987</v>
      </c>
      <c r="G39" s="47">
        <v>101.91799999999988</v>
      </c>
      <c r="H39" s="47">
        <v>101.89500000000001</v>
      </c>
      <c r="I39" s="47">
        <v>101.88500000000001</v>
      </c>
      <c r="J39" s="47">
        <v>101.875</v>
      </c>
      <c r="K39" s="47">
        <v>101.86499999999999</v>
      </c>
      <c r="L39" s="47">
        <v>101.85499999999999</v>
      </c>
      <c r="M39" s="47">
        <v>101.84499999999998</v>
      </c>
      <c r="N39" s="47">
        <v>101.83499999999998</v>
      </c>
      <c r="O39" s="47">
        <v>101.82499999999997</v>
      </c>
      <c r="P39" s="47">
        <v>101.81499999999997</v>
      </c>
      <c r="Q39" s="47">
        <v>101.80499999999996</v>
      </c>
      <c r="R39" s="47">
        <v>101.79499999999996</v>
      </c>
      <c r="S39" s="47">
        <v>101.78499999999995</v>
      </c>
      <c r="T39" s="47">
        <v>101.77499999999995</v>
      </c>
      <c r="U39" s="47">
        <v>101.76499999999994</v>
      </c>
      <c r="V39" s="47">
        <v>101.75499999999994</v>
      </c>
      <c r="W39" s="47">
        <v>101.74499999999993</v>
      </c>
      <c r="X39" s="47">
        <v>101.73499999999993</v>
      </c>
      <c r="Y39" s="47">
        <v>101.72499999999992</v>
      </c>
      <c r="Z39" s="47">
        <v>101.71499999999992</v>
      </c>
      <c r="AA39" s="47">
        <v>101.70499999999991</v>
      </c>
      <c r="AB39" s="47">
        <v>101.69499999999991</v>
      </c>
      <c r="AC39" s="47">
        <v>101.6849999999999</v>
      </c>
      <c r="AD39" s="47">
        <v>101.6749999999999</v>
      </c>
      <c r="AE39" s="47">
        <v>101.64000000000001</v>
      </c>
      <c r="AF39" s="47">
        <v>101.64500000000001</v>
      </c>
      <c r="AG39" s="47">
        <v>101.63500000000001</v>
      </c>
      <c r="AH39" s="49">
        <v>101.77999999999997</v>
      </c>
      <c r="AI39" s="49">
        <v>101.77499999999998</v>
      </c>
      <c r="AJ39" s="49">
        <v>101.76999999999998</v>
      </c>
      <c r="AK39" s="49">
        <v>101.76499999999999</v>
      </c>
      <c r="AL39" s="49">
        <v>101.7480000000001</v>
      </c>
      <c r="AM39" s="49">
        <v>101.74300000000011</v>
      </c>
      <c r="AN39" s="49">
        <v>101.73800000000011</v>
      </c>
      <c r="AO39" s="49">
        <v>101.73300000000012</v>
      </c>
      <c r="AP39" s="49">
        <v>101.71600000000007</v>
      </c>
      <c r="AQ39" s="49">
        <v>101.71100000000007</v>
      </c>
      <c r="AR39" s="49">
        <v>101.70600000000007</v>
      </c>
      <c r="AS39" s="49">
        <v>101.68900000000002</v>
      </c>
      <c r="AT39" s="49">
        <v>101.68400000000003</v>
      </c>
      <c r="AU39" s="49">
        <v>101.67900000000003</v>
      </c>
      <c r="AV39" s="49">
        <v>101.67400000000004</v>
      </c>
      <c r="AW39" s="49">
        <v>101.65700000000015</v>
      </c>
      <c r="AX39" s="49">
        <v>101.65200000000016</v>
      </c>
      <c r="AY39" s="49">
        <v>101.64700000000016</v>
      </c>
      <c r="AZ39" s="49">
        <v>101.64200000000017</v>
      </c>
      <c r="BA39" s="47">
        <v>101.65100000000012</v>
      </c>
      <c r="BB39" s="47">
        <v>101.65600000000012</v>
      </c>
      <c r="BC39" s="47">
        <v>101.64600000000011</v>
      </c>
      <c r="BD39" s="75">
        <v>101.38900000000002</v>
      </c>
      <c r="BE39" s="75">
        <v>101.34699999999995</v>
      </c>
      <c r="BF39" s="75">
        <v>101.30499999999988</v>
      </c>
      <c r="BG39" s="75">
        <v>101.26300000000002</v>
      </c>
      <c r="BH39" s="75">
        <v>101.22099999999995</v>
      </c>
      <c r="BI39" s="75">
        <v>101.16400000000002</v>
      </c>
      <c r="BJ39" s="75">
        <v>101.12199999999994</v>
      </c>
      <c r="BK39" s="75">
        <v>101.07999999999987</v>
      </c>
      <c r="BL39" s="75">
        <v>101.03800000000001</v>
      </c>
      <c r="BM39" s="75">
        <v>100.99599999999994</v>
      </c>
      <c r="BN39" s="75">
        <v>100.95399999999987</v>
      </c>
      <c r="BO39" s="75">
        <v>100.91200000000001</v>
      </c>
      <c r="BP39" s="75">
        <v>100.85499999999986</v>
      </c>
      <c r="BQ39" s="75">
        <v>100.813</v>
      </c>
      <c r="BR39" s="75">
        <v>100.77099999999993</v>
      </c>
      <c r="BS39" s="75">
        <v>100.72899999999986</v>
      </c>
      <c r="BT39" s="75">
        <v>100.687</v>
      </c>
      <c r="BU39" s="75">
        <v>100.62999999999985</v>
      </c>
      <c r="BV39" s="75">
        <v>100.61799999999992</v>
      </c>
      <c r="BW39" s="75">
        <v>100.60599999999999</v>
      </c>
      <c r="BX39" s="75">
        <v>100.59399999999985</v>
      </c>
      <c r="BY39" s="75">
        <v>100.59699999999999</v>
      </c>
      <c r="BZ39" s="75">
        <v>100.58499999999985</v>
      </c>
      <c r="CA39" s="75">
        <v>100.57299999999992</v>
      </c>
      <c r="CB39" s="45">
        <v>100.56099999999999</v>
      </c>
      <c r="CC39" s="45">
        <v>100.54899999999985</v>
      </c>
      <c r="CD39" s="45">
        <v>100.55199999999999</v>
      </c>
      <c r="CE39" s="45">
        <v>100.52499999999999</v>
      </c>
      <c r="CF39" s="45">
        <v>100.51299999999985</v>
      </c>
      <c r="CG39" s="45">
        <v>100.50099999999992</v>
      </c>
      <c r="CH39" s="45"/>
      <c r="CI39" s="45"/>
      <c r="CJ39" s="45"/>
      <c r="CK39" s="45"/>
      <c r="CL39" s="45"/>
      <c r="CM39" s="45"/>
      <c r="CN39" s="45"/>
      <c r="CO39" s="45"/>
      <c r="CP39" s="45"/>
      <c r="CQ39" s="45"/>
    </row>
    <row r="40" spans="1:95" ht="41" customHeight="1">
      <c r="A40" s="6">
        <v>231</v>
      </c>
      <c r="B40" s="45"/>
      <c r="C40" s="45"/>
      <c r="D40" s="45"/>
      <c r="E40" s="75">
        <v>101.93899999999979</v>
      </c>
      <c r="F40" s="75">
        <v>101.94299999999978</v>
      </c>
      <c r="G40" s="75">
        <v>101.94099999999979</v>
      </c>
      <c r="H40" s="75">
        <v>101.92099999999979</v>
      </c>
      <c r="I40" s="47">
        <v>101.866</v>
      </c>
      <c r="J40" s="47">
        <v>101.876</v>
      </c>
      <c r="K40" s="47">
        <v>101.87100000000001</v>
      </c>
      <c r="L40" s="49">
        <v>101.85399999999998</v>
      </c>
      <c r="M40" s="49">
        <v>101.84399999999998</v>
      </c>
      <c r="N40" s="49">
        <v>101.83399999999997</v>
      </c>
      <c r="O40" s="49">
        <v>101.82399999999997</v>
      </c>
      <c r="P40" s="49">
        <v>101.81399999999996</v>
      </c>
      <c r="Q40" s="49">
        <v>101.80399999999996</v>
      </c>
      <c r="R40" s="49">
        <v>101.79399999999995</v>
      </c>
      <c r="S40" s="49">
        <v>101.78299999999996</v>
      </c>
      <c r="T40" s="49">
        <v>101.77299999999995</v>
      </c>
      <c r="U40" s="49">
        <v>101.76299999999995</v>
      </c>
      <c r="V40" s="49">
        <v>101.75299999999994</v>
      </c>
      <c r="W40" s="49">
        <v>101.74199999999993</v>
      </c>
      <c r="X40" s="49">
        <v>101.73199999999993</v>
      </c>
      <c r="Y40" s="49">
        <v>101.72199999999992</v>
      </c>
      <c r="Z40" s="49">
        <v>101.71199999999992</v>
      </c>
      <c r="AA40" s="49">
        <v>101.70199999999991</v>
      </c>
      <c r="AB40" s="49">
        <v>101.6909999999999</v>
      </c>
      <c r="AC40" s="49">
        <v>101.6809999999999</v>
      </c>
      <c r="AD40" s="49">
        <v>101.67099999999989</v>
      </c>
      <c r="AE40" s="49">
        <v>101.63600000000001</v>
      </c>
      <c r="AF40" s="49">
        <v>101.64100000000001</v>
      </c>
      <c r="AG40" s="49">
        <v>101.63000000000001</v>
      </c>
      <c r="AH40" s="49">
        <v>101.76999999999997</v>
      </c>
      <c r="AI40" s="49">
        <v>101.76499999999997</v>
      </c>
      <c r="AJ40" s="49">
        <v>101.75999999999998</v>
      </c>
      <c r="AK40" s="49">
        <v>101.75499999999998</v>
      </c>
      <c r="AL40" s="49">
        <v>101.73700000000011</v>
      </c>
      <c r="AM40" s="49">
        <v>101.73200000000011</v>
      </c>
      <c r="AN40" s="49">
        <v>101.72700000000012</v>
      </c>
      <c r="AO40" s="49">
        <v>101.72200000000012</v>
      </c>
      <c r="AP40" s="49">
        <v>101.70400000000006</v>
      </c>
      <c r="AQ40" s="49">
        <v>101.69900000000007</v>
      </c>
      <c r="AR40" s="49">
        <v>101.69400000000007</v>
      </c>
      <c r="AS40" s="49">
        <v>101.67600000000002</v>
      </c>
      <c r="AT40" s="49">
        <v>101.67100000000002</v>
      </c>
      <c r="AU40" s="49">
        <v>101.66600000000003</v>
      </c>
      <c r="AV40" s="49">
        <v>101.66100000000003</v>
      </c>
      <c r="AW40" s="49">
        <v>101.64300000000016</v>
      </c>
      <c r="AX40" s="49">
        <v>101.63800000000016</v>
      </c>
      <c r="AY40" s="49">
        <v>101.63300000000017</v>
      </c>
      <c r="AZ40" s="49">
        <v>101.62800000000017</v>
      </c>
      <c r="BA40" s="47">
        <v>101.63900000000012</v>
      </c>
      <c r="BB40" s="47">
        <v>101.64400000000012</v>
      </c>
      <c r="BC40" s="47">
        <v>101.63400000000011</v>
      </c>
      <c r="BD40" s="75">
        <v>101.38700000000003</v>
      </c>
      <c r="BE40" s="75">
        <v>101.34399999999995</v>
      </c>
      <c r="BF40" s="75">
        <v>101.30099999999987</v>
      </c>
      <c r="BG40" s="75">
        <v>101.25800000000002</v>
      </c>
      <c r="BH40" s="75">
        <v>101.21499999999995</v>
      </c>
      <c r="BI40" s="75">
        <v>101.15600000000002</v>
      </c>
      <c r="BJ40" s="75">
        <v>101.11299999999994</v>
      </c>
      <c r="BK40" s="75">
        <v>101.06999999999987</v>
      </c>
      <c r="BL40" s="75">
        <v>101.02700000000002</v>
      </c>
      <c r="BM40" s="75">
        <v>100.98399999999994</v>
      </c>
      <c r="BN40" s="75">
        <v>100.94099999999986</v>
      </c>
      <c r="BO40" s="75">
        <v>100.89800000000001</v>
      </c>
      <c r="BP40" s="75">
        <v>100.83899999999986</v>
      </c>
      <c r="BQ40" s="75">
        <v>100.79600000000001</v>
      </c>
      <c r="BR40" s="75">
        <v>100.75299999999993</v>
      </c>
      <c r="BS40" s="75">
        <v>100.70999999999985</v>
      </c>
      <c r="BT40" s="75">
        <v>100.667</v>
      </c>
      <c r="BU40" s="75">
        <v>100.60799999999985</v>
      </c>
      <c r="BV40" s="75">
        <v>100.59699999999992</v>
      </c>
      <c r="BW40" s="75">
        <v>100.586</v>
      </c>
      <c r="BX40" s="75">
        <v>100.57499999999985</v>
      </c>
      <c r="BY40" s="75">
        <v>100.58</v>
      </c>
      <c r="BZ40" s="75">
        <v>100.56899999999985</v>
      </c>
      <c r="CA40" s="75">
        <v>100.55799999999992</v>
      </c>
      <c r="CB40" s="75">
        <v>100.547</v>
      </c>
      <c r="CC40" s="75">
        <v>100.53599999999985</v>
      </c>
      <c r="CD40" s="45">
        <v>100.541</v>
      </c>
      <c r="CE40" s="45">
        <v>100.514</v>
      </c>
      <c r="CF40" s="45">
        <v>100.50299999999984</v>
      </c>
      <c r="CG40" s="45">
        <v>100.49199999999992</v>
      </c>
      <c r="CH40" s="45"/>
      <c r="CI40" s="45"/>
      <c r="CJ40" s="45"/>
      <c r="CK40" s="45"/>
      <c r="CL40" s="45"/>
      <c r="CM40" s="45"/>
      <c r="CN40" s="45"/>
      <c r="CO40" s="45"/>
      <c r="CP40" s="45"/>
      <c r="CQ40" s="45"/>
    </row>
    <row r="41" spans="1:95" ht="41" customHeight="1">
      <c r="A41" s="6">
        <v>228</v>
      </c>
      <c r="B41" s="45"/>
      <c r="C41" s="45"/>
      <c r="D41" s="45"/>
      <c r="E41" s="75">
        <v>101.9369999999998</v>
      </c>
      <c r="F41" s="75">
        <v>101.94099999999979</v>
      </c>
      <c r="G41" s="75">
        <v>101.93899999999979</v>
      </c>
      <c r="H41" s="75">
        <v>101.9189999999998</v>
      </c>
      <c r="I41" s="47">
        <v>101.866</v>
      </c>
      <c r="J41" s="47">
        <v>101.876</v>
      </c>
      <c r="K41" s="47">
        <v>101.87100000000001</v>
      </c>
      <c r="L41" s="49">
        <v>101.85299999999998</v>
      </c>
      <c r="M41" s="49">
        <v>101.84299999999998</v>
      </c>
      <c r="N41" s="49">
        <v>101.83299999999997</v>
      </c>
      <c r="O41" s="49">
        <v>101.82299999999996</v>
      </c>
      <c r="P41" s="49">
        <v>101.81299999999996</v>
      </c>
      <c r="Q41" s="49">
        <v>101.80299999999995</v>
      </c>
      <c r="R41" s="49">
        <v>101.79299999999995</v>
      </c>
      <c r="S41" s="49">
        <v>101.78099999999996</v>
      </c>
      <c r="T41" s="49">
        <v>101.77099999999996</v>
      </c>
      <c r="U41" s="49">
        <v>101.76099999999995</v>
      </c>
      <c r="V41" s="49">
        <v>101.75099999999995</v>
      </c>
      <c r="W41" s="49">
        <v>101.73899999999993</v>
      </c>
      <c r="X41" s="49">
        <v>101.72899999999993</v>
      </c>
      <c r="Y41" s="49">
        <v>101.71899999999992</v>
      </c>
      <c r="Z41" s="49">
        <v>101.70899999999992</v>
      </c>
      <c r="AA41" s="49">
        <v>101.69899999999991</v>
      </c>
      <c r="AB41" s="49">
        <v>101.6869999999999</v>
      </c>
      <c r="AC41" s="49">
        <v>101.67699999999989</v>
      </c>
      <c r="AD41" s="49">
        <v>101.66699999999989</v>
      </c>
      <c r="AE41" s="49">
        <v>101.63200000000001</v>
      </c>
      <c r="AF41" s="49">
        <v>101.637</v>
      </c>
      <c r="AG41" s="49">
        <v>101.62500000000001</v>
      </c>
      <c r="AH41" s="49">
        <v>101.75999999999996</v>
      </c>
      <c r="AI41" s="49">
        <v>101.75499999999997</v>
      </c>
      <c r="AJ41" s="49">
        <v>101.74999999999997</v>
      </c>
      <c r="AK41" s="49">
        <v>101.74499999999998</v>
      </c>
      <c r="AL41" s="49">
        <v>101.72600000000011</v>
      </c>
      <c r="AM41" s="49">
        <v>101.72100000000012</v>
      </c>
      <c r="AN41" s="49">
        <v>101.71600000000012</v>
      </c>
      <c r="AO41" s="49">
        <v>101.71100000000013</v>
      </c>
      <c r="AP41" s="49">
        <v>101.69200000000006</v>
      </c>
      <c r="AQ41" s="49">
        <v>101.68700000000007</v>
      </c>
      <c r="AR41" s="49">
        <v>101.68200000000007</v>
      </c>
      <c r="AS41" s="49">
        <v>101.66300000000001</v>
      </c>
      <c r="AT41" s="49">
        <v>101.65800000000002</v>
      </c>
      <c r="AU41" s="49">
        <v>101.65300000000002</v>
      </c>
      <c r="AV41" s="49">
        <v>101.64800000000002</v>
      </c>
      <c r="AW41" s="49">
        <v>101.62900000000016</v>
      </c>
      <c r="AX41" s="49">
        <v>101.62400000000017</v>
      </c>
      <c r="AY41" s="49">
        <v>101.61900000000017</v>
      </c>
      <c r="AZ41" s="49">
        <v>101.61400000000017</v>
      </c>
      <c r="BA41" s="47">
        <v>101.62700000000012</v>
      </c>
      <c r="BB41" s="47">
        <v>101.63200000000012</v>
      </c>
      <c r="BC41" s="47">
        <v>101.62200000000011</v>
      </c>
      <c r="BD41" s="75">
        <v>101.38500000000003</v>
      </c>
      <c r="BE41" s="75">
        <v>101.34099999999995</v>
      </c>
      <c r="BF41" s="75">
        <v>101.29699999999987</v>
      </c>
      <c r="BG41" s="75">
        <v>101.25300000000003</v>
      </c>
      <c r="BH41" s="75">
        <v>101.20899999999995</v>
      </c>
      <c r="BI41" s="75">
        <v>101.14800000000002</v>
      </c>
      <c r="BJ41" s="75">
        <v>101.10399999999994</v>
      </c>
      <c r="BK41" s="75">
        <v>101.05999999999986</v>
      </c>
      <c r="BL41" s="75">
        <v>101.01600000000002</v>
      </c>
      <c r="BM41" s="75">
        <v>100.97199999999994</v>
      </c>
      <c r="BN41" s="75">
        <v>100.92799999999986</v>
      </c>
      <c r="BO41" s="75">
        <v>100.88400000000001</v>
      </c>
      <c r="BP41" s="75">
        <v>100.82299999999985</v>
      </c>
      <c r="BQ41" s="75">
        <v>100.77900000000001</v>
      </c>
      <c r="BR41" s="75">
        <v>100.73499999999993</v>
      </c>
      <c r="BS41" s="75">
        <v>100.69099999999985</v>
      </c>
      <c r="BT41" s="75">
        <v>100.64700000000001</v>
      </c>
      <c r="BU41" s="75">
        <v>100.58599999999984</v>
      </c>
      <c r="BV41" s="75">
        <v>100.57599999999992</v>
      </c>
      <c r="BW41" s="75">
        <v>100.566</v>
      </c>
      <c r="BX41" s="75">
        <v>100.55599999999984</v>
      </c>
      <c r="BY41" s="75">
        <v>100.563</v>
      </c>
      <c r="BZ41" s="75">
        <v>100.55299999999984</v>
      </c>
      <c r="CA41" s="75">
        <v>100.54299999999992</v>
      </c>
      <c r="CB41" s="75">
        <v>100.533</v>
      </c>
      <c r="CC41" s="75">
        <v>100.52299999999984</v>
      </c>
      <c r="CD41" s="75">
        <v>100.53</v>
      </c>
      <c r="CE41" s="75">
        <v>100.503</v>
      </c>
      <c r="CF41" s="45">
        <v>100.49299999999984</v>
      </c>
      <c r="CG41" s="45">
        <v>100.48299999999992</v>
      </c>
      <c r="CH41" s="45"/>
      <c r="CI41" s="45"/>
      <c r="CJ41" s="45"/>
      <c r="CK41" s="45"/>
      <c r="CL41" s="45"/>
      <c r="CM41" s="45"/>
      <c r="CN41" s="45"/>
      <c r="CO41" s="45"/>
      <c r="CP41" s="45"/>
      <c r="CQ41" s="45"/>
    </row>
    <row r="42" spans="1:95" ht="41" customHeight="1">
      <c r="A42" s="6">
        <v>225</v>
      </c>
      <c r="B42" s="45"/>
      <c r="C42" s="45"/>
      <c r="D42" s="45"/>
      <c r="E42" s="75">
        <v>101.9349999999998</v>
      </c>
      <c r="F42" s="75">
        <v>101.93899999999979</v>
      </c>
      <c r="G42" s="75">
        <v>101.9369999999998</v>
      </c>
      <c r="H42" s="75">
        <v>101.9169999999998</v>
      </c>
      <c r="I42" s="47">
        <v>101.86699999999999</v>
      </c>
      <c r="J42" s="47">
        <v>101.877</v>
      </c>
      <c r="K42" s="47">
        <v>101.872</v>
      </c>
      <c r="L42" s="49">
        <v>101.85199999999998</v>
      </c>
      <c r="M42" s="49">
        <v>101.84199999999997</v>
      </c>
      <c r="N42" s="49">
        <v>101.83199999999997</v>
      </c>
      <c r="O42" s="49">
        <v>101.82199999999996</v>
      </c>
      <c r="P42" s="49">
        <v>101.81199999999995</v>
      </c>
      <c r="Q42" s="49">
        <v>101.80199999999995</v>
      </c>
      <c r="R42" s="49">
        <v>101.79199999999994</v>
      </c>
      <c r="S42" s="49">
        <v>101.77899999999997</v>
      </c>
      <c r="T42" s="49">
        <v>101.76899999999996</v>
      </c>
      <c r="U42" s="49">
        <v>101.75899999999996</v>
      </c>
      <c r="V42" s="49">
        <v>101.74899999999995</v>
      </c>
      <c r="W42" s="49">
        <v>101.73599999999993</v>
      </c>
      <c r="X42" s="49">
        <v>101.72599999999993</v>
      </c>
      <c r="Y42" s="49">
        <v>101.71599999999992</v>
      </c>
      <c r="Z42" s="49">
        <v>101.70599999999992</v>
      </c>
      <c r="AA42" s="49">
        <v>101.69599999999991</v>
      </c>
      <c r="AB42" s="49">
        <v>101.68299999999989</v>
      </c>
      <c r="AC42" s="49">
        <v>101.67299999999989</v>
      </c>
      <c r="AD42" s="49">
        <v>101.66299999999988</v>
      </c>
      <c r="AE42" s="49">
        <v>101.628</v>
      </c>
      <c r="AF42" s="49">
        <v>101.633</v>
      </c>
      <c r="AG42" s="49">
        <v>101.62000000000002</v>
      </c>
      <c r="AH42" s="49">
        <v>101.74999999999996</v>
      </c>
      <c r="AI42" s="49">
        <v>101.74499999999996</v>
      </c>
      <c r="AJ42" s="49">
        <v>101.73999999999997</v>
      </c>
      <c r="AK42" s="49">
        <v>101.73499999999997</v>
      </c>
      <c r="AL42" s="49">
        <v>101.71500000000012</v>
      </c>
      <c r="AM42" s="49">
        <v>101.71000000000012</v>
      </c>
      <c r="AN42" s="49">
        <v>101.70500000000013</v>
      </c>
      <c r="AO42" s="49">
        <v>101.70000000000013</v>
      </c>
      <c r="AP42" s="49">
        <v>101.68000000000006</v>
      </c>
      <c r="AQ42" s="49">
        <v>101.67500000000007</v>
      </c>
      <c r="AR42" s="49">
        <v>101.67000000000007</v>
      </c>
      <c r="AS42" s="49">
        <v>101.65</v>
      </c>
      <c r="AT42" s="49">
        <v>101.64500000000001</v>
      </c>
      <c r="AU42" s="49">
        <v>101.64000000000001</v>
      </c>
      <c r="AV42" s="49">
        <v>101.63500000000002</v>
      </c>
      <c r="AW42" s="49">
        <v>101.61500000000017</v>
      </c>
      <c r="AX42" s="49">
        <v>101.61000000000017</v>
      </c>
      <c r="AY42" s="49">
        <v>101.60500000000017</v>
      </c>
      <c r="AZ42" s="49">
        <v>101.60000000000018</v>
      </c>
      <c r="BA42" s="47">
        <v>101.61500000000012</v>
      </c>
      <c r="BB42" s="47">
        <v>101.62000000000012</v>
      </c>
      <c r="BC42" s="47">
        <v>101.61000000000011</v>
      </c>
      <c r="BD42" s="75">
        <v>101.38300000000004</v>
      </c>
      <c r="BE42" s="75">
        <v>101.33799999999995</v>
      </c>
      <c r="BF42" s="75">
        <v>101.29299999999986</v>
      </c>
      <c r="BG42" s="75">
        <v>101.24800000000003</v>
      </c>
      <c r="BH42" s="75">
        <v>101.20299999999995</v>
      </c>
      <c r="BI42" s="75">
        <v>101.14000000000003</v>
      </c>
      <c r="BJ42" s="75">
        <v>101.09499999999994</v>
      </c>
      <c r="BK42" s="75">
        <v>101.04999999999986</v>
      </c>
      <c r="BL42" s="75">
        <v>101.00500000000002</v>
      </c>
      <c r="BM42" s="75">
        <v>100.95999999999994</v>
      </c>
      <c r="BN42" s="75">
        <v>100.91499999999985</v>
      </c>
      <c r="BO42" s="75">
        <v>100.87000000000002</v>
      </c>
      <c r="BP42" s="75">
        <v>100.80699999999985</v>
      </c>
      <c r="BQ42" s="75">
        <v>100.76200000000001</v>
      </c>
      <c r="BR42" s="75">
        <v>100.71699999999993</v>
      </c>
      <c r="BS42" s="75">
        <v>100.67199999999984</v>
      </c>
      <c r="BT42" s="75">
        <v>100.62700000000001</v>
      </c>
      <c r="BU42" s="75">
        <v>100.56399999999984</v>
      </c>
      <c r="BV42" s="75">
        <v>100.55499999999992</v>
      </c>
      <c r="BW42" s="75">
        <v>100.54600000000001</v>
      </c>
      <c r="BX42" s="75">
        <v>100.53699999999984</v>
      </c>
      <c r="BY42" s="75">
        <v>100.54600000000001</v>
      </c>
      <c r="BZ42" s="75">
        <v>100.53699999999984</v>
      </c>
      <c r="CA42" s="75">
        <v>100.52799999999992</v>
      </c>
      <c r="CB42" s="75">
        <v>100.51900000000001</v>
      </c>
      <c r="CC42" s="75">
        <v>100.50999999999983</v>
      </c>
      <c r="CD42" s="75">
        <v>100.51900000000001</v>
      </c>
      <c r="CE42" s="75">
        <v>100.492</v>
      </c>
      <c r="CF42" s="75">
        <v>100.48299999999983</v>
      </c>
      <c r="CG42" s="45">
        <v>100.47399999999992</v>
      </c>
      <c r="CH42" s="45"/>
      <c r="CI42" s="45"/>
      <c r="CJ42" s="45"/>
      <c r="CK42" s="45"/>
      <c r="CL42" s="45"/>
      <c r="CM42" s="45"/>
      <c r="CN42" s="45"/>
      <c r="CO42" s="45"/>
      <c r="CP42" s="45"/>
      <c r="CQ42" s="45"/>
    </row>
    <row r="43" spans="1:95" ht="41" customHeight="1">
      <c r="A43" s="6">
        <v>222</v>
      </c>
      <c r="B43" s="45"/>
      <c r="C43" s="45"/>
      <c r="D43" s="45"/>
      <c r="E43" s="75">
        <v>101.93299999999981</v>
      </c>
      <c r="F43" s="75">
        <v>101.9369999999998</v>
      </c>
      <c r="G43" s="75">
        <v>101.9349999999998</v>
      </c>
      <c r="H43" s="75">
        <v>101.91499999999981</v>
      </c>
      <c r="I43" s="47">
        <v>101.86699999999999</v>
      </c>
      <c r="J43" s="47">
        <v>101.877</v>
      </c>
      <c r="K43" s="47">
        <v>101.872</v>
      </c>
      <c r="L43" s="49">
        <v>101.85099999999997</v>
      </c>
      <c r="M43" s="49">
        <v>101.84099999999997</v>
      </c>
      <c r="N43" s="49">
        <v>101.83099999999996</v>
      </c>
      <c r="O43" s="49">
        <v>101.82099999999996</v>
      </c>
      <c r="P43" s="49">
        <v>101.81099999999995</v>
      </c>
      <c r="Q43" s="49">
        <v>101.80099999999995</v>
      </c>
      <c r="R43" s="49">
        <v>101.79099999999994</v>
      </c>
      <c r="S43" s="49">
        <v>101.77699999999997</v>
      </c>
      <c r="T43" s="49">
        <v>101.76699999999997</v>
      </c>
      <c r="U43" s="49">
        <v>101.75699999999996</v>
      </c>
      <c r="V43" s="49">
        <v>101.74699999999996</v>
      </c>
      <c r="W43" s="49">
        <v>101.73299999999993</v>
      </c>
      <c r="X43" s="49">
        <v>101.72299999999993</v>
      </c>
      <c r="Y43" s="49">
        <v>101.71299999999992</v>
      </c>
      <c r="Z43" s="49">
        <v>101.70299999999992</v>
      </c>
      <c r="AA43" s="49">
        <v>101.69299999999991</v>
      </c>
      <c r="AB43" s="49">
        <v>101.67899999999989</v>
      </c>
      <c r="AC43" s="49">
        <v>101.66899999999988</v>
      </c>
      <c r="AD43" s="49">
        <v>101.65899999999988</v>
      </c>
      <c r="AE43" s="49">
        <v>101.624</v>
      </c>
      <c r="AF43" s="49">
        <v>101.62899999999999</v>
      </c>
      <c r="AG43" s="49">
        <v>101.61500000000002</v>
      </c>
      <c r="AH43" s="49">
        <v>101.73999999999995</v>
      </c>
      <c r="AI43" s="49">
        <v>101.73499999999996</v>
      </c>
      <c r="AJ43" s="49">
        <v>101.72999999999996</v>
      </c>
      <c r="AK43" s="49">
        <v>101.72499999999997</v>
      </c>
      <c r="AL43" s="49">
        <v>101.70400000000012</v>
      </c>
      <c r="AM43" s="49">
        <v>101.69900000000013</v>
      </c>
      <c r="AN43" s="49">
        <v>101.69400000000013</v>
      </c>
      <c r="AO43" s="49">
        <v>101.68900000000014</v>
      </c>
      <c r="AP43" s="49">
        <v>101.66800000000006</v>
      </c>
      <c r="AQ43" s="49">
        <v>101.66300000000007</v>
      </c>
      <c r="AR43" s="49">
        <v>101.65800000000007</v>
      </c>
      <c r="AS43" s="49">
        <v>101.637</v>
      </c>
      <c r="AT43" s="49">
        <v>101.63200000000001</v>
      </c>
      <c r="AU43" s="49">
        <v>101.62700000000001</v>
      </c>
      <c r="AV43" s="49">
        <v>101.62200000000001</v>
      </c>
      <c r="AW43" s="49">
        <v>101.60100000000017</v>
      </c>
      <c r="AX43" s="49">
        <v>101.59600000000017</v>
      </c>
      <c r="AY43" s="49">
        <v>101.59100000000018</v>
      </c>
      <c r="AZ43" s="49">
        <v>101.58600000000018</v>
      </c>
      <c r="BA43" s="47">
        <v>101.60300000000012</v>
      </c>
      <c r="BB43" s="47">
        <v>101.60800000000012</v>
      </c>
      <c r="BC43" s="47">
        <v>101.59800000000011</v>
      </c>
      <c r="BD43" s="75">
        <v>101.38100000000004</v>
      </c>
      <c r="BE43" s="75">
        <v>101.33499999999995</v>
      </c>
      <c r="BF43" s="75">
        <v>101.28899999999986</v>
      </c>
      <c r="BG43" s="75">
        <v>101.24300000000004</v>
      </c>
      <c r="BH43" s="75">
        <v>101.19699999999995</v>
      </c>
      <c r="BI43" s="75">
        <v>101.13200000000003</v>
      </c>
      <c r="BJ43" s="75">
        <v>101.08599999999994</v>
      </c>
      <c r="BK43" s="75">
        <v>101.03999999999985</v>
      </c>
      <c r="BL43" s="75">
        <v>100.99400000000003</v>
      </c>
      <c r="BM43" s="75">
        <v>100.94799999999994</v>
      </c>
      <c r="BN43" s="75">
        <v>100.90199999999984</v>
      </c>
      <c r="BO43" s="75">
        <v>100.85600000000002</v>
      </c>
      <c r="BP43" s="75">
        <v>100.79099999999984</v>
      </c>
      <c r="BQ43" s="75">
        <v>100.74500000000002</v>
      </c>
      <c r="BR43" s="75">
        <v>100.69899999999993</v>
      </c>
      <c r="BS43" s="75">
        <v>100.65299999999984</v>
      </c>
      <c r="BT43" s="75">
        <v>100.60700000000001</v>
      </c>
      <c r="BU43" s="75">
        <v>100.54199999999983</v>
      </c>
      <c r="BV43" s="75">
        <v>100.53399999999992</v>
      </c>
      <c r="BW43" s="75">
        <v>100.52600000000001</v>
      </c>
      <c r="BX43" s="75">
        <v>100.51799999999983</v>
      </c>
      <c r="BY43" s="75">
        <v>100.52900000000001</v>
      </c>
      <c r="BZ43" s="75">
        <v>100.52099999999983</v>
      </c>
      <c r="CA43" s="75">
        <v>100.51299999999992</v>
      </c>
      <c r="CB43" s="75">
        <v>100.50500000000001</v>
      </c>
      <c r="CC43" s="75">
        <v>100.49699999999983</v>
      </c>
      <c r="CD43" s="75">
        <v>100.50800000000001</v>
      </c>
      <c r="CE43" s="75">
        <v>100.48100000000001</v>
      </c>
      <c r="CF43" s="75">
        <v>100.47299999999983</v>
      </c>
      <c r="CG43" s="75">
        <v>100.46499999999992</v>
      </c>
      <c r="CH43" s="45"/>
      <c r="CI43" s="45"/>
      <c r="CJ43" s="45"/>
      <c r="CK43" s="45"/>
      <c r="CL43" s="45"/>
      <c r="CM43" s="45"/>
      <c r="CN43" s="45"/>
      <c r="CO43" s="45"/>
      <c r="CP43" s="45"/>
      <c r="CQ43" s="45"/>
    </row>
    <row r="44" spans="1:95" ht="41" customHeight="1">
      <c r="A44" s="6">
        <v>219</v>
      </c>
      <c r="B44" s="45"/>
      <c r="C44" s="45"/>
      <c r="D44" s="45"/>
      <c r="E44" s="75">
        <v>101.93099999999981</v>
      </c>
      <c r="F44" s="75">
        <v>101.9349999999998</v>
      </c>
      <c r="G44" s="75">
        <v>101.93299999999981</v>
      </c>
      <c r="H44" s="75">
        <v>101.91299999999981</v>
      </c>
      <c r="I44" s="47">
        <v>101.86799999999999</v>
      </c>
      <c r="J44" s="47">
        <v>101.878</v>
      </c>
      <c r="K44" s="47">
        <v>101.873</v>
      </c>
      <c r="L44" s="49">
        <v>101.84999999999997</v>
      </c>
      <c r="M44" s="49">
        <v>101.83999999999996</v>
      </c>
      <c r="N44" s="49">
        <v>101.82999999999996</v>
      </c>
      <c r="O44" s="49">
        <v>101.81999999999995</v>
      </c>
      <c r="P44" s="49">
        <v>101.80999999999995</v>
      </c>
      <c r="Q44" s="49">
        <v>101.79999999999994</v>
      </c>
      <c r="R44" s="49">
        <v>101.78999999999994</v>
      </c>
      <c r="S44" s="49">
        <v>101.77499999999998</v>
      </c>
      <c r="T44" s="49">
        <v>101.76499999999997</v>
      </c>
      <c r="U44" s="49">
        <v>101.75499999999997</v>
      </c>
      <c r="V44" s="49">
        <v>101.74499999999996</v>
      </c>
      <c r="W44" s="49">
        <v>101.72999999999993</v>
      </c>
      <c r="X44" s="49">
        <v>101.71999999999993</v>
      </c>
      <c r="Y44" s="49">
        <v>101.70999999999992</v>
      </c>
      <c r="Z44" s="49">
        <v>101.69999999999992</v>
      </c>
      <c r="AA44" s="49">
        <v>101.68999999999991</v>
      </c>
      <c r="AB44" s="49">
        <v>101.67499999999988</v>
      </c>
      <c r="AC44" s="49">
        <v>101.66499999999988</v>
      </c>
      <c r="AD44" s="49">
        <v>101.65499999999987</v>
      </c>
      <c r="AE44" s="49">
        <v>101.61999999999999</v>
      </c>
      <c r="AF44" s="49">
        <v>101.62499999999999</v>
      </c>
      <c r="AG44" s="49">
        <v>101.61000000000003</v>
      </c>
      <c r="AH44" s="49">
        <v>101.72999999999995</v>
      </c>
      <c r="AI44" s="49">
        <v>101.72499999999995</v>
      </c>
      <c r="AJ44" s="49">
        <v>101.71999999999996</v>
      </c>
      <c r="AK44" s="49">
        <v>101.71499999999996</v>
      </c>
      <c r="AL44" s="49">
        <v>101.69300000000013</v>
      </c>
      <c r="AM44" s="49">
        <v>101.68800000000013</v>
      </c>
      <c r="AN44" s="49">
        <v>101.68300000000013</v>
      </c>
      <c r="AO44" s="49">
        <v>101.67800000000014</v>
      </c>
      <c r="AP44" s="49">
        <v>101.65600000000006</v>
      </c>
      <c r="AQ44" s="49">
        <v>101.65100000000007</v>
      </c>
      <c r="AR44" s="49">
        <v>101.64600000000007</v>
      </c>
      <c r="AS44" s="49">
        <v>101.624</v>
      </c>
      <c r="AT44" s="49">
        <v>101.619</v>
      </c>
      <c r="AU44" s="49">
        <v>101.614</v>
      </c>
      <c r="AV44" s="49">
        <v>101.60900000000001</v>
      </c>
      <c r="AW44" s="49">
        <v>101.58700000000017</v>
      </c>
      <c r="AX44" s="49">
        <v>101.58200000000018</v>
      </c>
      <c r="AY44" s="49">
        <v>101.57700000000018</v>
      </c>
      <c r="AZ44" s="49">
        <v>101.57200000000019</v>
      </c>
      <c r="BA44" s="47">
        <v>101.59100000000012</v>
      </c>
      <c r="BB44" s="47">
        <v>101.59600000000012</v>
      </c>
      <c r="BC44" s="47">
        <v>101.58600000000011</v>
      </c>
      <c r="BD44" s="75">
        <v>101.37900000000005</v>
      </c>
      <c r="BE44" s="75">
        <v>101.33199999999995</v>
      </c>
      <c r="BF44" s="75">
        <v>101.28499999999985</v>
      </c>
      <c r="BG44" s="75">
        <v>101.23800000000004</v>
      </c>
      <c r="BH44" s="75">
        <v>101.19099999999995</v>
      </c>
      <c r="BI44" s="75">
        <v>101.12400000000004</v>
      </c>
      <c r="BJ44" s="75">
        <v>101.07699999999994</v>
      </c>
      <c r="BK44" s="75">
        <v>101.02999999999984</v>
      </c>
      <c r="BL44" s="75">
        <v>100.98300000000003</v>
      </c>
      <c r="BM44" s="75">
        <v>100.93599999999994</v>
      </c>
      <c r="BN44" s="75">
        <v>100.88899999999984</v>
      </c>
      <c r="BO44" s="75">
        <v>100.84200000000003</v>
      </c>
      <c r="BP44" s="75">
        <v>100.77499999999984</v>
      </c>
      <c r="BQ44" s="75">
        <v>100.72800000000002</v>
      </c>
      <c r="BR44" s="75">
        <v>100.68099999999993</v>
      </c>
      <c r="BS44" s="75">
        <v>100.63399999999983</v>
      </c>
      <c r="BT44" s="75">
        <v>100.58700000000002</v>
      </c>
      <c r="BU44" s="75">
        <v>100.51999999999983</v>
      </c>
      <c r="BV44" s="75">
        <v>100.51299999999992</v>
      </c>
      <c r="BW44" s="75">
        <v>100.50600000000001</v>
      </c>
      <c r="BX44" s="75">
        <v>100.49899999999982</v>
      </c>
      <c r="BY44" s="75">
        <v>100.51200000000001</v>
      </c>
      <c r="BZ44" s="75">
        <v>100.50499999999982</v>
      </c>
      <c r="CA44" s="75">
        <v>100.49799999999992</v>
      </c>
      <c r="CB44" s="75">
        <v>100.49100000000001</v>
      </c>
      <c r="CC44" s="75">
        <v>100.48399999999982</v>
      </c>
      <c r="CD44" s="75">
        <v>100.49700000000001</v>
      </c>
      <c r="CE44" s="75">
        <v>100.47000000000001</v>
      </c>
      <c r="CF44" s="75">
        <v>100.46299999999982</v>
      </c>
      <c r="CG44" s="75">
        <v>100.45599999999992</v>
      </c>
      <c r="CH44" s="45"/>
      <c r="CI44" s="45"/>
      <c r="CJ44" s="45"/>
      <c r="CK44" s="45"/>
      <c r="CL44" s="45"/>
      <c r="CM44" s="45"/>
      <c r="CN44" s="45"/>
      <c r="CO44" s="45"/>
      <c r="CP44" s="45"/>
      <c r="CQ44" s="45"/>
    </row>
    <row r="45" spans="1:95" ht="41" customHeight="1">
      <c r="A45" s="6">
        <v>216</v>
      </c>
      <c r="B45" s="45"/>
      <c r="C45" s="45"/>
      <c r="D45" s="45"/>
      <c r="E45" s="75">
        <v>101.92899999999982</v>
      </c>
      <c r="F45" s="75">
        <v>101.93299999999981</v>
      </c>
      <c r="G45" s="75">
        <v>101.93099999999981</v>
      </c>
      <c r="H45" s="75">
        <v>101.91099999999982</v>
      </c>
      <c r="I45" s="47">
        <v>101.869</v>
      </c>
      <c r="J45" s="47">
        <v>101.879</v>
      </c>
      <c r="K45" s="47">
        <v>101.87400000000001</v>
      </c>
      <c r="L45" s="49">
        <v>101.84899999999996</v>
      </c>
      <c r="M45" s="49">
        <v>101.83899999999996</v>
      </c>
      <c r="N45" s="49">
        <v>101.82899999999995</v>
      </c>
      <c r="O45" s="49">
        <v>101.81899999999995</v>
      </c>
      <c r="P45" s="49">
        <v>101.80899999999994</v>
      </c>
      <c r="Q45" s="49">
        <v>101.79899999999994</v>
      </c>
      <c r="R45" s="49">
        <v>101.78899999999993</v>
      </c>
      <c r="S45" s="49">
        <v>101.77299999999998</v>
      </c>
      <c r="T45" s="49">
        <v>101.76299999999998</v>
      </c>
      <c r="U45" s="49">
        <v>101.75299999999997</v>
      </c>
      <c r="V45" s="49">
        <v>101.74299999999997</v>
      </c>
      <c r="W45" s="49">
        <v>101.72699999999993</v>
      </c>
      <c r="X45" s="49">
        <v>101.71699999999993</v>
      </c>
      <c r="Y45" s="49">
        <v>101.70699999999992</v>
      </c>
      <c r="Z45" s="49">
        <v>101.69699999999992</v>
      </c>
      <c r="AA45" s="49">
        <v>101.68699999999991</v>
      </c>
      <c r="AB45" s="49">
        <v>101.67099999999988</v>
      </c>
      <c r="AC45" s="49">
        <v>101.66099999999987</v>
      </c>
      <c r="AD45" s="49">
        <v>101.65099999999987</v>
      </c>
      <c r="AE45" s="49">
        <v>101.61599999999999</v>
      </c>
      <c r="AF45" s="49">
        <v>101.62099999999998</v>
      </c>
      <c r="AG45" s="49">
        <v>101.60500000000003</v>
      </c>
      <c r="AH45" s="49">
        <v>101.71999999999994</v>
      </c>
      <c r="AI45" s="49">
        <v>101.71499999999995</v>
      </c>
      <c r="AJ45" s="49">
        <v>101.70999999999995</v>
      </c>
      <c r="AK45" s="49">
        <v>101.70499999999996</v>
      </c>
      <c r="AL45" s="49">
        <v>101.68200000000013</v>
      </c>
      <c r="AM45" s="49">
        <v>101.67700000000013</v>
      </c>
      <c r="AN45" s="49">
        <v>101.67200000000014</v>
      </c>
      <c r="AO45" s="49">
        <v>101.66700000000014</v>
      </c>
      <c r="AP45" s="49">
        <v>101.64400000000006</v>
      </c>
      <c r="AQ45" s="49">
        <v>101.63900000000007</v>
      </c>
      <c r="AR45" s="49">
        <v>101.63400000000007</v>
      </c>
      <c r="AS45" s="49">
        <v>101.61099999999999</v>
      </c>
      <c r="AT45" s="49">
        <v>101.60599999999999</v>
      </c>
      <c r="AU45" s="49">
        <v>101.601</v>
      </c>
      <c r="AV45" s="49">
        <v>101.596</v>
      </c>
      <c r="AW45" s="49">
        <v>101.57300000000018</v>
      </c>
      <c r="AX45" s="49">
        <v>101.56800000000018</v>
      </c>
      <c r="AY45" s="49">
        <v>101.56300000000019</v>
      </c>
      <c r="AZ45" s="49">
        <v>101.55800000000019</v>
      </c>
      <c r="BA45" s="47">
        <v>101.57900000000012</v>
      </c>
      <c r="BB45" s="47">
        <v>101.58400000000012</v>
      </c>
      <c r="BC45" s="47">
        <v>101.57400000000011</v>
      </c>
      <c r="BD45" s="75">
        <v>101.37700000000005</v>
      </c>
      <c r="BE45" s="75">
        <v>101.32899999999995</v>
      </c>
      <c r="BF45" s="75">
        <v>101.28099999999985</v>
      </c>
      <c r="BG45" s="75">
        <v>101.23300000000005</v>
      </c>
      <c r="BH45" s="75">
        <v>101.18499999999995</v>
      </c>
      <c r="BI45" s="75">
        <v>101.11600000000004</v>
      </c>
      <c r="BJ45" s="75">
        <v>101.06799999999994</v>
      </c>
      <c r="BK45" s="75">
        <v>101.01999999999984</v>
      </c>
      <c r="BL45" s="75">
        <v>100.97200000000004</v>
      </c>
      <c r="BM45" s="75">
        <v>100.92399999999994</v>
      </c>
      <c r="BN45" s="75">
        <v>100.87599999999983</v>
      </c>
      <c r="BO45" s="75">
        <v>100.82800000000003</v>
      </c>
      <c r="BP45" s="75">
        <v>100.75899999999983</v>
      </c>
      <c r="BQ45" s="75">
        <v>100.71100000000003</v>
      </c>
      <c r="BR45" s="75">
        <v>100.66299999999993</v>
      </c>
      <c r="BS45" s="75">
        <v>100.61499999999982</v>
      </c>
      <c r="BT45" s="75">
        <v>100.56700000000002</v>
      </c>
      <c r="BU45" s="75">
        <v>100.49799999999982</v>
      </c>
      <c r="BV45" s="75">
        <v>100.49199999999992</v>
      </c>
      <c r="BW45" s="75">
        <v>100.48600000000002</v>
      </c>
      <c r="BX45" s="75">
        <v>100.47999999999982</v>
      </c>
      <c r="BY45" s="75">
        <v>100.49500000000002</v>
      </c>
      <c r="BZ45" s="75">
        <v>100.48899999999982</v>
      </c>
      <c r="CA45" s="75">
        <v>100.48299999999992</v>
      </c>
      <c r="CB45" s="75">
        <v>100.47700000000002</v>
      </c>
      <c r="CC45" s="75">
        <v>100.47099999999982</v>
      </c>
      <c r="CD45" s="75">
        <v>100.48600000000002</v>
      </c>
      <c r="CE45" s="75">
        <v>100.45900000000002</v>
      </c>
      <c r="CF45" s="75">
        <v>100.45299999999982</v>
      </c>
      <c r="CG45" s="75">
        <v>100.44699999999992</v>
      </c>
      <c r="CH45" s="45"/>
      <c r="CI45" s="45"/>
      <c r="CJ45" s="45"/>
      <c r="CK45" s="45"/>
      <c r="CL45" s="45"/>
      <c r="CM45" s="45"/>
      <c r="CN45" s="45"/>
      <c r="CO45" s="45"/>
      <c r="CP45" s="45"/>
      <c r="CQ45" s="45"/>
    </row>
    <row r="46" spans="1:95" ht="41" customHeight="1">
      <c r="A46" s="6">
        <v>213</v>
      </c>
      <c r="B46" s="45"/>
      <c r="C46" s="45"/>
      <c r="D46" s="45"/>
      <c r="E46" s="75">
        <v>101.92699999999982</v>
      </c>
      <c r="F46" s="75">
        <v>101.93099999999981</v>
      </c>
      <c r="G46" s="75">
        <v>101.92899999999982</v>
      </c>
      <c r="H46" s="75">
        <v>101.90899999999982</v>
      </c>
      <c r="I46" s="47">
        <v>101.86999999999999</v>
      </c>
      <c r="J46" s="47">
        <v>101.88</v>
      </c>
      <c r="K46" s="47">
        <v>101.875</v>
      </c>
      <c r="L46" s="50">
        <v>101.84799999999996</v>
      </c>
      <c r="M46" s="50">
        <v>101.83799999999995</v>
      </c>
      <c r="N46" s="50">
        <v>101.82799999999995</v>
      </c>
      <c r="O46" s="50">
        <v>101.81799999999994</v>
      </c>
      <c r="P46" s="50">
        <v>101.80799999999994</v>
      </c>
      <c r="Q46" s="50">
        <v>101.79799999999993</v>
      </c>
      <c r="R46" s="50">
        <v>101.78799999999993</v>
      </c>
      <c r="S46" s="50">
        <v>101.77099999999999</v>
      </c>
      <c r="T46" s="50">
        <v>101.76099999999998</v>
      </c>
      <c r="U46" s="50">
        <v>101.75099999999998</v>
      </c>
      <c r="V46" s="50">
        <v>101.74099999999997</v>
      </c>
      <c r="W46" s="50">
        <v>101.72399999999993</v>
      </c>
      <c r="X46" s="50">
        <v>101.71399999999993</v>
      </c>
      <c r="Y46" s="50">
        <v>101.70399999999992</v>
      </c>
      <c r="Z46" s="50">
        <v>101.69399999999992</v>
      </c>
      <c r="AA46" s="50">
        <v>101.68399999999991</v>
      </c>
      <c r="AB46" s="50">
        <v>101.66699999999987</v>
      </c>
      <c r="AC46" s="50">
        <v>101.65699999999987</v>
      </c>
      <c r="AD46" s="50">
        <v>101.64699999999986</v>
      </c>
      <c r="AE46" s="50">
        <v>101.61199999999998</v>
      </c>
      <c r="AF46" s="50">
        <v>101.61699999999998</v>
      </c>
      <c r="AG46" s="50">
        <v>101.60000000000004</v>
      </c>
      <c r="AH46" s="50">
        <v>101.70999999999994</v>
      </c>
      <c r="AI46" s="50">
        <v>101.70499999999994</v>
      </c>
      <c r="AJ46" s="50">
        <v>101.69999999999995</v>
      </c>
      <c r="AK46" s="50">
        <v>101.69499999999995</v>
      </c>
      <c r="AL46" s="50">
        <v>101.67100000000013</v>
      </c>
      <c r="AM46" s="50">
        <v>101.66600000000014</v>
      </c>
      <c r="AN46" s="50">
        <v>101.66100000000014</v>
      </c>
      <c r="AO46" s="50">
        <v>101.65600000000015</v>
      </c>
      <c r="AP46" s="50">
        <v>101.63200000000006</v>
      </c>
      <c r="AQ46" s="50">
        <v>101.62700000000007</v>
      </c>
      <c r="AR46" s="50">
        <v>101.62200000000007</v>
      </c>
      <c r="AS46" s="50">
        <v>101.59799999999998</v>
      </c>
      <c r="AT46" s="50">
        <v>101.59299999999999</v>
      </c>
      <c r="AU46" s="50">
        <v>101.58799999999999</v>
      </c>
      <c r="AV46" s="50">
        <v>101.583</v>
      </c>
      <c r="AW46" s="50">
        <v>101.55900000000018</v>
      </c>
      <c r="AX46" s="51">
        <v>101.57</v>
      </c>
      <c r="AY46" s="51">
        <v>101.58</v>
      </c>
      <c r="AZ46" s="51">
        <v>101.59</v>
      </c>
      <c r="BA46" s="51">
        <v>101.53200000000014</v>
      </c>
      <c r="BB46" s="51">
        <v>101.48000000000013</v>
      </c>
      <c r="BC46" s="51">
        <v>101.42800000000013</v>
      </c>
      <c r="BD46" s="47">
        <v>101.37600000000012</v>
      </c>
      <c r="BE46" s="47">
        <v>101.32400000000011</v>
      </c>
      <c r="BF46" s="47">
        <v>101.27200000000011</v>
      </c>
      <c r="BG46" s="47">
        <v>101.2200000000001</v>
      </c>
      <c r="BH46" s="47">
        <v>101.16800000000009</v>
      </c>
      <c r="BI46" s="47">
        <v>101.11600000000008</v>
      </c>
      <c r="BJ46" s="47">
        <v>101.06400000000008</v>
      </c>
      <c r="BK46" s="47">
        <v>101.01200000000007</v>
      </c>
      <c r="BL46" s="47">
        <v>100.96000000000006</v>
      </c>
      <c r="BM46" s="47">
        <v>100.90800000000006</v>
      </c>
      <c r="BN46" s="47">
        <v>100.85600000000005</v>
      </c>
      <c r="BO46" s="47">
        <v>100.80400000000004</v>
      </c>
      <c r="BP46" s="47">
        <v>100.75200000000004</v>
      </c>
      <c r="BQ46" s="47">
        <v>100.70000000000003</v>
      </c>
      <c r="BR46" s="47">
        <v>100.64800000000002</v>
      </c>
      <c r="BS46" s="47">
        <v>100.59600000000002</v>
      </c>
      <c r="BT46" s="47">
        <v>100.54400000000001</v>
      </c>
      <c r="BU46" s="47">
        <v>100.492</v>
      </c>
      <c r="BV46" s="47">
        <v>100.44</v>
      </c>
      <c r="BW46" s="75">
        <v>100.44</v>
      </c>
      <c r="BX46" s="75">
        <v>100.44</v>
      </c>
      <c r="BY46" s="75">
        <v>100.44</v>
      </c>
      <c r="BZ46" s="75">
        <v>100.44</v>
      </c>
      <c r="CA46" s="75">
        <v>100.44</v>
      </c>
      <c r="CB46" s="75">
        <v>100.44</v>
      </c>
      <c r="CC46" s="75">
        <v>100.44</v>
      </c>
      <c r="CD46" s="75">
        <v>100.44</v>
      </c>
      <c r="CE46" s="75">
        <v>100.44</v>
      </c>
      <c r="CF46" s="75">
        <v>100.44</v>
      </c>
      <c r="CG46" s="75">
        <v>100.44</v>
      </c>
      <c r="CH46" s="45"/>
      <c r="CI46" s="45"/>
      <c r="CJ46" s="45"/>
      <c r="CK46" s="45"/>
      <c r="CL46" s="45"/>
      <c r="CM46" s="45"/>
      <c r="CN46" s="45"/>
      <c r="CO46" s="45"/>
      <c r="CP46" s="45"/>
      <c r="CQ46" s="45"/>
    </row>
    <row r="47" spans="1:95" ht="41" customHeight="1">
      <c r="A47" s="6">
        <v>210</v>
      </c>
      <c r="B47" s="45"/>
      <c r="C47" s="45"/>
      <c r="D47" s="45"/>
      <c r="E47" s="75">
        <v>101.92499999999983</v>
      </c>
      <c r="F47" s="75">
        <v>101.92899999999982</v>
      </c>
      <c r="G47" s="75">
        <v>101.92699999999982</v>
      </c>
      <c r="H47" s="75">
        <v>101.90699999999983</v>
      </c>
      <c r="I47" s="47">
        <v>101.871</v>
      </c>
      <c r="J47" s="47">
        <v>101.881</v>
      </c>
      <c r="K47" s="47">
        <v>101.876</v>
      </c>
      <c r="L47" s="50">
        <v>101.84699999999995</v>
      </c>
      <c r="M47" s="50">
        <v>101.83699999999995</v>
      </c>
      <c r="N47" s="50">
        <v>101.82699999999994</v>
      </c>
      <c r="O47" s="50">
        <v>101.81699999999994</v>
      </c>
      <c r="P47" s="50">
        <v>101.80699999999993</v>
      </c>
      <c r="Q47" s="50">
        <v>101.79699999999993</v>
      </c>
      <c r="R47" s="50">
        <v>101.78699999999992</v>
      </c>
      <c r="S47" s="50">
        <v>101.76899999999999</v>
      </c>
      <c r="T47" s="50">
        <v>101.75899999999999</v>
      </c>
      <c r="U47" s="50">
        <v>101.74899999999998</v>
      </c>
      <c r="V47" s="50">
        <v>101.73899999999998</v>
      </c>
      <c r="W47" s="50">
        <v>101.72099999999993</v>
      </c>
      <c r="X47" s="50">
        <v>101.71099999999993</v>
      </c>
      <c r="Y47" s="50">
        <v>101.70099999999992</v>
      </c>
      <c r="Z47" s="50">
        <v>101.69099999999992</v>
      </c>
      <c r="AA47" s="50">
        <v>101.68099999999991</v>
      </c>
      <c r="AB47" s="50">
        <v>101.66299999999987</v>
      </c>
      <c r="AC47" s="50">
        <v>101.65299999999986</v>
      </c>
      <c r="AD47" s="50">
        <v>101.64299999999986</v>
      </c>
      <c r="AE47" s="50">
        <v>101.60799999999998</v>
      </c>
      <c r="AF47" s="50">
        <v>101.61299999999997</v>
      </c>
      <c r="AG47" s="50">
        <v>101.59500000000004</v>
      </c>
      <c r="AH47" s="50">
        <v>101.69999999999993</v>
      </c>
      <c r="AI47" s="50">
        <v>101.69499999999994</v>
      </c>
      <c r="AJ47" s="50">
        <v>101.68999999999994</v>
      </c>
      <c r="AK47" s="50">
        <v>101.68499999999995</v>
      </c>
      <c r="AL47" s="50">
        <v>101.66000000000014</v>
      </c>
      <c r="AM47" s="50">
        <v>101.65500000000014</v>
      </c>
      <c r="AN47" s="50">
        <v>101.65000000000015</v>
      </c>
      <c r="AO47" s="50">
        <v>101.64500000000015</v>
      </c>
      <c r="AP47" s="50">
        <v>101.62000000000006</v>
      </c>
      <c r="AQ47" s="50">
        <v>101.61500000000007</v>
      </c>
      <c r="AR47" s="50">
        <v>101.61000000000007</v>
      </c>
      <c r="AS47" s="50">
        <v>101.58499999999998</v>
      </c>
      <c r="AT47" s="50">
        <v>101.57999999999998</v>
      </c>
      <c r="AU47" s="50">
        <v>101.57499999999999</v>
      </c>
      <c r="AV47" s="50">
        <v>101.57</v>
      </c>
      <c r="AW47" s="50">
        <v>101.54500000000019</v>
      </c>
      <c r="AX47" s="51">
        <v>101.55399999999999</v>
      </c>
      <c r="AY47" s="51">
        <v>101.56399999999999</v>
      </c>
      <c r="AZ47" s="51">
        <v>101.574</v>
      </c>
      <c r="BA47" s="51">
        <v>101.51700000000014</v>
      </c>
      <c r="BB47" s="51">
        <v>101.46500000000013</v>
      </c>
      <c r="BC47" s="51">
        <v>101.41300000000012</v>
      </c>
      <c r="BD47" s="47">
        <v>101.36100000000012</v>
      </c>
      <c r="BE47" s="47">
        <v>101.30900000000011</v>
      </c>
      <c r="BF47" s="47">
        <v>101.2570000000001</v>
      </c>
      <c r="BG47" s="47">
        <v>101.2050000000001</v>
      </c>
      <c r="BH47" s="47">
        <v>101.15300000000009</v>
      </c>
      <c r="BI47" s="47">
        <v>101.10100000000008</v>
      </c>
      <c r="BJ47" s="47">
        <v>101.04900000000008</v>
      </c>
      <c r="BK47" s="47">
        <v>100.99700000000007</v>
      </c>
      <c r="BL47" s="47">
        <v>100.94500000000006</v>
      </c>
      <c r="BM47" s="47">
        <v>100.89300000000006</v>
      </c>
      <c r="BN47" s="47">
        <v>100.84100000000005</v>
      </c>
      <c r="BO47" s="47">
        <v>100.78900000000004</v>
      </c>
      <c r="BP47" s="47">
        <v>100.73700000000004</v>
      </c>
      <c r="BQ47" s="47">
        <v>100.68500000000003</v>
      </c>
      <c r="BR47" s="47">
        <v>100.63300000000002</v>
      </c>
      <c r="BS47" s="47">
        <v>100.58100000000002</v>
      </c>
      <c r="BT47" s="47">
        <v>100.52900000000001</v>
      </c>
      <c r="BU47" s="47">
        <v>100.46500000000002</v>
      </c>
      <c r="BV47" s="47">
        <v>100.43200000000014</v>
      </c>
      <c r="BW47" s="75">
        <v>100.43299999999999</v>
      </c>
      <c r="BX47" s="75">
        <v>100.42999999999999</v>
      </c>
      <c r="BY47" s="75">
        <v>100.42699999999999</v>
      </c>
      <c r="BZ47" s="75">
        <v>100.42399999999999</v>
      </c>
      <c r="CA47" s="75">
        <v>100.42099999999999</v>
      </c>
      <c r="CB47" s="75">
        <v>100.41799999999999</v>
      </c>
      <c r="CC47" s="75">
        <v>100.41499999999999</v>
      </c>
      <c r="CD47" s="75">
        <v>100.41199999999999</v>
      </c>
      <c r="CE47" s="75">
        <v>100.40899999999999</v>
      </c>
      <c r="CF47" s="75">
        <v>100.40599999999999</v>
      </c>
      <c r="CG47" s="75">
        <v>100.40299999999999</v>
      </c>
      <c r="CH47" s="45"/>
      <c r="CI47" s="45"/>
      <c r="CJ47" s="45"/>
      <c r="CK47" s="45"/>
      <c r="CL47" s="45"/>
      <c r="CM47" s="45"/>
      <c r="CN47" s="45"/>
      <c r="CO47" s="45"/>
      <c r="CP47" s="45"/>
      <c r="CQ47" s="45"/>
    </row>
    <row r="48" spans="1:95" ht="41" customHeight="1">
      <c r="A48" s="6">
        <v>207</v>
      </c>
      <c r="B48" s="45"/>
      <c r="C48" s="45"/>
      <c r="D48" s="45"/>
      <c r="E48" s="75">
        <v>101.92299999999983</v>
      </c>
      <c r="F48" s="75">
        <v>101.92699999999982</v>
      </c>
      <c r="G48" s="75">
        <v>101.92499999999983</v>
      </c>
      <c r="H48" s="75">
        <v>101.90499999999983</v>
      </c>
      <c r="I48" s="47">
        <v>101.871</v>
      </c>
      <c r="J48" s="47">
        <v>101.881</v>
      </c>
      <c r="K48" s="47">
        <v>101.876</v>
      </c>
      <c r="L48" s="50">
        <v>101.84599999999995</v>
      </c>
      <c r="M48" s="50">
        <v>101.83599999999994</v>
      </c>
      <c r="N48" s="50">
        <v>101.82599999999994</v>
      </c>
      <c r="O48" s="50">
        <v>101.81599999999993</v>
      </c>
      <c r="P48" s="50">
        <v>101.80599999999993</v>
      </c>
      <c r="Q48" s="50">
        <v>101.79599999999992</v>
      </c>
      <c r="R48" s="50">
        <v>101.78599999999992</v>
      </c>
      <c r="S48" s="50">
        <v>101.767</v>
      </c>
      <c r="T48" s="50">
        <v>101.75699999999999</v>
      </c>
      <c r="U48" s="50">
        <v>101.74699999999999</v>
      </c>
      <c r="V48" s="50">
        <v>101.73699999999998</v>
      </c>
      <c r="W48" s="50">
        <v>101.71799999999993</v>
      </c>
      <c r="X48" s="50">
        <v>101.70799999999993</v>
      </c>
      <c r="Y48" s="50">
        <v>101.69799999999992</v>
      </c>
      <c r="Z48" s="50">
        <v>101.68799999999992</v>
      </c>
      <c r="AA48" s="50">
        <v>101.67799999999991</v>
      </c>
      <c r="AB48" s="50">
        <v>101.65899999999986</v>
      </c>
      <c r="AC48" s="50">
        <v>101.64899999999986</v>
      </c>
      <c r="AD48" s="50">
        <v>101.63899999999985</v>
      </c>
      <c r="AE48" s="50">
        <v>101.60399999999997</v>
      </c>
      <c r="AF48" s="50">
        <v>101.60899999999997</v>
      </c>
      <c r="AG48" s="50">
        <v>101.59000000000005</v>
      </c>
      <c r="AH48" s="50">
        <v>101.68999999999993</v>
      </c>
      <c r="AI48" s="50">
        <v>101.68499999999993</v>
      </c>
      <c r="AJ48" s="50">
        <v>101.67999999999994</v>
      </c>
      <c r="AK48" s="50">
        <v>101.67499999999994</v>
      </c>
      <c r="AL48" s="50">
        <v>101.64900000000014</v>
      </c>
      <c r="AM48" s="50">
        <v>101.64400000000015</v>
      </c>
      <c r="AN48" s="50">
        <v>101.63900000000015</v>
      </c>
      <c r="AO48" s="50">
        <v>101.63400000000016</v>
      </c>
      <c r="AP48" s="50">
        <v>101.60800000000006</v>
      </c>
      <c r="AQ48" s="50">
        <v>101.60300000000007</v>
      </c>
      <c r="AR48" s="50">
        <v>101.59800000000007</v>
      </c>
      <c r="AS48" s="50">
        <v>101.57199999999997</v>
      </c>
      <c r="AT48" s="50">
        <v>101.56699999999998</v>
      </c>
      <c r="AU48" s="50">
        <v>101.56199999999998</v>
      </c>
      <c r="AV48" s="50">
        <v>101.55699999999999</v>
      </c>
      <c r="AW48" s="50">
        <v>101.53100000000019</v>
      </c>
      <c r="AX48" s="51">
        <v>101.53799999999998</v>
      </c>
      <c r="AY48" s="51">
        <v>101.54799999999999</v>
      </c>
      <c r="AZ48" s="51">
        <v>101.55799999999999</v>
      </c>
      <c r="BA48" s="51">
        <v>101.50200000000014</v>
      </c>
      <c r="BB48" s="51">
        <v>101.45000000000013</v>
      </c>
      <c r="BC48" s="51">
        <v>101.39800000000012</v>
      </c>
      <c r="BD48" s="47">
        <v>101.34600000000012</v>
      </c>
      <c r="BE48" s="47">
        <v>101.29400000000011</v>
      </c>
      <c r="BF48" s="47">
        <v>101.2420000000001</v>
      </c>
      <c r="BG48" s="47">
        <v>101.1900000000001</v>
      </c>
      <c r="BH48" s="47">
        <v>101.13800000000009</v>
      </c>
      <c r="BI48" s="47">
        <v>101.08600000000008</v>
      </c>
      <c r="BJ48" s="47">
        <v>101.03400000000008</v>
      </c>
      <c r="BK48" s="47">
        <v>100.98200000000007</v>
      </c>
      <c r="BL48" s="47">
        <v>100.93000000000006</v>
      </c>
      <c r="BM48" s="47">
        <v>100.87800000000006</v>
      </c>
      <c r="BN48" s="47">
        <v>100.82600000000005</v>
      </c>
      <c r="BO48" s="47">
        <v>100.77400000000004</v>
      </c>
      <c r="BP48" s="47">
        <v>100.72200000000004</v>
      </c>
      <c r="BQ48" s="47">
        <v>100.67000000000003</v>
      </c>
      <c r="BR48" s="47">
        <v>100.61800000000002</v>
      </c>
      <c r="BS48" s="47">
        <v>100.56600000000002</v>
      </c>
      <c r="BT48" s="47">
        <v>100.51400000000001</v>
      </c>
      <c r="BU48" s="47">
        <v>100.45000000000002</v>
      </c>
      <c r="BV48" s="47">
        <v>100.41600000000014</v>
      </c>
      <c r="BW48" s="75">
        <v>100.41299999999993</v>
      </c>
      <c r="BX48" s="75">
        <v>100.40799999999993</v>
      </c>
      <c r="BY48" s="75">
        <v>100.40299999999993</v>
      </c>
      <c r="BZ48" s="75">
        <v>100.39799999999994</v>
      </c>
      <c r="CA48" s="75">
        <v>100.39299999999994</v>
      </c>
      <c r="CB48" s="75">
        <v>100.38799999999995</v>
      </c>
      <c r="CC48" s="75">
        <v>100.38299999999995</v>
      </c>
      <c r="CD48" s="75">
        <v>100.37799999999996</v>
      </c>
      <c r="CE48" s="75">
        <v>100.37299999999996</v>
      </c>
      <c r="CF48" s="75">
        <v>100.36799999999997</v>
      </c>
      <c r="CG48" s="75">
        <v>100.36299999999997</v>
      </c>
      <c r="CH48" s="45"/>
      <c r="CI48" s="45"/>
      <c r="CJ48" s="45"/>
      <c r="CK48" s="45"/>
      <c r="CL48" s="45"/>
      <c r="CM48" s="45"/>
      <c r="CN48" s="45"/>
      <c r="CO48" s="45"/>
      <c r="CP48" s="45"/>
      <c r="CQ48" s="45"/>
    </row>
    <row r="49" spans="1:95" ht="41" customHeight="1">
      <c r="A49" s="6">
        <v>204</v>
      </c>
      <c r="B49" s="45"/>
      <c r="C49" s="45"/>
      <c r="D49" s="45"/>
      <c r="E49" s="75">
        <v>101.92099999999984</v>
      </c>
      <c r="F49" s="75">
        <v>101.92499999999983</v>
      </c>
      <c r="G49" s="75">
        <v>101.92299999999983</v>
      </c>
      <c r="H49" s="75">
        <v>101.90299999999984</v>
      </c>
      <c r="I49" s="47">
        <v>101.87199999999994</v>
      </c>
      <c r="J49" s="47">
        <v>101.88199999999995</v>
      </c>
      <c r="K49" s="47">
        <v>101.87699999999995</v>
      </c>
      <c r="L49" s="50">
        <v>101.84499999999994</v>
      </c>
      <c r="M49" s="50">
        <v>101.83499999999994</v>
      </c>
      <c r="N49" s="50">
        <v>101.82499999999993</v>
      </c>
      <c r="O49" s="50">
        <v>101.81499999999993</v>
      </c>
      <c r="P49" s="50">
        <v>101.80499999999992</v>
      </c>
      <c r="Q49" s="50">
        <v>101.79499999999992</v>
      </c>
      <c r="R49" s="50">
        <v>101.78499999999991</v>
      </c>
      <c r="S49" s="50">
        <v>101.765</v>
      </c>
      <c r="T49" s="50">
        <v>101.755</v>
      </c>
      <c r="U49" s="50">
        <v>101.74499999999999</v>
      </c>
      <c r="V49" s="50">
        <v>101.73499999999999</v>
      </c>
      <c r="W49" s="50">
        <v>101.71499999999993</v>
      </c>
      <c r="X49" s="50">
        <v>101.70499999999993</v>
      </c>
      <c r="Y49" s="50">
        <v>101.69499999999992</v>
      </c>
      <c r="Z49" s="50">
        <v>101.68499999999992</v>
      </c>
      <c r="AA49" s="50">
        <v>101.67499999999991</v>
      </c>
      <c r="AB49" s="50">
        <v>101.65499999999986</v>
      </c>
      <c r="AC49" s="50">
        <v>101.64499999999985</v>
      </c>
      <c r="AD49" s="50">
        <v>101.63499999999985</v>
      </c>
      <c r="AE49" s="50">
        <v>101.59999999999997</v>
      </c>
      <c r="AF49" s="50">
        <v>101.60499999999996</v>
      </c>
      <c r="AG49" s="50">
        <v>101.58500000000005</v>
      </c>
      <c r="AH49" s="50">
        <v>101.67999999999992</v>
      </c>
      <c r="AI49" s="50">
        <v>101.67499999999993</v>
      </c>
      <c r="AJ49" s="50">
        <v>101.66999999999993</v>
      </c>
      <c r="AK49" s="50">
        <v>101.66499999999994</v>
      </c>
      <c r="AL49" s="50">
        <v>101.63800000000015</v>
      </c>
      <c r="AM49" s="50">
        <v>101.63300000000015</v>
      </c>
      <c r="AN49" s="50">
        <v>101.62800000000016</v>
      </c>
      <c r="AO49" s="50">
        <v>101.62300000000016</v>
      </c>
      <c r="AP49" s="50">
        <v>101.59600000000006</v>
      </c>
      <c r="AQ49" s="50">
        <v>101.59100000000007</v>
      </c>
      <c r="AR49" s="50">
        <v>101.58600000000007</v>
      </c>
      <c r="AS49" s="50">
        <v>101.55899999999997</v>
      </c>
      <c r="AT49" s="50">
        <v>101.55399999999997</v>
      </c>
      <c r="AU49" s="50">
        <v>101.54899999999998</v>
      </c>
      <c r="AV49" s="50">
        <v>101.54399999999998</v>
      </c>
      <c r="AW49" s="50">
        <v>101.51700000000019</v>
      </c>
      <c r="AX49" s="51">
        <v>101.52199999999998</v>
      </c>
      <c r="AY49" s="51">
        <v>101.53199999999998</v>
      </c>
      <c r="AZ49" s="51">
        <v>101.54199999999999</v>
      </c>
      <c r="BA49" s="51">
        <v>101.48700000000014</v>
      </c>
      <c r="BB49" s="51">
        <v>101.43500000000013</v>
      </c>
      <c r="BC49" s="51">
        <v>101.38300000000012</v>
      </c>
      <c r="BD49" s="52">
        <v>101.33100000000012</v>
      </c>
      <c r="BE49" s="52">
        <v>101.27900000000011</v>
      </c>
      <c r="BF49" s="52">
        <v>101.2270000000001</v>
      </c>
      <c r="BG49" s="52">
        <v>101.1750000000001</v>
      </c>
      <c r="BH49" s="52">
        <v>101.12300000000009</v>
      </c>
      <c r="BI49" s="52">
        <v>101.07100000000008</v>
      </c>
      <c r="BJ49" s="52">
        <v>101.01900000000008</v>
      </c>
      <c r="BK49" s="52">
        <v>100.96700000000007</v>
      </c>
      <c r="BL49" s="52">
        <v>100.91500000000006</v>
      </c>
      <c r="BM49" s="52">
        <v>100.86300000000006</v>
      </c>
      <c r="BN49" s="52">
        <v>100.81100000000005</v>
      </c>
      <c r="BO49" s="52">
        <v>100.75900000000004</v>
      </c>
      <c r="BP49" s="52">
        <v>100.70700000000004</v>
      </c>
      <c r="BQ49" s="52">
        <v>100.65500000000003</v>
      </c>
      <c r="BR49" s="52">
        <v>100.60300000000002</v>
      </c>
      <c r="BS49" s="47">
        <v>100.55100000000002</v>
      </c>
      <c r="BT49" s="47">
        <v>100.49900000000001</v>
      </c>
      <c r="BU49" s="47">
        <v>100.43500000000002</v>
      </c>
      <c r="BV49" s="53">
        <v>100.40000000000013</v>
      </c>
      <c r="BW49" s="53">
        <v>100.39300000000004</v>
      </c>
      <c r="BX49" s="53">
        <v>100.38600000000004</v>
      </c>
      <c r="BY49" s="75">
        <v>100.37900000000003</v>
      </c>
      <c r="BZ49" s="75">
        <v>100.37200000000003</v>
      </c>
      <c r="CA49" s="75">
        <v>100.36500000000002</v>
      </c>
      <c r="CB49" s="75">
        <v>100.35800000000002</v>
      </c>
      <c r="CC49" s="75">
        <v>100.35100000000001</v>
      </c>
      <c r="CD49" s="75">
        <v>100.34400000000001</v>
      </c>
      <c r="CE49" s="75">
        <v>100.337</v>
      </c>
      <c r="CF49" s="75">
        <v>100.33</v>
      </c>
      <c r="CG49" s="75">
        <v>100.32299999999999</v>
      </c>
      <c r="CH49" s="45"/>
      <c r="CI49" s="45"/>
      <c r="CJ49" s="45"/>
      <c r="CK49" s="45"/>
      <c r="CL49" s="45"/>
      <c r="CM49" s="45"/>
      <c r="CN49" s="45"/>
      <c r="CO49" s="45"/>
      <c r="CP49" s="45"/>
      <c r="CQ49" s="45"/>
    </row>
    <row r="50" spans="1:95" ht="41" customHeight="1">
      <c r="A50" s="6">
        <v>201</v>
      </c>
      <c r="B50" s="45"/>
      <c r="C50" s="45"/>
      <c r="D50" s="45"/>
      <c r="E50" s="75">
        <v>101.91899999999984</v>
      </c>
      <c r="F50" s="75">
        <v>101.92299999999983</v>
      </c>
      <c r="G50" s="75">
        <v>101.92099999999984</v>
      </c>
      <c r="H50" s="75">
        <v>101.90099999999984</v>
      </c>
      <c r="I50" s="47">
        <v>101.87299999999999</v>
      </c>
      <c r="J50" s="47">
        <v>101.883</v>
      </c>
      <c r="K50" s="47">
        <v>101.878</v>
      </c>
      <c r="L50" s="50">
        <v>101.84399999999994</v>
      </c>
      <c r="M50" s="50">
        <v>101.83399999999993</v>
      </c>
      <c r="N50" s="50">
        <v>101.82399999999993</v>
      </c>
      <c r="O50" s="50">
        <v>101.81399999999992</v>
      </c>
      <c r="P50" s="50">
        <v>101.80399999999992</v>
      </c>
      <c r="Q50" s="50">
        <v>101.79399999999991</v>
      </c>
      <c r="R50" s="50">
        <v>101.78399999999991</v>
      </c>
      <c r="S50" s="50">
        <v>101.76300000000001</v>
      </c>
      <c r="T50" s="50">
        <v>101.753</v>
      </c>
      <c r="U50" s="50">
        <v>101.74299999999999</v>
      </c>
      <c r="V50" s="50">
        <v>101.73299999999999</v>
      </c>
      <c r="W50" s="50">
        <v>101.71199999999993</v>
      </c>
      <c r="X50" s="50">
        <v>101.70199999999993</v>
      </c>
      <c r="Y50" s="50">
        <v>101.69199999999992</v>
      </c>
      <c r="Z50" s="50">
        <v>101.68199999999992</v>
      </c>
      <c r="AA50" s="50">
        <v>101.67199999999991</v>
      </c>
      <c r="AB50" s="50">
        <v>101.65099999999985</v>
      </c>
      <c r="AC50" s="50">
        <v>101.64099999999985</v>
      </c>
      <c r="AD50" s="50">
        <v>101.63099999999984</v>
      </c>
      <c r="AE50" s="50">
        <v>101.59599999999996</v>
      </c>
      <c r="AF50" s="50">
        <v>101.60099999999996</v>
      </c>
      <c r="AG50" s="50">
        <v>101.58000000000006</v>
      </c>
      <c r="AH50" s="50">
        <v>101.66999999999992</v>
      </c>
      <c r="AI50" s="50">
        <v>101.66499999999992</v>
      </c>
      <c r="AJ50" s="50">
        <v>101.65999999999993</v>
      </c>
      <c r="AK50" s="50">
        <v>101.65499999999993</v>
      </c>
      <c r="AL50" s="50">
        <v>101.62700000000015</v>
      </c>
      <c r="AM50" s="50">
        <v>101.62200000000016</v>
      </c>
      <c r="AN50" s="50">
        <v>101.61700000000016</v>
      </c>
      <c r="AO50" s="50">
        <v>101.61200000000017</v>
      </c>
      <c r="AP50" s="50">
        <v>101.58400000000006</v>
      </c>
      <c r="AQ50" s="50">
        <v>101.57900000000006</v>
      </c>
      <c r="AR50" s="50">
        <v>101.57400000000007</v>
      </c>
      <c r="AS50" s="50">
        <v>101.54599999999996</v>
      </c>
      <c r="AT50" s="50">
        <v>101.54099999999997</v>
      </c>
      <c r="AU50" s="50">
        <v>101.53599999999997</v>
      </c>
      <c r="AV50" s="50">
        <v>101.53099999999998</v>
      </c>
      <c r="AW50" s="50">
        <v>101.5030000000002</v>
      </c>
      <c r="AX50" s="51">
        <v>101.50599999999997</v>
      </c>
      <c r="AY50" s="51">
        <v>101.51599999999998</v>
      </c>
      <c r="AZ50" s="51">
        <v>101.52599999999998</v>
      </c>
      <c r="BA50" s="51">
        <v>101.47200000000014</v>
      </c>
      <c r="BB50" s="51">
        <v>101.42000000000013</v>
      </c>
      <c r="BC50" s="51">
        <v>101.36800000000012</v>
      </c>
      <c r="BD50" s="52">
        <v>101.31600000000012</v>
      </c>
      <c r="BE50" s="52">
        <v>101.26400000000011</v>
      </c>
      <c r="BF50" s="52">
        <v>101.2120000000001</v>
      </c>
      <c r="BG50" s="52">
        <v>101.1600000000001</v>
      </c>
      <c r="BH50" s="52">
        <v>101.10800000000009</v>
      </c>
      <c r="BI50" s="52">
        <v>101.05600000000008</v>
      </c>
      <c r="BJ50" s="52">
        <v>101.00400000000008</v>
      </c>
      <c r="BK50" s="52">
        <v>100.95200000000007</v>
      </c>
      <c r="BL50" s="52">
        <v>100.90000000000006</v>
      </c>
      <c r="BM50" s="52">
        <v>100.84800000000006</v>
      </c>
      <c r="BN50" s="52">
        <v>100.79600000000005</v>
      </c>
      <c r="BO50" s="52">
        <v>100.74400000000004</v>
      </c>
      <c r="BP50" s="52">
        <v>100.69200000000004</v>
      </c>
      <c r="BQ50" s="52">
        <v>100.64000000000003</v>
      </c>
      <c r="BR50" s="52">
        <v>100.58800000000002</v>
      </c>
      <c r="BS50" s="47">
        <v>100.53600000000002</v>
      </c>
      <c r="BT50" s="47">
        <v>100.48400000000001</v>
      </c>
      <c r="BU50" s="47">
        <v>100.42000000000002</v>
      </c>
      <c r="BV50" s="53">
        <v>100.38400000000013</v>
      </c>
      <c r="BW50" s="53">
        <v>100.37299999999998</v>
      </c>
      <c r="BX50" s="53">
        <v>100.36399999999998</v>
      </c>
      <c r="BY50" s="75">
        <v>100.35499999999998</v>
      </c>
      <c r="BZ50" s="75">
        <v>100.34599999999998</v>
      </c>
      <c r="CA50" s="75">
        <v>100.33699999999997</v>
      </c>
      <c r="CB50" s="75">
        <v>100.32799999999997</v>
      </c>
      <c r="CC50" s="75">
        <v>100.31899999999997</v>
      </c>
      <c r="CD50" s="75">
        <v>100.30999999999997</v>
      </c>
      <c r="CE50" s="75">
        <v>100.30099999999997</v>
      </c>
      <c r="CF50" s="75">
        <v>100.29199999999997</v>
      </c>
      <c r="CG50" s="75">
        <v>100.28299999999997</v>
      </c>
      <c r="CH50" s="45"/>
      <c r="CI50" s="45"/>
      <c r="CJ50" s="45"/>
      <c r="CK50" s="45"/>
      <c r="CL50" s="45"/>
      <c r="CM50" s="45"/>
      <c r="CN50" s="45"/>
      <c r="CO50" s="45"/>
      <c r="CP50" s="45"/>
      <c r="CQ50" s="45"/>
    </row>
    <row r="51" spans="1:95" ht="41" customHeight="1">
      <c r="A51" s="6">
        <v>198</v>
      </c>
      <c r="B51" s="45"/>
      <c r="C51" s="45"/>
      <c r="D51" s="45"/>
      <c r="E51" s="75">
        <v>101.91699999999985</v>
      </c>
      <c r="F51" s="75">
        <v>101.92099999999984</v>
      </c>
      <c r="G51" s="75">
        <v>101.91899999999984</v>
      </c>
      <c r="H51" s="75">
        <v>101.89899999999984</v>
      </c>
      <c r="I51" s="47">
        <v>101.87299999999999</v>
      </c>
      <c r="J51" s="47">
        <v>101.883</v>
      </c>
      <c r="K51" s="47">
        <v>101.878</v>
      </c>
      <c r="L51" s="50">
        <v>101.84299999999993</v>
      </c>
      <c r="M51" s="50">
        <v>101.83299999999993</v>
      </c>
      <c r="N51" s="50">
        <v>101.82299999999992</v>
      </c>
      <c r="O51" s="50">
        <v>101.81299999999992</v>
      </c>
      <c r="P51" s="50">
        <v>101.80299999999991</v>
      </c>
      <c r="Q51" s="50">
        <v>101.79299999999991</v>
      </c>
      <c r="R51" s="50">
        <v>101.7829999999999</v>
      </c>
      <c r="S51" s="50">
        <v>101.76100000000001</v>
      </c>
      <c r="T51" s="50">
        <v>101.751</v>
      </c>
      <c r="U51" s="50">
        <v>101.741</v>
      </c>
      <c r="V51" s="50">
        <v>101.73099999999999</v>
      </c>
      <c r="W51" s="50">
        <v>101.70899999999993</v>
      </c>
      <c r="X51" s="50">
        <v>101.69899999999993</v>
      </c>
      <c r="Y51" s="50">
        <v>101.68899999999992</v>
      </c>
      <c r="Z51" s="50">
        <v>101.67899999999992</v>
      </c>
      <c r="AA51" s="50">
        <v>101.66899999999991</v>
      </c>
      <c r="AB51" s="50">
        <v>101.64699999999985</v>
      </c>
      <c r="AC51" s="50">
        <v>101.63699999999984</v>
      </c>
      <c r="AD51" s="50">
        <v>101.62699999999984</v>
      </c>
      <c r="AE51" s="50">
        <v>101.59199999999996</v>
      </c>
      <c r="AF51" s="50">
        <v>101.59699999999995</v>
      </c>
      <c r="AG51" s="50">
        <v>101.57500000000006</v>
      </c>
      <c r="AH51" s="50">
        <v>101.65999999999991</v>
      </c>
      <c r="AI51" s="50">
        <v>101.65499999999992</v>
      </c>
      <c r="AJ51" s="50">
        <v>101.64999999999992</v>
      </c>
      <c r="AK51" s="50">
        <v>101.64499999999992</v>
      </c>
      <c r="AL51" s="50">
        <v>101.61600000000016</v>
      </c>
      <c r="AM51" s="50">
        <v>101.61100000000016</v>
      </c>
      <c r="AN51" s="50">
        <v>101.60600000000017</v>
      </c>
      <c r="AO51" s="50">
        <v>101.60100000000017</v>
      </c>
      <c r="AP51" s="50">
        <v>101.57200000000006</v>
      </c>
      <c r="AQ51" s="50">
        <v>101.56700000000006</v>
      </c>
      <c r="AR51" s="50">
        <v>101.56200000000007</v>
      </c>
      <c r="AS51" s="50">
        <v>101.53299999999996</v>
      </c>
      <c r="AT51" s="50">
        <v>101.52799999999996</v>
      </c>
      <c r="AU51" s="50">
        <v>101.52299999999997</v>
      </c>
      <c r="AV51" s="50">
        <v>101.51799999999997</v>
      </c>
      <c r="AW51" s="50">
        <v>101.4890000000002</v>
      </c>
      <c r="AX51" s="51">
        <v>101.48999999999997</v>
      </c>
      <c r="AY51" s="51">
        <v>101.49999999999997</v>
      </c>
      <c r="AZ51" s="51">
        <v>101.50999999999998</v>
      </c>
      <c r="BA51" s="51">
        <v>101.45700000000014</v>
      </c>
      <c r="BB51" s="51">
        <v>101.40500000000013</v>
      </c>
      <c r="BC51" s="51">
        <v>101.35300000000012</v>
      </c>
      <c r="BD51" s="52">
        <v>101.30100000000012</v>
      </c>
      <c r="BE51" s="52">
        <v>101.24900000000011</v>
      </c>
      <c r="BF51" s="52">
        <v>101.1970000000001</v>
      </c>
      <c r="BG51" s="52">
        <v>101.1450000000001</v>
      </c>
      <c r="BH51" s="52">
        <v>101.09300000000009</v>
      </c>
      <c r="BI51" s="52">
        <v>101.04100000000008</v>
      </c>
      <c r="BJ51" s="52">
        <v>100.98900000000008</v>
      </c>
      <c r="BK51" s="52">
        <v>100.93700000000007</v>
      </c>
      <c r="BL51" s="52">
        <v>100.88500000000006</v>
      </c>
      <c r="BM51" s="52">
        <v>100.83300000000006</v>
      </c>
      <c r="BN51" s="52">
        <v>100.78100000000005</v>
      </c>
      <c r="BO51" s="52">
        <v>100.72900000000004</v>
      </c>
      <c r="BP51" s="52">
        <v>100.67700000000004</v>
      </c>
      <c r="BQ51" s="52">
        <v>100.62500000000003</v>
      </c>
      <c r="BR51" s="52">
        <v>100.57300000000002</v>
      </c>
      <c r="BS51" s="47">
        <v>100.52100000000002</v>
      </c>
      <c r="BT51" s="47">
        <v>100.46900000000001</v>
      </c>
      <c r="BU51" s="47">
        <v>100.40500000000002</v>
      </c>
      <c r="BV51" s="53">
        <v>100.36800000000012</v>
      </c>
      <c r="BW51" s="53">
        <v>100.22429999999989</v>
      </c>
      <c r="BX51" s="53">
        <v>100.22319999999989</v>
      </c>
      <c r="BY51" s="75">
        <v>100.2220999999999</v>
      </c>
      <c r="BZ51" s="75">
        <v>100.2209999999999</v>
      </c>
      <c r="CA51" s="75">
        <v>100.21989999999991</v>
      </c>
      <c r="CB51" s="75">
        <v>100.21879999999992</v>
      </c>
      <c r="CC51" s="75">
        <v>100.21769999999992</v>
      </c>
      <c r="CD51" s="75">
        <v>100.21659999999993</v>
      </c>
      <c r="CE51" s="75">
        <v>100.21549999999993</v>
      </c>
      <c r="CF51" s="75">
        <v>100.21439999999994</v>
      </c>
      <c r="CG51" s="75">
        <v>100.21329999999995</v>
      </c>
      <c r="CH51" s="45"/>
      <c r="CI51" s="45"/>
      <c r="CJ51" s="45"/>
      <c r="CK51" s="45"/>
      <c r="CL51" s="45"/>
      <c r="CM51" s="45"/>
      <c r="CN51" s="45"/>
      <c r="CO51" s="45"/>
      <c r="CP51" s="45"/>
      <c r="CQ51" s="45"/>
    </row>
    <row r="52" spans="1:95" ht="41" customHeight="1">
      <c r="A52" s="6">
        <v>195</v>
      </c>
      <c r="B52" s="45"/>
      <c r="C52" s="45"/>
      <c r="D52" s="45"/>
      <c r="E52" s="75">
        <v>101.91499999999985</v>
      </c>
      <c r="F52" s="75">
        <v>101.91899999999984</v>
      </c>
      <c r="G52" s="75">
        <v>101.91699999999985</v>
      </c>
      <c r="H52" s="75">
        <v>101.89699999999985</v>
      </c>
      <c r="I52" s="47">
        <v>101.874</v>
      </c>
      <c r="J52" s="47">
        <v>101.884</v>
      </c>
      <c r="K52" s="47">
        <v>101.879</v>
      </c>
      <c r="L52" s="50">
        <v>101.84199999999993</v>
      </c>
      <c r="M52" s="50">
        <v>101.83199999999992</v>
      </c>
      <c r="N52" s="50">
        <v>101.82199999999992</v>
      </c>
      <c r="O52" s="50">
        <v>101.81199999999991</v>
      </c>
      <c r="P52" s="50">
        <v>101.80199999999991</v>
      </c>
      <c r="Q52" s="50">
        <v>101.7919999999999</v>
      </c>
      <c r="R52" s="50">
        <v>101.7819999999999</v>
      </c>
      <c r="S52" s="50">
        <v>101.75900000000001</v>
      </c>
      <c r="T52" s="50">
        <v>101.74900000000001</v>
      </c>
      <c r="U52" s="50">
        <v>101.739</v>
      </c>
      <c r="V52" s="50">
        <v>101.729</v>
      </c>
      <c r="W52" s="50">
        <v>101.70599999999993</v>
      </c>
      <c r="X52" s="50">
        <v>101.69599999999993</v>
      </c>
      <c r="Y52" s="50">
        <v>101.68599999999992</v>
      </c>
      <c r="Z52" s="50">
        <v>101.67599999999992</v>
      </c>
      <c r="AA52" s="50">
        <v>101.66599999999991</v>
      </c>
      <c r="AB52" s="50">
        <v>101.64299999999984</v>
      </c>
      <c r="AC52" s="50">
        <v>101.63299999999984</v>
      </c>
      <c r="AD52" s="50">
        <v>101.62299999999983</v>
      </c>
      <c r="AE52" s="50">
        <v>101.58799999999995</v>
      </c>
      <c r="AF52" s="50">
        <v>101.59299999999995</v>
      </c>
      <c r="AG52" s="50">
        <v>101.57000000000006</v>
      </c>
      <c r="AH52" s="50">
        <v>101.64999999999991</v>
      </c>
      <c r="AI52" s="50">
        <v>101.64499999999991</v>
      </c>
      <c r="AJ52" s="50">
        <v>101.63999999999992</v>
      </c>
      <c r="AK52" s="50">
        <v>101.63499999999992</v>
      </c>
      <c r="AL52" s="50">
        <v>101.60500000000016</v>
      </c>
      <c r="AM52" s="50">
        <v>101.60000000000016</v>
      </c>
      <c r="AN52" s="50">
        <v>101.59500000000017</v>
      </c>
      <c r="AO52" s="50">
        <v>101.59000000000017</v>
      </c>
      <c r="AP52" s="50">
        <v>101.56000000000006</v>
      </c>
      <c r="AQ52" s="50">
        <v>101.55500000000006</v>
      </c>
      <c r="AR52" s="50">
        <v>101.55000000000007</v>
      </c>
      <c r="AS52" s="50">
        <v>101.51999999999995</v>
      </c>
      <c r="AT52" s="50">
        <v>101.51499999999996</v>
      </c>
      <c r="AU52" s="50">
        <v>101.50999999999996</v>
      </c>
      <c r="AV52" s="50">
        <v>101.50499999999997</v>
      </c>
      <c r="AW52" s="50">
        <v>101.47500000000021</v>
      </c>
      <c r="AX52" s="51">
        <v>101.47399999999996</v>
      </c>
      <c r="AY52" s="51">
        <v>101.48399999999997</v>
      </c>
      <c r="AZ52" s="51">
        <v>101.49399999999997</v>
      </c>
      <c r="BA52" s="51">
        <v>101.44200000000014</v>
      </c>
      <c r="BB52" s="51">
        <v>101.39000000000013</v>
      </c>
      <c r="BC52" s="51">
        <v>101.33800000000012</v>
      </c>
      <c r="BD52" s="52">
        <v>101.28600000000012</v>
      </c>
      <c r="BE52" s="52">
        <v>101.23400000000011</v>
      </c>
      <c r="BF52" s="52">
        <v>101.1820000000001</v>
      </c>
      <c r="BG52" s="52">
        <v>101.13000000000009</v>
      </c>
      <c r="BH52" s="52">
        <v>101.07800000000009</v>
      </c>
      <c r="BI52" s="52">
        <v>101.02600000000008</v>
      </c>
      <c r="BJ52" s="52">
        <v>100.97400000000007</v>
      </c>
      <c r="BK52" s="52">
        <v>100.92200000000007</v>
      </c>
      <c r="BL52" s="52">
        <v>100.87000000000006</v>
      </c>
      <c r="BM52" s="52">
        <v>100.81800000000005</v>
      </c>
      <c r="BN52" s="52">
        <v>100.76600000000005</v>
      </c>
      <c r="BO52" s="52">
        <v>100.71400000000004</v>
      </c>
      <c r="BP52" s="52">
        <v>100.66200000000003</v>
      </c>
      <c r="BQ52" s="52">
        <v>100.61000000000003</v>
      </c>
      <c r="BR52" s="52">
        <v>100.55800000000002</v>
      </c>
      <c r="BS52" s="47">
        <v>100.50600000000001</v>
      </c>
      <c r="BT52" s="47">
        <v>100.45400000000001</v>
      </c>
      <c r="BU52" s="47">
        <v>100.39000000000001</v>
      </c>
      <c r="BV52" s="53">
        <v>100.35200000000012</v>
      </c>
      <c r="BW52" s="53">
        <v>100.18089999999997</v>
      </c>
      <c r="BX52" s="53">
        <v>100.17959999999997</v>
      </c>
      <c r="BY52" s="75">
        <v>100.17829999999996</v>
      </c>
      <c r="BZ52" s="75">
        <v>100.17699999999996</v>
      </c>
      <c r="CA52" s="75">
        <v>100.17569999999996</v>
      </c>
      <c r="CB52" s="75">
        <v>100.17439999999996</v>
      </c>
      <c r="CC52" s="75">
        <v>100.17309999999996</v>
      </c>
      <c r="CD52" s="75">
        <v>100.17179999999996</v>
      </c>
      <c r="CE52" s="75">
        <v>100.17049999999996</v>
      </c>
      <c r="CF52" s="75">
        <v>100.16919999999996</v>
      </c>
      <c r="CG52" s="75">
        <v>100.16789999999996</v>
      </c>
      <c r="CH52" s="45"/>
      <c r="CI52" s="45"/>
      <c r="CJ52" s="45"/>
      <c r="CK52" s="45"/>
      <c r="CL52" s="45"/>
      <c r="CM52" s="45"/>
      <c r="CN52" s="45"/>
      <c r="CO52" s="45"/>
      <c r="CP52" s="45"/>
      <c r="CQ52" s="45"/>
    </row>
    <row r="53" spans="1:95" ht="41" customHeight="1">
      <c r="A53" s="6">
        <v>192</v>
      </c>
      <c r="B53" s="45"/>
      <c r="C53" s="45"/>
      <c r="D53" s="45"/>
      <c r="E53" s="75">
        <v>101.91299999999985</v>
      </c>
      <c r="F53" s="75">
        <v>101.91699999999985</v>
      </c>
      <c r="G53" s="75">
        <v>101.91499999999985</v>
      </c>
      <c r="H53" s="75">
        <v>101.89499999999985</v>
      </c>
      <c r="I53" s="47">
        <v>101.875</v>
      </c>
      <c r="J53" s="47">
        <v>101.88500000000001</v>
      </c>
      <c r="K53" s="47">
        <v>101.88000000000001</v>
      </c>
      <c r="L53" s="50">
        <v>101.84099999999992</v>
      </c>
      <c r="M53" s="50">
        <v>101.83099999999992</v>
      </c>
      <c r="N53" s="50">
        <v>101.82099999999991</v>
      </c>
      <c r="O53" s="50">
        <v>101.81099999999991</v>
      </c>
      <c r="P53" s="50">
        <v>101.8009999999999</v>
      </c>
      <c r="Q53" s="50">
        <v>101.7909999999999</v>
      </c>
      <c r="R53" s="50">
        <v>101.78099999999989</v>
      </c>
      <c r="S53" s="50">
        <v>101.75700000000002</v>
      </c>
      <c r="T53" s="50">
        <v>101.74700000000001</v>
      </c>
      <c r="U53" s="50">
        <v>101.73700000000001</v>
      </c>
      <c r="V53" s="50">
        <v>101.727</v>
      </c>
      <c r="W53" s="50">
        <v>101.70299999999993</v>
      </c>
      <c r="X53" s="50">
        <v>101.69299999999993</v>
      </c>
      <c r="Y53" s="50">
        <v>101.68299999999992</v>
      </c>
      <c r="Z53" s="50">
        <v>101.67299999999992</v>
      </c>
      <c r="AA53" s="50">
        <v>101.66299999999991</v>
      </c>
      <c r="AB53" s="50">
        <v>101.63899999999984</v>
      </c>
      <c r="AC53" s="50">
        <v>101.62899999999983</v>
      </c>
      <c r="AD53" s="50">
        <v>101.61899999999983</v>
      </c>
      <c r="AE53" s="50">
        <v>101.58399999999995</v>
      </c>
      <c r="AF53" s="50">
        <v>101.58899999999994</v>
      </c>
      <c r="AG53" s="50">
        <v>101.56500000000007</v>
      </c>
      <c r="AH53" s="50">
        <v>101.6399999999999</v>
      </c>
      <c r="AI53" s="50">
        <v>101.63499999999991</v>
      </c>
      <c r="AJ53" s="50">
        <v>101.62999999999991</v>
      </c>
      <c r="AK53" s="50">
        <v>101.62499999999991</v>
      </c>
      <c r="AL53" s="50">
        <v>101.59400000000016</v>
      </c>
      <c r="AM53" s="50">
        <v>101.58900000000017</v>
      </c>
      <c r="AN53" s="50">
        <v>101.58400000000017</v>
      </c>
      <c r="AO53" s="50">
        <v>101.57900000000018</v>
      </c>
      <c r="AP53" s="50">
        <v>101.54800000000006</v>
      </c>
      <c r="AQ53" s="50">
        <v>101.54300000000006</v>
      </c>
      <c r="AR53" s="50">
        <v>101.53800000000007</v>
      </c>
      <c r="AS53" s="50">
        <v>101.50699999999995</v>
      </c>
      <c r="AT53" s="50">
        <v>101.50199999999995</v>
      </c>
      <c r="AU53" s="50">
        <v>101.49699999999996</v>
      </c>
      <c r="AV53" s="50">
        <v>101.49199999999996</v>
      </c>
      <c r="AW53" s="50">
        <v>101.46100000000021</v>
      </c>
      <c r="AX53" s="51">
        <v>101.45799999999996</v>
      </c>
      <c r="AY53" s="51">
        <v>101.46799999999996</v>
      </c>
      <c r="AZ53" s="51">
        <v>101.47799999999997</v>
      </c>
      <c r="BA53" s="51">
        <v>101.42700000000013</v>
      </c>
      <c r="BB53" s="51">
        <v>101.37500000000013</v>
      </c>
      <c r="BC53" s="51">
        <v>101.32300000000012</v>
      </c>
      <c r="BD53" s="52">
        <v>101.27100000000011</v>
      </c>
      <c r="BE53" s="52">
        <v>101.21900000000011</v>
      </c>
      <c r="BF53" s="52">
        <v>101.1670000000001</v>
      </c>
      <c r="BG53" s="52">
        <v>101.11500000000009</v>
      </c>
      <c r="BH53" s="52">
        <v>101.06300000000009</v>
      </c>
      <c r="BI53" s="52">
        <v>101.01100000000008</v>
      </c>
      <c r="BJ53" s="52">
        <v>100.95900000000007</v>
      </c>
      <c r="BK53" s="52">
        <v>100.90700000000007</v>
      </c>
      <c r="BL53" s="52">
        <v>100.85500000000006</v>
      </c>
      <c r="BM53" s="52">
        <v>100.80300000000005</v>
      </c>
      <c r="BN53" s="52">
        <v>100.75100000000005</v>
      </c>
      <c r="BO53" s="52">
        <v>100.69900000000004</v>
      </c>
      <c r="BP53" s="52">
        <v>100.64700000000003</v>
      </c>
      <c r="BQ53" s="52">
        <v>100.59500000000003</v>
      </c>
      <c r="BR53" s="52">
        <v>100.54300000000002</v>
      </c>
      <c r="BS53" s="47">
        <v>100.49100000000001</v>
      </c>
      <c r="BT53" s="47">
        <v>100.43900000000001</v>
      </c>
      <c r="BU53" s="47">
        <v>100.37500000000001</v>
      </c>
      <c r="BV53" s="53">
        <v>100.33600000000011</v>
      </c>
      <c r="BW53" s="53">
        <v>100.1387999999999</v>
      </c>
      <c r="BX53" s="53">
        <v>100.13719999999991</v>
      </c>
      <c r="BY53" s="75">
        <v>100.13559999999991</v>
      </c>
      <c r="BZ53" s="75">
        <v>100.13399999999992</v>
      </c>
      <c r="CA53" s="75">
        <v>100.13239999999992</v>
      </c>
      <c r="CB53" s="75">
        <v>100.13079999999992</v>
      </c>
      <c r="CC53" s="75">
        <v>100.12919999999993</v>
      </c>
      <c r="CD53" s="75">
        <v>100.12759999999993</v>
      </c>
      <c r="CE53" s="75">
        <v>100.12599999999993</v>
      </c>
      <c r="CF53" s="75">
        <v>100.12439999999994</v>
      </c>
      <c r="CG53" s="75">
        <v>100.12279999999994</v>
      </c>
      <c r="CH53" s="45"/>
      <c r="CI53" s="45"/>
      <c r="CJ53" s="45"/>
      <c r="CK53" s="45"/>
      <c r="CL53" s="45"/>
      <c r="CM53" s="45"/>
      <c r="CN53" s="45"/>
      <c r="CO53" s="45"/>
      <c r="CP53" s="45"/>
      <c r="CQ53" s="45"/>
    </row>
    <row r="54" spans="1:95" ht="41" customHeight="1">
      <c r="A54" s="6">
        <v>189</v>
      </c>
      <c r="B54" s="45"/>
      <c r="C54" s="45"/>
      <c r="D54" s="45"/>
      <c r="E54" s="75">
        <v>101.91099999999986</v>
      </c>
      <c r="F54" s="75">
        <v>101.91499999999985</v>
      </c>
      <c r="G54" s="75">
        <v>101.91299999999985</v>
      </c>
      <c r="H54" s="75">
        <v>101.89299999999986</v>
      </c>
      <c r="I54" s="47">
        <v>101.87599999999999</v>
      </c>
      <c r="J54" s="47">
        <v>101.886</v>
      </c>
      <c r="K54" s="47">
        <v>101.881</v>
      </c>
      <c r="L54" s="50">
        <v>101.83999999999992</v>
      </c>
      <c r="M54" s="50">
        <v>101.82999999999991</v>
      </c>
      <c r="N54" s="50">
        <v>101.81999999999991</v>
      </c>
      <c r="O54" s="50">
        <v>101.8099999999999</v>
      </c>
      <c r="P54" s="50">
        <v>101.7999999999999</v>
      </c>
      <c r="Q54" s="50">
        <v>101.78999999999989</v>
      </c>
      <c r="R54" s="50">
        <v>101.77999999999989</v>
      </c>
      <c r="S54" s="50">
        <v>101.75500000000002</v>
      </c>
      <c r="T54" s="50">
        <v>101.74500000000002</v>
      </c>
      <c r="U54" s="50">
        <v>101.73500000000001</v>
      </c>
      <c r="V54" s="50">
        <v>101.72500000000001</v>
      </c>
      <c r="W54" s="50">
        <v>101.69999999999993</v>
      </c>
      <c r="X54" s="50">
        <v>101.68999999999993</v>
      </c>
      <c r="Y54" s="50">
        <v>101.67999999999992</v>
      </c>
      <c r="Z54" s="50">
        <v>101.66999999999992</v>
      </c>
      <c r="AA54" s="50">
        <v>101.65999999999991</v>
      </c>
      <c r="AB54" s="50">
        <v>101.63499999999983</v>
      </c>
      <c r="AC54" s="50">
        <v>101.62499999999983</v>
      </c>
      <c r="AD54" s="50">
        <v>101.61499999999982</v>
      </c>
      <c r="AE54" s="50">
        <v>101.57999999999994</v>
      </c>
      <c r="AF54" s="50">
        <v>101.58499999999994</v>
      </c>
      <c r="AG54" s="50">
        <v>101.56000000000007</v>
      </c>
      <c r="AH54" s="50">
        <v>101.6299999999999</v>
      </c>
      <c r="AI54" s="50">
        <v>101.6249999999999</v>
      </c>
      <c r="AJ54" s="50">
        <v>101.61999999999991</v>
      </c>
      <c r="AK54" s="50">
        <v>101.61499999999991</v>
      </c>
      <c r="AL54" s="50">
        <v>101.58300000000017</v>
      </c>
      <c r="AM54" s="50">
        <v>101.57800000000017</v>
      </c>
      <c r="AN54" s="50">
        <v>101.57300000000018</v>
      </c>
      <c r="AO54" s="50">
        <v>101.56800000000018</v>
      </c>
      <c r="AP54" s="50">
        <v>101.53600000000006</v>
      </c>
      <c r="AQ54" s="50">
        <v>101.53100000000006</v>
      </c>
      <c r="AR54" s="50">
        <v>101.52600000000007</v>
      </c>
      <c r="AS54" s="50">
        <v>101.49399999999994</v>
      </c>
      <c r="AT54" s="50">
        <v>101.48899999999995</v>
      </c>
      <c r="AU54" s="50">
        <v>101.48399999999995</v>
      </c>
      <c r="AV54" s="50">
        <v>101.47899999999996</v>
      </c>
      <c r="AW54" s="50">
        <v>101.44700000000022</v>
      </c>
      <c r="AX54" s="51">
        <v>101.44199999999995</v>
      </c>
      <c r="AY54" s="51">
        <v>101.45199999999996</v>
      </c>
      <c r="AZ54" s="51">
        <v>101.46199999999996</v>
      </c>
      <c r="BA54" s="51">
        <v>101.41200000000013</v>
      </c>
      <c r="BB54" s="51">
        <v>101.36000000000013</v>
      </c>
      <c r="BC54" s="51">
        <v>101.30800000000012</v>
      </c>
      <c r="BD54" s="52">
        <v>101.25600000000011</v>
      </c>
      <c r="BE54" s="52">
        <v>101.20400000000011</v>
      </c>
      <c r="BF54" s="52">
        <v>101.1520000000001</v>
      </c>
      <c r="BG54" s="52">
        <v>101.10000000000009</v>
      </c>
      <c r="BH54" s="52">
        <v>101.04800000000009</v>
      </c>
      <c r="BI54" s="52">
        <v>100.99600000000008</v>
      </c>
      <c r="BJ54" s="52">
        <v>100.94400000000007</v>
      </c>
      <c r="BK54" s="52">
        <v>100.89200000000007</v>
      </c>
      <c r="BL54" s="52">
        <v>100.84000000000006</v>
      </c>
      <c r="BM54" s="52">
        <v>100.78800000000005</v>
      </c>
      <c r="BN54" s="52">
        <v>100.73600000000005</v>
      </c>
      <c r="BO54" s="52">
        <v>100.68400000000004</v>
      </c>
      <c r="BP54" s="52">
        <v>100.63200000000003</v>
      </c>
      <c r="BQ54" s="52">
        <v>100.58000000000003</v>
      </c>
      <c r="BR54" s="52">
        <v>100.52800000000002</v>
      </c>
      <c r="BS54" s="47">
        <v>100.47600000000001</v>
      </c>
      <c r="BT54" s="47">
        <v>100.42400000000001</v>
      </c>
      <c r="BU54" s="47">
        <v>100.36000000000001</v>
      </c>
      <c r="BV54" s="53">
        <v>100.32000000000011</v>
      </c>
      <c r="BW54" s="53">
        <v>100.09539999999998</v>
      </c>
      <c r="BX54" s="53">
        <v>100.09359999999998</v>
      </c>
      <c r="BY54" s="75">
        <v>100.09179999999998</v>
      </c>
      <c r="BZ54" s="75">
        <v>100.08999999999997</v>
      </c>
      <c r="CA54" s="75">
        <v>100.08819999999997</v>
      </c>
      <c r="CB54" s="75">
        <v>100.08639999999997</v>
      </c>
      <c r="CC54" s="75">
        <v>100.08459999999997</v>
      </c>
      <c r="CD54" s="75">
        <v>100.08279999999996</v>
      </c>
      <c r="CE54" s="75">
        <v>100.08099999999996</v>
      </c>
      <c r="CF54" s="75">
        <v>100.07919999999996</v>
      </c>
      <c r="CG54" s="75">
        <v>100.07739999999995</v>
      </c>
      <c r="CH54" s="75">
        <v>100.07559999999995</v>
      </c>
      <c r="CI54" s="45"/>
      <c r="CJ54" s="45"/>
      <c r="CK54" s="45"/>
      <c r="CL54" s="45"/>
      <c r="CM54" s="45"/>
      <c r="CN54" s="45"/>
      <c r="CO54" s="45"/>
      <c r="CP54" s="45"/>
      <c r="CQ54" s="45"/>
    </row>
    <row r="55" spans="1:95" ht="41" customHeight="1">
      <c r="A55" s="6">
        <v>186</v>
      </c>
      <c r="B55" s="45"/>
      <c r="C55" s="45"/>
      <c r="D55" s="45"/>
      <c r="E55" s="75">
        <v>101.90899999999986</v>
      </c>
      <c r="F55" s="75">
        <v>101.91299999999985</v>
      </c>
      <c r="G55" s="75">
        <v>101.91099999999986</v>
      </c>
      <c r="H55" s="75">
        <v>101.89099999999986</v>
      </c>
      <c r="I55" s="47">
        <v>101.87599999999999</v>
      </c>
      <c r="J55" s="47">
        <v>101.886</v>
      </c>
      <c r="K55" s="47">
        <v>101.881</v>
      </c>
      <c r="L55" s="50">
        <v>101.83899999999991</v>
      </c>
      <c r="M55" s="50">
        <v>101.82899999999991</v>
      </c>
      <c r="N55" s="50">
        <v>101.8189999999999</v>
      </c>
      <c r="O55" s="50">
        <v>101.8089999999999</v>
      </c>
      <c r="P55" s="50">
        <v>101.79899999999989</v>
      </c>
      <c r="Q55" s="50">
        <v>101.78899999999989</v>
      </c>
      <c r="R55" s="50">
        <v>101.77899999999988</v>
      </c>
      <c r="S55" s="50">
        <v>101.75300000000003</v>
      </c>
      <c r="T55" s="50">
        <v>101.74300000000002</v>
      </c>
      <c r="U55" s="50">
        <v>101.73300000000002</v>
      </c>
      <c r="V55" s="50">
        <v>101.72300000000001</v>
      </c>
      <c r="W55" s="50">
        <v>101.69699999999993</v>
      </c>
      <c r="X55" s="50">
        <v>101.68699999999993</v>
      </c>
      <c r="Y55" s="50">
        <v>101.67699999999992</v>
      </c>
      <c r="Z55" s="50">
        <v>101.66699999999992</v>
      </c>
      <c r="AA55" s="50">
        <v>101.65699999999991</v>
      </c>
      <c r="AB55" s="50">
        <v>101.63099999999983</v>
      </c>
      <c r="AC55" s="50">
        <v>101.62099999999982</v>
      </c>
      <c r="AD55" s="50">
        <v>101.61099999999982</v>
      </c>
      <c r="AE55" s="50">
        <v>101.57599999999994</v>
      </c>
      <c r="AF55" s="50">
        <v>101.58099999999993</v>
      </c>
      <c r="AG55" s="50">
        <v>101.55500000000008</v>
      </c>
      <c r="AH55" s="50">
        <v>101.61999999999989</v>
      </c>
      <c r="AI55" s="50">
        <v>101.6149999999999</v>
      </c>
      <c r="AJ55" s="50">
        <v>101.6099999999999</v>
      </c>
      <c r="AK55" s="50">
        <v>101.6049999999999</v>
      </c>
      <c r="AL55" s="50">
        <v>101.57200000000017</v>
      </c>
      <c r="AM55" s="50">
        <v>101.56700000000018</v>
      </c>
      <c r="AN55" s="50">
        <v>101.56200000000018</v>
      </c>
      <c r="AO55" s="50">
        <v>101.55700000000019</v>
      </c>
      <c r="AP55" s="50">
        <v>101.52400000000006</v>
      </c>
      <c r="AQ55" s="50">
        <v>101.51900000000006</v>
      </c>
      <c r="AR55" s="50">
        <v>101.51400000000007</v>
      </c>
      <c r="AS55" s="50">
        <v>101.48099999999994</v>
      </c>
      <c r="AT55" s="50">
        <v>101.47599999999994</v>
      </c>
      <c r="AU55" s="50">
        <v>101.47099999999995</v>
      </c>
      <c r="AV55" s="50">
        <v>101.46599999999995</v>
      </c>
      <c r="AW55" s="50">
        <v>101.43300000000022</v>
      </c>
      <c r="AX55" s="51">
        <v>101.42599999999995</v>
      </c>
      <c r="AY55" s="51">
        <v>101.43599999999995</v>
      </c>
      <c r="AZ55" s="51">
        <v>101.44599999999996</v>
      </c>
      <c r="BA55" s="51">
        <v>101.39700000000013</v>
      </c>
      <c r="BB55" s="51">
        <v>101.34500000000013</v>
      </c>
      <c r="BC55" s="51">
        <v>101.29300000000012</v>
      </c>
      <c r="BD55" s="52">
        <v>101.24100000000011</v>
      </c>
      <c r="BE55" s="52">
        <v>101.18900000000011</v>
      </c>
      <c r="BF55" s="52">
        <v>101.1370000000001</v>
      </c>
      <c r="BG55" s="52">
        <v>101.08500000000009</v>
      </c>
      <c r="BH55" s="52">
        <v>101.03300000000009</v>
      </c>
      <c r="BI55" s="52">
        <v>100.98100000000008</v>
      </c>
      <c r="BJ55" s="52">
        <v>100.92900000000007</v>
      </c>
      <c r="BK55" s="52">
        <v>100.87700000000007</v>
      </c>
      <c r="BL55" s="52">
        <v>100.82500000000006</v>
      </c>
      <c r="BM55" s="52">
        <v>100.77300000000005</v>
      </c>
      <c r="BN55" s="52">
        <v>100.72100000000005</v>
      </c>
      <c r="BO55" s="52">
        <v>100.66900000000004</v>
      </c>
      <c r="BP55" s="52">
        <v>100.61700000000003</v>
      </c>
      <c r="BQ55" s="52">
        <v>100.56500000000003</v>
      </c>
      <c r="BR55" s="52">
        <v>100.51300000000002</v>
      </c>
      <c r="BS55" s="47">
        <v>100.46100000000001</v>
      </c>
      <c r="BT55" s="47">
        <v>100.40900000000001</v>
      </c>
      <c r="BU55" s="47">
        <v>100.34500000000001</v>
      </c>
      <c r="BV55" s="53">
        <v>100.3040000000001</v>
      </c>
      <c r="BW55" s="53">
        <v>100.28599999999989</v>
      </c>
      <c r="BX55" s="53">
        <v>100.26599999999989</v>
      </c>
      <c r="BY55" s="75">
        <v>100.2459999999999</v>
      </c>
      <c r="BZ55" s="75">
        <v>100.2259999999999</v>
      </c>
      <c r="CA55" s="75">
        <v>100.2059999999999</v>
      </c>
      <c r="CB55" s="75">
        <v>100.18599999999991</v>
      </c>
      <c r="CC55" s="75">
        <v>100.16599999999991</v>
      </c>
      <c r="CD55" s="75">
        <v>100.14599999999992</v>
      </c>
      <c r="CE55" s="75">
        <v>100.12599999999992</v>
      </c>
      <c r="CF55" s="75">
        <v>100.10599999999992</v>
      </c>
      <c r="CG55" s="75">
        <v>100.08599999999993</v>
      </c>
      <c r="CH55" s="75">
        <v>100.06599999999993</v>
      </c>
      <c r="CI55" s="45"/>
      <c r="CJ55" s="45"/>
      <c r="CK55" s="45"/>
      <c r="CL55" s="45"/>
      <c r="CM55" s="45"/>
      <c r="CN55" s="45"/>
      <c r="CO55" s="45"/>
      <c r="CP55" s="45"/>
      <c r="CQ55" s="45"/>
    </row>
    <row r="56" spans="1:95" ht="41" customHeight="1">
      <c r="A56" s="6">
        <v>183</v>
      </c>
      <c r="B56" s="45"/>
      <c r="C56" s="45"/>
      <c r="D56" s="45"/>
      <c r="E56" s="75">
        <v>101.90699999999987</v>
      </c>
      <c r="F56" s="75">
        <v>101.91099999999986</v>
      </c>
      <c r="G56" s="75">
        <v>101.90899999999986</v>
      </c>
      <c r="H56" s="75">
        <v>101.88899999999987</v>
      </c>
      <c r="I56" s="47">
        <v>101.877</v>
      </c>
      <c r="J56" s="47">
        <v>101.887</v>
      </c>
      <c r="K56" s="47">
        <v>101.88200000000001</v>
      </c>
      <c r="L56" s="50">
        <v>101.83799999999991</v>
      </c>
      <c r="M56" s="50">
        <v>101.8279999999999</v>
      </c>
      <c r="N56" s="50">
        <v>101.8179999999999</v>
      </c>
      <c r="O56" s="50">
        <v>101.80799999999989</v>
      </c>
      <c r="P56" s="50">
        <v>101.79799999999989</v>
      </c>
      <c r="Q56" s="50">
        <v>101.78799999999988</v>
      </c>
      <c r="R56" s="50">
        <v>101.77799999999988</v>
      </c>
      <c r="S56" s="50">
        <v>101.75100000000003</v>
      </c>
      <c r="T56" s="50">
        <v>101.74100000000003</v>
      </c>
      <c r="U56" s="50">
        <v>101.73100000000002</v>
      </c>
      <c r="V56" s="50">
        <v>101.72100000000002</v>
      </c>
      <c r="W56" s="50">
        <v>101.69399999999993</v>
      </c>
      <c r="X56" s="50">
        <v>101.68399999999993</v>
      </c>
      <c r="Y56" s="50">
        <v>101.67399999999992</v>
      </c>
      <c r="Z56" s="50">
        <v>101.66399999999992</v>
      </c>
      <c r="AA56" s="50">
        <v>101.65399999999991</v>
      </c>
      <c r="AB56" s="50">
        <v>101.62699999999982</v>
      </c>
      <c r="AC56" s="50">
        <v>101.61699999999982</v>
      </c>
      <c r="AD56" s="50">
        <v>101.60699999999981</v>
      </c>
      <c r="AE56" s="50">
        <v>101.57199999999993</v>
      </c>
      <c r="AF56" s="50">
        <v>101.57699999999993</v>
      </c>
      <c r="AG56" s="50">
        <v>101.55000000000008</v>
      </c>
      <c r="AH56" s="50">
        <v>101.60999999999989</v>
      </c>
      <c r="AI56" s="50">
        <v>101.60499999999989</v>
      </c>
      <c r="AJ56" s="50">
        <v>101.59999999999989</v>
      </c>
      <c r="AK56" s="50">
        <v>101.5949999999999</v>
      </c>
      <c r="AL56" s="50">
        <v>101.56100000000018</v>
      </c>
      <c r="AM56" s="50">
        <v>101.55600000000018</v>
      </c>
      <c r="AN56" s="50">
        <v>101.55100000000019</v>
      </c>
      <c r="AO56" s="50">
        <v>101.54600000000019</v>
      </c>
      <c r="AP56" s="50">
        <v>101.51200000000006</v>
      </c>
      <c r="AQ56" s="50">
        <v>101.50700000000006</v>
      </c>
      <c r="AR56" s="50">
        <v>101.50200000000007</v>
      </c>
      <c r="AS56" s="50">
        <v>101.46799999999993</v>
      </c>
      <c r="AT56" s="50">
        <v>101.46299999999994</v>
      </c>
      <c r="AU56" s="50">
        <v>101.45799999999994</v>
      </c>
      <c r="AV56" s="50">
        <v>101.45299999999995</v>
      </c>
      <c r="AW56" s="50">
        <v>101.41900000000022</v>
      </c>
      <c r="AX56" s="51">
        <v>101.40999999999994</v>
      </c>
      <c r="AY56" s="51">
        <v>101.41999999999994</v>
      </c>
      <c r="AZ56" s="51">
        <v>101.42999999999995</v>
      </c>
      <c r="BA56" s="51">
        <v>101.38200000000013</v>
      </c>
      <c r="BB56" s="51">
        <v>101.33000000000013</v>
      </c>
      <c r="BC56" s="51">
        <v>101.27800000000012</v>
      </c>
      <c r="BD56" s="52">
        <v>101.22600000000011</v>
      </c>
      <c r="BE56" s="52">
        <v>101.17400000000011</v>
      </c>
      <c r="BF56" s="52">
        <v>101.1220000000001</v>
      </c>
      <c r="BG56" s="52">
        <v>101.07000000000009</v>
      </c>
      <c r="BH56" s="52">
        <v>101.01800000000009</v>
      </c>
      <c r="BI56" s="52">
        <v>100.96600000000008</v>
      </c>
      <c r="BJ56" s="52">
        <v>100.91400000000007</v>
      </c>
      <c r="BK56" s="52">
        <v>100.86200000000007</v>
      </c>
      <c r="BL56" s="52">
        <v>100.81000000000006</v>
      </c>
      <c r="BM56" s="52">
        <v>100.75800000000005</v>
      </c>
      <c r="BN56" s="52">
        <v>100.70600000000005</v>
      </c>
      <c r="BO56" s="52">
        <v>100.65400000000004</v>
      </c>
      <c r="BP56" s="52">
        <v>100.60200000000003</v>
      </c>
      <c r="BQ56" s="52">
        <v>100.55000000000003</v>
      </c>
      <c r="BR56" s="52">
        <v>100.49800000000002</v>
      </c>
      <c r="BS56" s="47">
        <v>100.44600000000001</v>
      </c>
      <c r="BT56" s="47">
        <v>100.39400000000001</v>
      </c>
      <c r="BU56" s="47">
        <v>100.33000000000001</v>
      </c>
      <c r="BV56" s="53">
        <v>100.2880000000001</v>
      </c>
      <c r="BW56" s="53">
        <v>100.26600000000001</v>
      </c>
      <c r="BX56" s="53">
        <v>100.244</v>
      </c>
      <c r="BY56" s="75">
        <v>100.22199999999999</v>
      </c>
      <c r="BZ56" s="75">
        <v>100.19999999999999</v>
      </c>
      <c r="CA56" s="75">
        <v>100.17799999999998</v>
      </c>
      <c r="CB56" s="75">
        <v>100.15599999999998</v>
      </c>
      <c r="CC56" s="75">
        <v>100.13399999999997</v>
      </c>
      <c r="CD56" s="75">
        <v>100.11199999999997</v>
      </c>
      <c r="CE56" s="75">
        <v>100.08999999999996</v>
      </c>
      <c r="CF56" s="75">
        <v>100.06799999999996</v>
      </c>
      <c r="CG56" s="75">
        <v>100.04599999999995</v>
      </c>
      <c r="CH56" s="75">
        <v>100.02399999999994</v>
      </c>
      <c r="CI56" s="45"/>
      <c r="CJ56" s="45"/>
      <c r="CK56" s="45"/>
      <c r="CL56" s="45"/>
      <c r="CM56" s="45"/>
      <c r="CN56" s="45"/>
      <c r="CO56" s="45"/>
      <c r="CP56" s="45"/>
      <c r="CQ56" s="45"/>
    </row>
    <row r="57" spans="1:95" ht="41" customHeight="1">
      <c r="A57" s="6">
        <v>180</v>
      </c>
      <c r="B57" s="45"/>
      <c r="C57" s="45"/>
      <c r="D57" s="45"/>
      <c r="E57" s="45"/>
      <c r="F57" s="75">
        <v>101.90899999999986</v>
      </c>
      <c r="G57" s="75">
        <v>101.90699999999987</v>
      </c>
      <c r="H57" s="75">
        <v>101.88699999999987</v>
      </c>
      <c r="I57" s="47">
        <v>101.877</v>
      </c>
      <c r="J57" s="47">
        <v>101.887</v>
      </c>
      <c r="K57" s="47">
        <v>101.88200000000001</v>
      </c>
      <c r="L57" s="50">
        <v>101.8369999999999</v>
      </c>
      <c r="M57" s="50">
        <v>101.8269999999999</v>
      </c>
      <c r="N57" s="50">
        <v>101.81699999999989</v>
      </c>
      <c r="O57" s="50">
        <v>101.80699999999989</v>
      </c>
      <c r="P57" s="50">
        <v>101.79699999999988</v>
      </c>
      <c r="Q57" s="50">
        <v>101.78699999999988</v>
      </c>
      <c r="R57" s="50">
        <v>101.77699999999987</v>
      </c>
      <c r="S57" s="50">
        <v>101.74900000000004</v>
      </c>
      <c r="T57" s="50">
        <v>101.73900000000003</v>
      </c>
      <c r="U57" s="50">
        <v>101.72900000000003</v>
      </c>
      <c r="V57" s="50">
        <v>101.71900000000002</v>
      </c>
      <c r="W57" s="50">
        <v>101.69099999999993</v>
      </c>
      <c r="X57" s="50">
        <v>101.68099999999993</v>
      </c>
      <c r="Y57" s="50">
        <v>101.67099999999992</v>
      </c>
      <c r="Z57" s="50">
        <v>101.66099999999992</v>
      </c>
      <c r="AA57" s="50">
        <v>101.65099999999991</v>
      </c>
      <c r="AB57" s="50">
        <v>101.62299999999982</v>
      </c>
      <c r="AC57" s="50">
        <v>101.61299999999981</v>
      </c>
      <c r="AD57" s="50">
        <v>101.60299999999981</v>
      </c>
      <c r="AE57" s="50">
        <v>101.56799999999993</v>
      </c>
      <c r="AF57" s="50">
        <v>101.57299999999992</v>
      </c>
      <c r="AG57" s="50">
        <v>101.54500000000009</v>
      </c>
      <c r="AH57" s="50">
        <v>101.59999999999988</v>
      </c>
      <c r="AI57" s="50">
        <v>101.59499999999989</v>
      </c>
      <c r="AJ57" s="50">
        <v>101.58999999999989</v>
      </c>
      <c r="AK57" s="50">
        <v>101.58499999999989</v>
      </c>
      <c r="AL57" s="50">
        <v>101.55000000000018</v>
      </c>
      <c r="AM57" s="50">
        <v>101.54500000000019</v>
      </c>
      <c r="AN57" s="50">
        <v>101.54000000000019</v>
      </c>
      <c r="AO57" s="50">
        <v>101.5350000000002</v>
      </c>
      <c r="AP57" s="50">
        <v>101.50000000000006</v>
      </c>
      <c r="AQ57" s="50">
        <v>101.49500000000006</v>
      </c>
      <c r="AR57" s="50">
        <v>101.49000000000007</v>
      </c>
      <c r="AS57" s="50">
        <v>101.45499999999993</v>
      </c>
      <c r="AT57" s="50">
        <v>101.44999999999993</v>
      </c>
      <c r="AU57" s="50">
        <v>101.44499999999994</v>
      </c>
      <c r="AV57" s="50">
        <v>101.43999999999994</v>
      </c>
      <c r="AW57" s="50">
        <v>101.40500000000023</v>
      </c>
      <c r="AX57" s="51">
        <v>101.39399999999993</v>
      </c>
      <c r="AY57" s="51">
        <v>101.40399999999994</v>
      </c>
      <c r="AZ57" s="51">
        <v>101.41399999999994</v>
      </c>
      <c r="BA57" s="51">
        <v>101.36700000000013</v>
      </c>
      <c r="BB57" s="51">
        <v>101.31500000000013</v>
      </c>
      <c r="BC57" s="51">
        <v>101.26300000000012</v>
      </c>
      <c r="BD57" s="52">
        <v>101.21100000000011</v>
      </c>
      <c r="BE57" s="52">
        <v>101.15900000000011</v>
      </c>
      <c r="BF57" s="52">
        <v>101.1070000000001</v>
      </c>
      <c r="BG57" s="52">
        <v>101.05500000000009</v>
      </c>
      <c r="BH57" s="52">
        <v>101.00300000000009</v>
      </c>
      <c r="BI57" s="52">
        <v>100.95100000000008</v>
      </c>
      <c r="BJ57" s="52">
        <v>100.89900000000007</v>
      </c>
      <c r="BK57" s="52">
        <v>100.84700000000007</v>
      </c>
      <c r="BL57" s="52">
        <v>100.79500000000006</v>
      </c>
      <c r="BM57" s="52">
        <v>100.74300000000005</v>
      </c>
      <c r="BN57" s="52">
        <v>100.69100000000005</v>
      </c>
      <c r="BO57" s="52">
        <v>100.63900000000004</v>
      </c>
      <c r="BP57" s="52">
        <v>100.58700000000003</v>
      </c>
      <c r="BQ57" s="52">
        <v>100.53500000000003</v>
      </c>
      <c r="BR57" s="52">
        <v>100.48300000000002</v>
      </c>
      <c r="BS57" s="47">
        <v>100.43100000000001</v>
      </c>
      <c r="BT57" s="47">
        <v>100.379</v>
      </c>
      <c r="BU57" s="47">
        <v>100.31500000000001</v>
      </c>
      <c r="BV57" s="53">
        <v>100.27200000000009</v>
      </c>
      <c r="BW57" s="53">
        <v>100.24599999999994</v>
      </c>
      <c r="BX57" s="53">
        <v>100.22199999999994</v>
      </c>
      <c r="BY57" s="75">
        <v>100.19799999999994</v>
      </c>
      <c r="BZ57" s="75">
        <v>100.17399999999994</v>
      </c>
      <c r="CA57" s="75">
        <v>100.14999999999993</v>
      </c>
      <c r="CB57" s="75">
        <v>100.12599999999993</v>
      </c>
      <c r="CC57" s="75">
        <v>100.10199999999993</v>
      </c>
      <c r="CD57" s="75">
        <v>100.07799999999993</v>
      </c>
      <c r="CE57" s="75">
        <v>100.05399999999993</v>
      </c>
      <c r="CF57" s="75">
        <v>100.02999999999993</v>
      </c>
      <c r="CG57" s="75">
        <v>100.00599999999993</v>
      </c>
      <c r="CH57" s="75">
        <v>99.981999999999928</v>
      </c>
      <c r="CI57" s="45"/>
      <c r="CJ57" s="45"/>
      <c r="CK57" s="45"/>
      <c r="CL57" s="45"/>
      <c r="CM57" s="45"/>
      <c r="CN57" s="45"/>
      <c r="CO57" s="45"/>
      <c r="CP57" s="45"/>
      <c r="CQ57" s="45"/>
    </row>
    <row r="58" spans="1:95" ht="41" customHeight="1">
      <c r="A58" s="6">
        <v>177</v>
      </c>
      <c r="B58" s="45"/>
      <c r="C58" s="45"/>
      <c r="D58" s="45"/>
      <c r="E58" s="45"/>
      <c r="F58" s="75">
        <v>101.90699999999987</v>
      </c>
      <c r="G58" s="75">
        <v>101.90499999999987</v>
      </c>
      <c r="H58" s="75">
        <v>101.88499999999988</v>
      </c>
      <c r="I58" s="47">
        <v>101.878</v>
      </c>
      <c r="J58" s="47">
        <v>101.88800000000001</v>
      </c>
      <c r="K58" s="47">
        <v>101.88300000000001</v>
      </c>
      <c r="L58" s="50">
        <v>101.8359999999999</v>
      </c>
      <c r="M58" s="50">
        <v>101.82599999999989</v>
      </c>
      <c r="N58" s="50">
        <v>101.81599999999989</v>
      </c>
      <c r="O58" s="50">
        <v>101.80599999999988</v>
      </c>
      <c r="P58" s="50">
        <v>101.79599999999988</v>
      </c>
      <c r="Q58" s="50">
        <v>101.78599999999987</v>
      </c>
      <c r="R58" s="50">
        <v>101.77599999999987</v>
      </c>
      <c r="S58" s="50">
        <v>101.74700000000004</v>
      </c>
      <c r="T58" s="50">
        <v>101.73700000000004</v>
      </c>
      <c r="U58" s="50">
        <v>101.72700000000003</v>
      </c>
      <c r="V58" s="50">
        <v>101.71700000000003</v>
      </c>
      <c r="W58" s="50">
        <v>101.68799999999993</v>
      </c>
      <c r="X58" s="50">
        <v>101.67799999999993</v>
      </c>
      <c r="Y58" s="50">
        <v>101.66799999999992</v>
      </c>
      <c r="Z58" s="50">
        <v>101.65799999999992</v>
      </c>
      <c r="AA58" s="50">
        <v>101.64799999999991</v>
      </c>
      <c r="AB58" s="50">
        <v>101.61899999999982</v>
      </c>
      <c r="AC58" s="50">
        <v>101.60899999999981</v>
      </c>
      <c r="AD58" s="50">
        <v>101.5989999999998</v>
      </c>
      <c r="AE58" s="50">
        <v>101.56399999999992</v>
      </c>
      <c r="AF58" s="50">
        <v>101.56899999999992</v>
      </c>
      <c r="AG58" s="50">
        <v>101.54000000000009</v>
      </c>
      <c r="AH58" s="50">
        <v>101.58999999999988</v>
      </c>
      <c r="AI58" s="50">
        <v>101.58499999999988</v>
      </c>
      <c r="AJ58" s="50">
        <v>101.57999999999988</v>
      </c>
      <c r="AK58" s="50">
        <v>101.57499999999989</v>
      </c>
      <c r="AL58" s="50">
        <v>101.53900000000019</v>
      </c>
      <c r="AM58" s="50">
        <v>101.53400000000019</v>
      </c>
      <c r="AN58" s="50">
        <v>101.5290000000002</v>
      </c>
      <c r="AO58" s="50">
        <v>101.5240000000002</v>
      </c>
      <c r="AP58" s="50">
        <v>101.48800000000006</v>
      </c>
      <c r="AQ58" s="50">
        <v>101.48300000000006</v>
      </c>
      <c r="AR58" s="50">
        <v>101.47800000000007</v>
      </c>
      <c r="AS58" s="50">
        <v>101.44199999999992</v>
      </c>
      <c r="AT58" s="50">
        <v>101.43699999999993</v>
      </c>
      <c r="AU58" s="50">
        <v>101.43199999999993</v>
      </c>
      <c r="AV58" s="50">
        <v>101.42699999999994</v>
      </c>
      <c r="AW58" s="50">
        <v>101.39100000000023</v>
      </c>
      <c r="AX58" s="51">
        <v>101.37799999999993</v>
      </c>
      <c r="AY58" s="51">
        <v>101.38799999999993</v>
      </c>
      <c r="AZ58" s="51">
        <v>101.39799999999994</v>
      </c>
      <c r="BA58" s="51">
        <v>101.35200000000013</v>
      </c>
      <c r="BB58" s="51">
        <v>101.30000000000013</v>
      </c>
      <c r="BC58" s="51">
        <v>101.24800000000012</v>
      </c>
      <c r="BD58" s="52">
        <v>101.19600000000011</v>
      </c>
      <c r="BE58" s="52">
        <v>101.1440000000001</v>
      </c>
      <c r="BF58" s="52">
        <v>101.0920000000001</v>
      </c>
      <c r="BG58" s="52">
        <v>101.04000000000009</v>
      </c>
      <c r="BH58" s="52">
        <v>100.98800000000008</v>
      </c>
      <c r="BI58" s="52">
        <v>100.93600000000008</v>
      </c>
      <c r="BJ58" s="52">
        <v>100.88400000000007</v>
      </c>
      <c r="BK58" s="52">
        <v>100.83200000000006</v>
      </c>
      <c r="BL58" s="52">
        <v>100.78000000000006</v>
      </c>
      <c r="BM58" s="52">
        <v>100.72800000000005</v>
      </c>
      <c r="BN58" s="52">
        <v>100.67600000000004</v>
      </c>
      <c r="BO58" s="52">
        <v>100.62400000000004</v>
      </c>
      <c r="BP58" s="52">
        <v>100.57200000000003</v>
      </c>
      <c r="BQ58" s="52">
        <v>100.52000000000002</v>
      </c>
      <c r="BR58" s="52">
        <v>100.46800000000002</v>
      </c>
      <c r="BS58" s="47">
        <v>100.41600000000001</v>
      </c>
      <c r="BT58" s="47">
        <v>100.364</v>
      </c>
      <c r="BU58" s="47">
        <v>100.30000000000001</v>
      </c>
      <c r="BV58" s="53">
        <v>100.25600000000009</v>
      </c>
      <c r="BW58" s="53">
        <v>100.22599999999987</v>
      </c>
      <c r="BX58" s="53">
        <v>100.19999999999987</v>
      </c>
      <c r="BY58" s="75">
        <v>100.17399999999988</v>
      </c>
      <c r="BZ58" s="75">
        <v>100.14799999999988</v>
      </c>
      <c r="CA58" s="75">
        <v>100.12199999999989</v>
      </c>
      <c r="CB58" s="75">
        <v>100.09599999999989</v>
      </c>
      <c r="CC58" s="75">
        <v>100.06999999999989</v>
      </c>
      <c r="CD58" s="75">
        <v>100.0439999999999</v>
      </c>
      <c r="CE58" s="75">
        <v>100.0179999999999</v>
      </c>
      <c r="CF58" s="75">
        <v>99.991999999999905</v>
      </c>
      <c r="CG58" s="75">
        <v>99.965999999999909</v>
      </c>
      <c r="CH58" s="75">
        <v>99.939999999999912</v>
      </c>
      <c r="CI58" s="45"/>
      <c r="CJ58" s="45"/>
      <c r="CK58" s="45"/>
      <c r="CL58" s="45"/>
      <c r="CM58" s="45"/>
      <c r="CN58" s="45"/>
      <c r="CO58" s="45"/>
      <c r="CP58" s="45"/>
      <c r="CQ58" s="45"/>
    </row>
    <row r="59" spans="1:95" ht="41" customHeight="1">
      <c r="A59" s="6">
        <v>174</v>
      </c>
      <c r="B59" s="45"/>
      <c r="C59" s="45"/>
      <c r="D59" s="45"/>
      <c r="E59" s="45"/>
      <c r="F59" s="75">
        <v>101.90499999999987</v>
      </c>
      <c r="G59" s="75">
        <v>101.90299999999988</v>
      </c>
      <c r="H59" s="75">
        <v>101.88299999999988</v>
      </c>
      <c r="I59" s="47">
        <v>101.87899999999989</v>
      </c>
      <c r="J59" s="47">
        <v>101.8889999999999</v>
      </c>
      <c r="K59" s="47">
        <v>101.8839999999999</v>
      </c>
      <c r="L59" s="50">
        <v>101.83499999999989</v>
      </c>
      <c r="M59" s="50">
        <v>101.82499999999989</v>
      </c>
      <c r="N59" s="50">
        <v>101.81499999999988</v>
      </c>
      <c r="O59" s="50">
        <v>101.80499999999988</v>
      </c>
      <c r="P59" s="50">
        <v>101.79499999999987</v>
      </c>
      <c r="Q59" s="50">
        <v>101.78499999999987</v>
      </c>
      <c r="R59" s="50">
        <v>101.77499999999986</v>
      </c>
      <c r="S59" s="50">
        <v>101.74500000000005</v>
      </c>
      <c r="T59" s="50">
        <v>101.73500000000004</v>
      </c>
      <c r="U59" s="50">
        <v>101.72500000000004</v>
      </c>
      <c r="V59" s="50">
        <v>101.71500000000003</v>
      </c>
      <c r="W59" s="50">
        <v>101.68499999999993</v>
      </c>
      <c r="X59" s="50">
        <v>101.67499999999993</v>
      </c>
      <c r="Y59" s="50">
        <v>101.66499999999992</v>
      </c>
      <c r="Z59" s="50">
        <v>101.65499999999992</v>
      </c>
      <c r="AA59" s="50">
        <v>101.64499999999991</v>
      </c>
      <c r="AB59" s="50">
        <v>101.61499999999981</v>
      </c>
      <c r="AC59" s="50">
        <v>101.60499999999981</v>
      </c>
      <c r="AD59" s="50">
        <v>101.5949999999998</v>
      </c>
      <c r="AE59" s="50">
        <v>101.55999999999992</v>
      </c>
      <c r="AF59" s="50">
        <v>101.56499999999991</v>
      </c>
      <c r="AG59" s="50">
        <v>101.5350000000001</v>
      </c>
      <c r="AH59" s="50">
        <v>101.57999999999987</v>
      </c>
      <c r="AI59" s="50">
        <v>101.57499999999987</v>
      </c>
      <c r="AJ59" s="50">
        <v>101.56999999999988</v>
      </c>
      <c r="AK59" s="50">
        <v>101.56499999999988</v>
      </c>
      <c r="AL59" s="50">
        <v>101.52800000000019</v>
      </c>
      <c r="AM59" s="50">
        <v>101.5230000000002</v>
      </c>
      <c r="AN59" s="50">
        <v>101.5180000000002</v>
      </c>
      <c r="AO59" s="50">
        <v>101.5130000000002</v>
      </c>
      <c r="AP59" s="50">
        <v>101.47600000000006</v>
      </c>
      <c r="AQ59" s="50">
        <v>101.47100000000006</v>
      </c>
      <c r="AR59" s="50">
        <v>101.46600000000007</v>
      </c>
      <c r="AS59" s="50">
        <v>101.42899999999992</v>
      </c>
      <c r="AT59" s="50">
        <v>101.42399999999992</v>
      </c>
      <c r="AU59" s="50">
        <v>101.41899999999993</v>
      </c>
      <c r="AV59" s="50">
        <v>101.41399999999993</v>
      </c>
      <c r="AW59" s="50">
        <v>101.37700000000024</v>
      </c>
      <c r="AX59" s="51">
        <v>101.36199999999992</v>
      </c>
      <c r="AY59" s="51">
        <v>101.37199999999993</v>
      </c>
      <c r="AZ59" s="51">
        <v>101.38199999999993</v>
      </c>
      <c r="BA59" s="51">
        <v>101.33700000000013</v>
      </c>
      <c r="BB59" s="51">
        <v>101.28500000000012</v>
      </c>
      <c r="BC59" s="51">
        <v>101.23300000000012</v>
      </c>
      <c r="BD59" s="52">
        <v>101.18100000000011</v>
      </c>
      <c r="BE59" s="52">
        <v>101.1290000000001</v>
      </c>
      <c r="BF59" s="52">
        <v>101.0770000000001</v>
      </c>
      <c r="BG59" s="52">
        <v>101.02500000000009</v>
      </c>
      <c r="BH59" s="52">
        <v>100.97300000000008</v>
      </c>
      <c r="BI59" s="52">
        <v>100.92100000000008</v>
      </c>
      <c r="BJ59" s="52">
        <v>100.86900000000007</v>
      </c>
      <c r="BK59" s="52">
        <v>100.81700000000006</v>
      </c>
      <c r="BL59" s="52">
        <v>100.76500000000006</v>
      </c>
      <c r="BM59" s="52">
        <v>100.71300000000005</v>
      </c>
      <c r="BN59" s="52">
        <v>100.66100000000004</v>
      </c>
      <c r="BO59" s="52">
        <v>100.60900000000004</v>
      </c>
      <c r="BP59" s="52">
        <v>100.55700000000003</v>
      </c>
      <c r="BQ59" s="52">
        <v>100.50500000000002</v>
      </c>
      <c r="BR59" s="52">
        <v>100.45300000000002</v>
      </c>
      <c r="BS59" s="47">
        <v>100.40100000000001</v>
      </c>
      <c r="BT59" s="47">
        <v>100.349</v>
      </c>
      <c r="BU59" s="47">
        <v>100.28500000000001</v>
      </c>
      <c r="BV59" s="53">
        <v>100.24000000000008</v>
      </c>
      <c r="BW59" s="53">
        <v>100.20599999999999</v>
      </c>
      <c r="BX59" s="53">
        <v>100.17799999999998</v>
      </c>
      <c r="BY59" s="75">
        <v>100.14999999999998</v>
      </c>
      <c r="BZ59" s="75">
        <v>100.12199999999997</v>
      </c>
      <c r="CA59" s="75">
        <v>100.09399999999997</v>
      </c>
      <c r="CB59" s="75">
        <v>100.06599999999996</v>
      </c>
      <c r="CC59" s="75">
        <v>100.03799999999995</v>
      </c>
      <c r="CD59" s="75">
        <v>100.00999999999995</v>
      </c>
      <c r="CE59" s="75">
        <v>99.981999999999942</v>
      </c>
      <c r="CF59" s="75">
        <v>99.953999999999937</v>
      </c>
      <c r="CG59" s="75">
        <v>99.925999999999931</v>
      </c>
      <c r="CH59" s="75">
        <v>99.897999999999925</v>
      </c>
      <c r="CI59" s="45"/>
      <c r="CJ59" s="45"/>
      <c r="CK59" s="45"/>
      <c r="CL59" s="45"/>
      <c r="CM59" s="45"/>
      <c r="CN59" s="45"/>
      <c r="CO59" s="45"/>
      <c r="CP59" s="45"/>
      <c r="CQ59" s="45"/>
    </row>
    <row r="60" spans="1:95" ht="41" customHeight="1">
      <c r="A60" s="6">
        <v>171</v>
      </c>
      <c r="B60" s="45"/>
      <c r="C60" s="45"/>
      <c r="D60" s="45"/>
      <c r="E60" s="45"/>
      <c r="F60" s="75">
        <v>101.90299999999988</v>
      </c>
      <c r="G60" s="75">
        <v>101.90099999999988</v>
      </c>
      <c r="H60" s="75">
        <v>101.88099999999989</v>
      </c>
      <c r="I60" s="47">
        <v>101.87899999999999</v>
      </c>
      <c r="J60" s="47">
        <v>101.889</v>
      </c>
      <c r="K60" s="47">
        <v>101.884</v>
      </c>
      <c r="L60" s="50">
        <v>101.83399999999989</v>
      </c>
      <c r="M60" s="50">
        <v>101.82399999999988</v>
      </c>
      <c r="N60" s="50">
        <v>101.81399999999988</v>
      </c>
      <c r="O60" s="50">
        <v>101.80399999999987</v>
      </c>
      <c r="P60" s="50">
        <v>101.79399999999987</v>
      </c>
      <c r="Q60" s="50">
        <v>101.78399999999986</v>
      </c>
      <c r="R60" s="50">
        <v>101.77399999999986</v>
      </c>
      <c r="S60" s="50">
        <v>101.74300000000005</v>
      </c>
      <c r="T60" s="50">
        <v>101.73300000000005</v>
      </c>
      <c r="U60" s="50">
        <v>101.72300000000004</v>
      </c>
      <c r="V60" s="50">
        <v>101.71300000000004</v>
      </c>
      <c r="W60" s="50">
        <v>101.68199999999993</v>
      </c>
      <c r="X60" s="50">
        <v>101.67199999999993</v>
      </c>
      <c r="Y60" s="50">
        <v>101.66199999999992</v>
      </c>
      <c r="Z60" s="50">
        <v>101.65199999999992</v>
      </c>
      <c r="AA60" s="50">
        <v>101.64199999999991</v>
      </c>
      <c r="AB60" s="50">
        <v>101.61099999999981</v>
      </c>
      <c r="AC60" s="50">
        <v>101.6009999999998</v>
      </c>
      <c r="AD60" s="50">
        <v>101.5909999999998</v>
      </c>
      <c r="AE60" s="50">
        <v>101.55599999999991</v>
      </c>
      <c r="AF60" s="50">
        <v>101.56099999999991</v>
      </c>
      <c r="AG60" s="50">
        <v>101.5300000000001</v>
      </c>
      <c r="AH60" s="50">
        <v>101.56999999999987</v>
      </c>
      <c r="AI60" s="50">
        <v>101.56499999999987</v>
      </c>
      <c r="AJ60" s="50">
        <v>101.55999999999987</v>
      </c>
      <c r="AK60" s="50">
        <v>101.55499999999988</v>
      </c>
      <c r="AL60" s="50">
        <v>101.51700000000019</v>
      </c>
      <c r="AM60" s="50">
        <v>101.5120000000002</v>
      </c>
      <c r="AN60" s="50">
        <v>101.5070000000002</v>
      </c>
      <c r="AO60" s="50">
        <v>101.50200000000021</v>
      </c>
      <c r="AP60" s="50">
        <v>101.46400000000006</v>
      </c>
      <c r="AQ60" s="50">
        <v>101.45900000000006</v>
      </c>
      <c r="AR60" s="50">
        <v>101.45400000000006</v>
      </c>
      <c r="AS60" s="50">
        <v>101.41599999999991</v>
      </c>
      <c r="AT60" s="50">
        <v>101.41099999999992</v>
      </c>
      <c r="AU60" s="50">
        <v>101.40599999999992</v>
      </c>
      <c r="AV60" s="50">
        <v>101.40099999999993</v>
      </c>
      <c r="AW60" s="50">
        <v>101.36300000000024</v>
      </c>
      <c r="AX60" s="51">
        <v>101.34599999999992</v>
      </c>
      <c r="AY60" s="51">
        <v>101.35599999999992</v>
      </c>
      <c r="AZ60" s="51">
        <v>101.36599999999993</v>
      </c>
      <c r="BA60" s="51">
        <v>101.32200000000013</v>
      </c>
      <c r="BB60" s="51">
        <v>101.27000000000012</v>
      </c>
      <c r="BC60" s="51">
        <v>101.21800000000012</v>
      </c>
      <c r="BD60" s="52">
        <v>101.16600000000011</v>
      </c>
      <c r="BE60" s="52">
        <v>101.1140000000001</v>
      </c>
      <c r="BF60" s="52">
        <v>101.0620000000001</v>
      </c>
      <c r="BG60" s="52">
        <v>101.01000000000009</v>
      </c>
      <c r="BH60" s="52">
        <v>100.95800000000008</v>
      </c>
      <c r="BI60" s="52">
        <v>100.90600000000008</v>
      </c>
      <c r="BJ60" s="52">
        <v>100.85400000000007</v>
      </c>
      <c r="BK60" s="52">
        <v>100.80200000000006</v>
      </c>
      <c r="BL60" s="52">
        <v>100.75000000000006</v>
      </c>
      <c r="BM60" s="52">
        <v>100.69800000000005</v>
      </c>
      <c r="BN60" s="52">
        <v>100.64600000000004</v>
      </c>
      <c r="BO60" s="52">
        <v>100.59400000000004</v>
      </c>
      <c r="BP60" s="52">
        <v>100.54200000000003</v>
      </c>
      <c r="BQ60" s="52">
        <v>100.49000000000002</v>
      </c>
      <c r="BR60" s="52">
        <v>100.43800000000002</v>
      </c>
      <c r="BS60" s="47">
        <v>100.38600000000001</v>
      </c>
      <c r="BT60" s="47">
        <v>100.334</v>
      </c>
      <c r="BU60" s="47">
        <v>100.27000000000001</v>
      </c>
      <c r="BV60" s="53">
        <v>100.22400000000007</v>
      </c>
      <c r="BW60" s="53">
        <v>100.19899999999998</v>
      </c>
      <c r="BX60" s="53">
        <v>100.16799999999998</v>
      </c>
      <c r="BY60" s="75">
        <v>100.13699999999997</v>
      </c>
      <c r="BZ60" s="75">
        <v>100.10599999999997</v>
      </c>
      <c r="CA60" s="75">
        <v>100.07499999999996</v>
      </c>
      <c r="CB60" s="75">
        <v>100.04399999999995</v>
      </c>
      <c r="CC60" s="75">
        <v>100.01299999999995</v>
      </c>
      <c r="CD60" s="75">
        <v>99.981999999999942</v>
      </c>
      <c r="CE60" s="75">
        <v>99.950999999999937</v>
      </c>
      <c r="CF60" s="75">
        <v>99.919999999999931</v>
      </c>
      <c r="CG60" s="75">
        <v>99.888999999999925</v>
      </c>
      <c r="CH60" s="75">
        <v>99.857999999999919</v>
      </c>
      <c r="CI60" s="45"/>
      <c r="CJ60" s="45"/>
      <c r="CK60" s="45"/>
      <c r="CL60" s="45"/>
      <c r="CM60" s="45"/>
      <c r="CN60" s="45"/>
      <c r="CO60" s="45"/>
      <c r="CP60" s="45"/>
      <c r="CQ60" s="45"/>
    </row>
    <row r="61" spans="1:95" ht="41" customHeight="1">
      <c r="A61" s="6">
        <v>168</v>
      </c>
      <c r="B61" s="45"/>
      <c r="C61" s="45"/>
      <c r="D61" s="45"/>
      <c r="E61" s="45"/>
      <c r="F61" s="75">
        <v>101.90099999999988</v>
      </c>
      <c r="G61" s="75">
        <v>101.89899999999989</v>
      </c>
      <c r="H61" s="75">
        <v>101.87899999999989</v>
      </c>
      <c r="I61" s="47">
        <v>101.88</v>
      </c>
      <c r="J61" s="47">
        <v>101.89</v>
      </c>
      <c r="K61" s="47">
        <v>101.88500000000001</v>
      </c>
      <c r="L61" s="50">
        <v>101.83299999999988</v>
      </c>
      <c r="M61" s="50">
        <v>101.82299999999988</v>
      </c>
      <c r="N61" s="50">
        <v>101.81299999999987</v>
      </c>
      <c r="O61" s="50">
        <v>101.80299999999987</v>
      </c>
      <c r="P61" s="50">
        <v>101.79299999999986</v>
      </c>
      <c r="Q61" s="50">
        <v>101.78299999999986</v>
      </c>
      <c r="R61" s="50">
        <v>101.77299999999985</v>
      </c>
      <c r="S61" s="50">
        <v>101.74100000000006</v>
      </c>
      <c r="T61" s="50">
        <v>101.73100000000005</v>
      </c>
      <c r="U61" s="50">
        <v>101.72100000000005</v>
      </c>
      <c r="V61" s="50">
        <v>101.71100000000004</v>
      </c>
      <c r="W61" s="50">
        <v>101.67899999999993</v>
      </c>
      <c r="X61" s="50">
        <v>101.66899999999993</v>
      </c>
      <c r="Y61" s="50">
        <v>101.65899999999992</v>
      </c>
      <c r="Z61" s="50">
        <v>101.64899999999992</v>
      </c>
      <c r="AA61" s="50">
        <v>101.63899999999991</v>
      </c>
      <c r="AB61" s="50">
        <v>101.6069999999998</v>
      </c>
      <c r="AC61" s="50">
        <v>101.5969999999998</v>
      </c>
      <c r="AD61" s="50">
        <v>101.58699999999979</v>
      </c>
      <c r="AE61" s="50">
        <v>101.55199999999991</v>
      </c>
      <c r="AF61" s="50">
        <v>101.5569999999999</v>
      </c>
      <c r="AG61" s="50">
        <v>101.52500000000011</v>
      </c>
      <c r="AH61" s="50">
        <v>101.55999999999986</v>
      </c>
      <c r="AI61" s="50">
        <v>101.55499999999986</v>
      </c>
      <c r="AJ61" s="50">
        <v>101.54999999999987</v>
      </c>
      <c r="AK61" s="50">
        <v>101.54499999999987</v>
      </c>
      <c r="AL61" s="50">
        <v>101.5060000000002</v>
      </c>
      <c r="AM61" s="50">
        <v>101.5010000000002</v>
      </c>
      <c r="AN61" s="50">
        <v>101.49600000000021</v>
      </c>
      <c r="AO61" s="50">
        <v>101.49100000000021</v>
      </c>
      <c r="AP61" s="50">
        <v>101.45200000000006</v>
      </c>
      <c r="AQ61" s="50">
        <v>101.44700000000006</v>
      </c>
      <c r="AR61" s="50">
        <v>101.44200000000006</v>
      </c>
      <c r="AS61" s="50">
        <v>101.40299999999991</v>
      </c>
      <c r="AT61" s="50">
        <v>101.39799999999991</v>
      </c>
      <c r="AU61" s="50">
        <v>101.39299999999992</v>
      </c>
      <c r="AV61" s="50">
        <v>101.38799999999992</v>
      </c>
      <c r="AW61" s="50">
        <v>101.34900000000025</v>
      </c>
      <c r="AX61" s="51">
        <v>101.32999999999991</v>
      </c>
      <c r="AY61" s="51">
        <v>101.33999999999992</v>
      </c>
      <c r="AZ61" s="51">
        <v>101.34999999999992</v>
      </c>
      <c r="BA61" s="51">
        <v>101.30700000000013</v>
      </c>
      <c r="BB61" s="51">
        <v>101.25500000000012</v>
      </c>
      <c r="BC61" s="51">
        <v>101.20300000000012</v>
      </c>
      <c r="BD61" s="52">
        <v>101.15100000000011</v>
      </c>
      <c r="BE61" s="52">
        <v>101.0990000000001</v>
      </c>
      <c r="BF61" s="52">
        <v>101.0470000000001</v>
      </c>
      <c r="BG61" s="52">
        <v>100.99500000000009</v>
      </c>
      <c r="BH61" s="52">
        <v>100.94300000000008</v>
      </c>
      <c r="BI61" s="52">
        <v>100.89100000000008</v>
      </c>
      <c r="BJ61" s="52">
        <v>100.83900000000007</v>
      </c>
      <c r="BK61" s="52">
        <v>100.78700000000006</v>
      </c>
      <c r="BL61" s="52">
        <v>100.73500000000006</v>
      </c>
      <c r="BM61" s="52">
        <v>100.68300000000005</v>
      </c>
      <c r="BN61" s="52">
        <v>100.63100000000004</v>
      </c>
      <c r="BO61" s="52">
        <v>100.57900000000004</v>
      </c>
      <c r="BP61" s="52">
        <v>100.52700000000003</v>
      </c>
      <c r="BQ61" s="52">
        <v>100.47500000000002</v>
      </c>
      <c r="BR61" s="52">
        <v>100.42300000000002</v>
      </c>
      <c r="BS61" s="47">
        <v>100.37100000000001</v>
      </c>
      <c r="BT61" s="47">
        <v>100.319</v>
      </c>
      <c r="BU61" s="47">
        <v>100.25500000000001</v>
      </c>
      <c r="BV61" s="53">
        <v>100.20800000000007</v>
      </c>
      <c r="BW61" s="53">
        <v>100.17899999999992</v>
      </c>
      <c r="BX61" s="53">
        <v>100.14599999999992</v>
      </c>
      <c r="BY61" s="75">
        <v>100.11299999999991</v>
      </c>
      <c r="BZ61" s="75">
        <v>100.07999999999991</v>
      </c>
      <c r="CA61" s="75">
        <v>100.04699999999991</v>
      </c>
      <c r="CB61" s="75">
        <v>100.01399999999991</v>
      </c>
      <c r="CC61" s="75">
        <v>99.980999999999909</v>
      </c>
      <c r="CD61" s="75">
        <v>99.947999999999908</v>
      </c>
      <c r="CE61" s="75">
        <v>99.914999999999907</v>
      </c>
      <c r="CF61" s="75">
        <v>99.881999999999906</v>
      </c>
      <c r="CG61" s="75">
        <v>99.848999999999904</v>
      </c>
      <c r="CH61" s="75">
        <v>99.815999999999903</v>
      </c>
      <c r="CI61" s="45"/>
      <c r="CJ61" s="45"/>
      <c r="CK61" s="45"/>
      <c r="CL61" s="45"/>
      <c r="CM61" s="45"/>
      <c r="CN61" s="45"/>
      <c r="CO61" s="45"/>
      <c r="CP61" s="45"/>
      <c r="CQ61" s="45"/>
    </row>
    <row r="62" spans="1:95" ht="41" customHeight="1">
      <c r="A62" s="6">
        <v>165</v>
      </c>
      <c r="B62" s="45"/>
      <c r="C62" s="45"/>
      <c r="D62" s="45"/>
      <c r="E62" s="45"/>
      <c r="F62" s="75">
        <v>101.89899999999989</v>
      </c>
      <c r="G62" s="75">
        <v>101.89699999999989</v>
      </c>
      <c r="H62" s="75">
        <v>101.8769999999999</v>
      </c>
      <c r="I62" s="47">
        <v>101.881</v>
      </c>
      <c r="J62" s="47">
        <v>101.89100000000001</v>
      </c>
      <c r="K62" s="47">
        <v>101.88600000000001</v>
      </c>
      <c r="L62" s="50">
        <v>101.83199999999988</v>
      </c>
      <c r="M62" s="50">
        <v>101.82199999999987</v>
      </c>
      <c r="N62" s="50">
        <v>101.81199999999987</v>
      </c>
      <c r="O62" s="50">
        <v>101.80199999999986</v>
      </c>
      <c r="P62" s="50">
        <v>101.79199999999986</v>
      </c>
      <c r="Q62" s="50">
        <v>101.78199999999985</v>
      </c>
      <c r="R62" s="50">
        <v>101.77199999999985</v>
      </c>
      <c r="S62" s="50">
        <v>101.73900000000006</v>
      </c>
      <c r="T62" s="50">
        <v>101.72900000000006</v>
      </c>
      <c r="U62" s="50">
        <v>101.71900000000005</v>
      </c>
      <c r="V62" s="50">
        <v>101.70900000000005</v>
      </c>
      <c r="W62" s="50">
        <v>101.67599999999993</v>
      </c>
      <c r="X62" s="50">
        <v>101.66599999999993</v>
      </c>
      <c r="Y62" s="50">
        <v>101.65599999999992</v>
      </c>
      <c r="Z62" s="50">
        <v>101.64599999999992</v>
      </c>
      <c r="AA62" s="50">
        <v>101.63599999999991</v>
      </c>
      <c r="AB62" s="50">
        <v>101.6029999999998</v>
      </c>
      <c r="AC62" s="50">
        <v>101.59299999999979</v>
      </c>
      <c r="AD62" s="50">
        <v>101.58299999999979</v>
      </c>
      <c r="AE62" s="50">
        <v>101.5479999999999</v>
      </c>
      <c r="AF62" s="50">
        <v>101.5529999999999</v>
      </c>
      <c r="AG62" s="50">
        <v>101.52000000000011</v>
      </c>
      <c r="AH62" s="50">
        <v>101.54999999999986</v>
      </c>
      <c r="AI62" s="50">
        <v>101.54499999999986</v>
      </c>
      <c r="AJ62" s="50">
        <v>101.53999999999986</v>
      </c>
      <c r="AK62" s="50">
        <v>101.53499999999987</v>
      </c>
      <c r="AL62" s="50">
        <v>101.4950000000002</v>
      </c>
      <c r="AM62" s="50">
        <v>101.49000000000021</v>
      </c>
      <c r="AN62" s="50">
        <v>101.48500000000021</v>
      </c>
      <c r="AO62" s="50">
        <v>101.48000000000022</v>
      </c>
      <c r="AP62" s="50">
        <v>101.44000000000005</v>
      </c>
      <c r="AQ62" s="50">
        <v>101.43500000000006</v>
      </c>
      <c r="AR62" s="50">
        <v>101.43000000000006</v>
      </c>
      <c r="AS62" s="50">
        <v>101.3899999999999</v>
      </c>
      <c r="AT62" s="50">
        <v>101.38499999999991</v>
      </c>
      <c r="AU62" s="50">
        <v>101.37999999999991</v>
      </c>
      <c r="AV62" s="50">
        <v>101.37499999999991</v>
      </c>
      <c r="AW62" s="50">
        <v>101.33500000000025</v>
      </c>
      <c r="AX62" s="51">
        <v>101.31399999999991</v>
      </c>
      <c r="AY62" s="51">
        <v>101.32399999999991</v>
      </c>
      <c r="AZ62" s="51">
        <v>101.33399999999992</v>
      </c>
      <c r="BA62" s="51">
        <v>101.27300000000004</v>
      </c>
      <c r="BB62" s="51">
        <v>101.22200000000004</v>
      </c>
      <c r="BC62" s="51">
        <v>101.17100000000003</v>
      </c>
      <c r="BD62" s="52">
        <v>101.12000000000003</v>
      </c>
      <c r="BE62" s="52">
        <v>101.06900000000003</v>
      </c>
      <c r="BF62" s="52">
        <v>101.01800000000003</v>
      </c>
      <c r="BG62" s="52">
        <v>100.96700000000003</v>
      </c>
      <c r="BH62" s="52">
        <v>100.91600000000003</v>
      </c>
      <c r="BI62" s="52">
        <v>100.86500000000002</v>
      </c>
      <c r="BJ62" s="52">
        <v>100.81400000000002</v>
      </c>
      <c r="BK62" s="52">
        <v>100.76300000000002</v>
      </c>
      <c r="BL62" s="52">
        <v>100.71200000000002</v>
      </c>
      <c r="BM62" s="52">
        <v>100.66100000000002</v>
      </c>
      <c r="BN62" s="52">
        <v>100.61000000000001</v>
      </c>
      <c r="BO62" s="52">
        <v>100.55900000000001</v>
      </c>
      <c r="BP62" s="52">
        <v>100.50800000000001</v>
      </c>
      <c r="BQ62" s="52">
        <v>100.45700000000001</v>
      </c>
      <c r="BR62" s="52">
        <v>100.40600000000001</v>
      </c>
      <c r="BS62" s="47">
        <v>100.355</v>
      </c>
      <c r="BT62" s="47">
        <v>100.304</v>
      </c>
      <c r="BU62" s="47">
        <v>100.24000000000001</v>
      </c>
      <c r="BV62" s="53">
        <v>100.19200000000006</v>
      </c>
      <c r="BW62" s="53">
        <v>100.15899999999985</v>
      </c>
      <c r="BX62" s="53">
        <v>100.12399999999985</v>
      </c>
      <c r="BY62" s="75">
        <v>100.08899999999986</v>
      </c>
      <c r="BZ62" s="75">
        <v>100.05399999999986</v>
      </c>
      <c r="CA62" s="75">
        <v>100.01899999999986</v>
      </c>
      <c r="CB62" s="75">
        <v>99.983999999999867</v>
      </c>
      <c r="CC62" s="75">
        <v>99.94899999999987</v>
      </c>
      <c r="CD62" s="75">
        <v>99.913999999999874</v>
      </c>
      <c r="CE62" s="75">
        <v>99.878999999999877</v>
      </c>
      <c r="CF62" s="75">
        <v>99.84399999999988</v>
      </c>
      <c r="CG62" s="75">
        <v>99.808999999999884</v>
      </c>
      <c r="CH62" s="75">
        <v>99.773999999999887</v>
      </c>
      <c r="CI62" s="45"/>
      <c r="CJ62" s="45"/>
      <c r="CK62" s="45"/>
      <c r="CL62" s="45"/>
      <c r="CM62" s="45"/>
      <c r="CN62" s="45"/>
      <c r="CO62" s="45"/>
      <c r="CP62" s="45"/>
      <c r="CQ62" s="45"/>
    </row>
    <row r="63" spans="1:95" ht="41" customHeight="1">
      <c r="A63" s="6">
        <v>162</v>
      </c>
      <c r="B63" s="45"/>
      <c r="C63" s="45"/>
      <c r="D63" s="45"/>
      <c r="E63" s="45"/>
      <c r="F63" s="75">
        <v>101.89699999999989</v>
      </c>
      <c r="G63" s="75">
        <v>101.8949999999999</v>
      </c>
      <c r="H63" s="75">
        <v>101.8749999999999</v>
      </c>
      <c r="I63" s="47">
        <v>101.88199999999999</v>
      </c>
      <c r="J63" s="47">
        <v>101.892</v>
      </c>
      <c r="K63" s="47">
        <v>101.887</v>
      </c>
      <c r="L63" s="50">
        <v>101.83099999999988</v>
      </c>
      <c r="M63" s="50">
        <v>101.82099999999987</v>
      </c>
      <c r="N63" s="50">
        <v>101.81099999999986</v>
      </c>
      <c r="O63" s="50">
        <v>101.80099999999986</v>
      </c>
      <c r="P63" s="50">
        <v>101.79099999999985</v>
      </c>
      <c r="Q63" s="50">
        <v>101.78099999999985</v>
      </c>
      <c r="R63" s="50">
        <v>101.77099999999984</v>
      </c>
      <c r="S63" s="50">
        <v>101.73700000000007</v>
      </c>
      <c r="T63" s="50">
        <v>101.72700000000006</v>
      </c>
      <c r="U63" s="50">
        <v>101.71700000000006</v>
      </c>
      <c r="V63" s="50">
        <v>101.70700000000005</v>
      </c>
      <c r="W63" s="50">
        <v>101.67299999999993</v>
      </c>
      <c r="X63" s="50">
        <v>101.66299999999993</v>
      </c>
      <c r="Y63" s="50">
        <v>101.65299999999992</v>
      </c>
      <c r="Z63" s="50">
        <v>101.64299999999992</v>
      </c>
      <c r="AA63" s="50">
        <v>101.63299999999991</v>
      </c>
      <c r="AB63" s="50">
        <v>101.59899999999979</v>
      </c>
      <c r="AC63" s="50">
        <v>101.58899999999979</v>
      </c>
      <c r="AD63" s="50">
        <v>101.57899999999978</v>
      </c>
      <c r="AE63" s="50">
        <v>101.5439999999999</v>
      </c>
      <c r="AF63" s="50">
        <v>101.54899999999989</v>
      </c>
      <c r="AG63" s="50">
        <v>101.51500000000011</v>
      </c>
      <c r="AH63" s="50">
        <v>101.53999999999985</v>
      </c>
      <c r="AI63" s="50">
        <v>101.53499999999985</v>
      </c>
      <c r="AJ63" s="50">
        <v>101.52999999999986</v>
      </c>
      <c r="AK63" s="50">
        <v>101.52499999999986</v>
      </c>
      <c r="AL63" s="50">
        <v>101.48400000000021</v>
      </c>
      <c r="AM63" s="50">
        <v>101.47900000000021</v>
      </c>
      <c r="AN63" s="50">
        <v>101.47400000000022</v>
      </c>
      <c r="AO63" s="50">
        <v>101.46900000000022</v>
      </c>
      <c r="AP63" s="50">
        <v>101.42800000000005</v>
      </c>
      <c r="AQ63" s="50">
        <v>101.42300000000006</v>
      </c>
      <c r="AR63" s="50">
        <v>101.41800000000006</v>
      </c>
      <c r="AS63" s="50">
        <v>101.3769999999999</v>
      </c>
      <c r="AT63" s="50">
        <v>101.3719999999999</v>
      </c>
      <c r="AU63" s="50">
        <v>101.3669999999999</v>
      </c>
      <c r="AV63" s="50">
        <v>101.36199999999991</v>
      </c>
      <c r="AW63" s="50">
        <v>101.32100000000025</v>
      </c>
      <c r="AX63" s="51">
        <v>101.2979999999999</v>
      </c>
      <c r="AY63" s="51">
        <v>101.30799999999991</v>
      </c>
      <c r="AZ63" s="51">
        <v>101.31799999999991</v>
      </c>
      <c r="BA63" s="51">
        <v>101.25800000000004</v>
      </c>
      <c r="BB63" s="51">
        <v>101.20700000000004</v>
      </c>
      <c r="BC63" s="51">
        <v>101.15600000000003</v>
      </c>
      <c r="BD63" s="52">
        <v>101.10500000000003</v>
      </c>
      <c r="BE63" s="52">
        <v>101.05400000000003</v>
      </c>
      <c r="BF63" s="52">
        <v>101.00300000000003</v>
      </c>
      <c r="BG63" s="52">
        <v>100.95200000000003</v>
      </c>
      <c r="BH63" s="52">
        <v>100.90100000000002</v>
      </c>
      <c r="BI63" s="52">
        <v>100.85000000000002</v>
      </c>
      <c r="BJ63" s="52">
        <v>100.79900000000002</v>
      </c>
      <c r="BK63" s="52">
        <v>100.74800000000002</v>
      </c>
      <c r="BL63" s="52">
        <v>100.69700000000002</v>
      </c>
      <c r="BM63" s="52">
        <v>100.64600000000002</v>
      </c>
      <c r="BN63" s="52">
        <v>100.59500000000001</v>
      </c>
      <c r="BO63" s="52">
        <v>100.54400000000001</v>
      </c>
      <c r="BP63" s="52">
        <v>100.49300000000001</v>
      </c>
      <c r="BQ63" s="52">
        <v>100.44200000000001</v>
      </c>
      <c r="BR63" s="52">
        <v>100.39100000000001</v>
      </c>
      <c r="BS63" s="47">
        <v>100.34</v>
      </c>
      <c r="BT63" s="47">
        <v>100.289</v>
      </c>
      <c r="BU63" s="47">
        <v>100.22500000000001</v>
      </c>
      <c r="BV63" s="53">
        <v>100.17600000000006</v>
      </c>
      <c r="BW63" s="53">
        <v>100.13899999999997</v>
      </c>
      <c r="BX63" s="53">
        <v>100.10199999999996</v>
      </c>
      <c r="BY63" s="75">
        <v>100.06499999999996</v>
      </c>
      <c r="BZ63" s="75">
        <v>100.02799999999995</v>
      </c>
      <c r="CA63" s="75">
        <v>99.990999999999943</v>
      </c>
      <c r="CB63" s="75">
        <v>99.953999999999937</v>
      </c>
      <c r="CC63" s="75">
        <v>99.916999999999931</v>
      </c>
      <c r="CD63" s="75">
        <v>99.879999999999924</v>
      </c>
      <c r="CE63" s="75">
        <v>99.842999999999918</v>
      </c>
      <c r="CF63" s="75">
        <v>99.805999999999912</v>
      </c>
      <c r="CG63" s="75">
        <v>99.768999999999906</v>
      </c>
      <c r="CH63" s="75">
        <v>99.7319999999999</v>
      </c>
      <c r="CI63" s="75">
        <v>99.694999999999894</v>
      </c>
      <c r="CJ63" s="45">
        <v>99.694999999999894</v>
      </c>
      <c r="CK63" s="45"/>
      <c r="CL63" s="45"/>
      <c r="CM63" s="45"/>
      <c r="CN63" s="45"/>
      <c r="CO63" s="45"/>
      <c r="CP63" s="45"/>
      <c r="CQ63" s="45"/>
    </row>
    <row r="64" spans="1:95" ht="41" customHeight="1">
      <c r="A64" s="6">
        <v>159</v>
      </c>
      <c r="B64" s="45"/>
      <c r="C64" s="45"/>
      <c r="D64" s="45"/>
      <c r="E64" s="45"/>
      <c r="F64" s="75">
        <v>101.8949999999999</v>
      </c>
      <c r="G64" s="75">
        <v>101.8929999999999</v>
      </c>
      <c r="H64" s="75">
        <v>101.87299999999991</v>
      </c>
      <c r="I64" s="47">
        <v>101.883</v>
      </c>
      <c r="J64" s="47">
        <v>101.893</v>
      </c>
      <c r="K64" s="47">
        <v>101.88800000000001</v>
      </c>
      <c r="L64" s="50">
        <v>101.82999999999987</v>
      </c>
      <c r="M64" s="50">
        <v>101.81999999999987</v>
      </c>
      <c r="N64" s="50">
        <v>101.80999999999986</v>
      </c>
      <c r="O64" s="50">
        <v>101.79999999999986</v>
      </c>
      <c r="P64" s="50">
        <v>101.78999999999985</v>
      </c>
      <c r="Q64" s="50">
        <v>101.77999999999984</v>
      </c>
      <c r="R64" s="50">
        <v>101.76999999999984</v>
      </c>
      <c r="S64" s="50">
        <v>101.73500000000007</v>
      </c>
      <c r="T64" s="50">
        <v>101.72500000000007</v>
      </c>
      <c r="U64" s="50">
        <v>101.71500000000006</v>
      </c>
      <c r="V64" s="50">
        <v>101.70500000000006</v>
      </c>
      <c r="W64" s="50">
        <v>101.66999999999993</v>
      </c>
      <c r="X64" s="50">
        <v>101.65999999999993</v>
      </c>
      <c r="Y64" s="50">
        <v>101.64999999999992</v>
      </c>
      <c r="Z64" s="50">
        <v>101.63999999999992</v>
      </c>
      <c r="AA64" s="50">
        <v>101.62999999999991</v>
      </c>
      <c r="AB64" s="50">
        <v>101.59499999999979</v>
      </c>
      <c r="AC64" s="50">
        <v>101.58499999999978</v>
      </c>
      <c r="AD64" s="50">
        <v>101.57499999999978</v>
      </c>
      <c r="AE64" s="50">
        <v>101.53999999999989</v>
      </c>
      <c r="AF64" s="50">
        <v>101.54499999999989</v>
      </c>
      <c r="AG64" s="50">
        <v>101.51000000000012</v>
      </c>
      <c r="AH64" s="50">
        <v>101.52999999999984</v>
      </c>
      <c r="AI64" s="50">
        <v>101.52499999999985</v>
      </c>
      <c r="AJ64" s="50">
        <v>101.51999999999985</v>
      </c>
      <c r="AK64" s="50">
        <v>101.51499999999986</v>
      </c>
      <c r="AL64" s="50">
        <v>101.47300000000021</v>
      </c>
      <c r="AM64" s="50">
        <v>101.46800000000022</v>
      </c>
      <c r="AN64" s="50">
        <v>101.46300000000022</v>
      </c>
      <c r="AO64" s="50">
        <v>101.45800000000023</v>
      </c>
      <c r="AP64" s="50">
        <v>101.41600000000005</v>
      </c>
      <c r="AQ64" s="50">
        <v>101.41100000000006</v>
      </c>
      <c r="AR64" s="50">
        <v>101.40600000000006</v>
      </c>
      <c r="AS64" s="50">
        <v>101.36399999999989</v>
      </c>
      <c r="AT64" s="50">
        <v>101.3589999999999</v>
      </c>
      <c r="AU64" s="50">
        <v>101.3539999999999</v>
      </c>
      <c r="AV64" s="50">
        <v>101.3489999999999</v>
      </c>
      <c r="AW64" s="50">
        <v>101.30700000000026</v>
      </c>
      <c r="AX64" s="51">
        <v>101.2819999999999</v>
      </c>
      <c r="AY64" s="51">
        <v>101.2919999999999</v>
      </c>
      <c r="AZ64" s="51">
        <v>101.30199999999991</v>
      </c>
      <c r="BA64" s="51">
        <v>101.24300000000004</v>
      </c>
      <c r="BB64" s="51">
        <v>101.19200000000004</v>
      </c>
      <c r="BC64" s="51">
        <v>101.14100000000003</v>
      </c>
      <c r="BD64" s="52">
        <v>101.09000000000003</v>
      </c>
      <c r="BE64" s="52">
        <v>101.03900000000003</v>
      </c>
      <c r="BF64" s="52">
        <v>100.98800000000003</v>
      </c>
      <c r="BG64" s="52">
        <v>100.93700000000003</v>
      </c>
      <c r="BH64" s="52">
        <v>100.88600000000002</v>
      </c>
      <c r="BI64" s="52">
        <v>100.83500000000002</v>
      </c>
      <c r="BJ64" s="52">
        <v>100.78400000000002</v>
      </c>
      <c r="BK64" s="52">
        <v>100.73300000000002</v>
      </c>
      <c r="BL64" s="52">
        <v>100.68200000000002</v>
      </c>
      <c r="BM64" s="52">
        <v>100.63100000000001</v>
      </c>
      <c r="BN64" s="52">
        <v>100.58000000000001</v>
      </c>
      <c r="BO64" s="52">
        <v>100.52900000000001</v>
      </c>
      <c r="BP64" s="52">
        <v>100.47800000000001</v>
      </c>
      <c r="BQ64" s="52">
        <v>100.42700000000001</v>
      </c>
      <c r="BR64" s="52">
        <v>100.376</v>
      </c>
      <c r="BS64" s="47">
        <v>100.325</v>
      </c>
      <c r="BT64" s="47">
        <v>100.274</v>
      </c>
      <c r="BU64" s="47">
        <v>100.21000000000001</v>
      </c>
      <c r="BV64" s="53">
        <v>100.16000000000005</v>
      </c>
      <c r="BW64" s="53">
        <v>100.1189999999999</v>
      </c>
      <c r="BX64" s="53">
        <v>100.0799999999999</v>
      </c>
      <c r="BY64" s="75">
        <v>100.0409999999999</v>
      </c>
      <c r="BZ64" s="75">
        <v>100.0019999999999</v>
      </c>
      <c r="CA64" s="75">
        <v>99.962999999999894</v>
      </c>
      <c r="CB64" s="75">
        <v>99.923999999999893</v>
      </c>
      <c r="CC64" s="75">
        <v>99.884999999999891</v>
      </c>
      <c r="CD64" s="75">
        <v>99.84599999999989</v>
      </c>
      <c r="CE64" s="75">
        <v>99.806999999999888</v>
      </c>
      <c r="CF64" s="75">
        <v>99.767999999999887</v>
      </c>
      <c r="CG64" s="75">
        <v>99.728999999999886</v>
      </c>
      <c r="CH64" s="75">
        <v>99.689999999999884</v>
      </c>
      <c r="CI64" s="75">
        <v>99.650999999999883</v>
      </c>
      <c r="CJ64" s="45">
        <v>99.650999999999883</v>
      </c>
      <c r="CK64" s="45"/>
      <c r="CL64" s="45"/>
      <c r="CM64" s="45"/>
      <c r="CN64" s="45"/>
      <c r="CO64" s="45"/>
      <c r="CP64" s="45"/>
      <c r="CQ64" s="45"/>
    </row>
    <row r="65" spans="1:95" ht="41" customHeight="1">
      <c r="A65" s="6">
        <v>156</v>
      </c>
      <c r="B65" s="45"/>
      <c r="C65" s="45"/>
      <c r="D65" s="45"/>
      <c r="E65" s="45"/>
      <c r="F65" s="75">
        <v>101.8929999999999</v>
      </c>
      <c r="G65" s="75">
        <v>101.89099999999991</v>
      </c>
      <c r="H65" s="75">
        <v>101.87099999999991</v>
      </c>
      <c r="I65" s="47">
        <v>101.883</v>
      </c>
      <c r="J65" s="47">
        <v>101.893</v>
      </c>
      <c r="K65" s="47">
        <v>101.88800000000001</v>
      </c>
      <c r="L65" s="50">
        <v>101.82899999999987</v>
      </c>
      <c r="M65" s="50">
        <v>101.81899999999986</v>
      </c>
      <c r="N65" s="50">
        <v>101.80899999999986</v>
      </c>
      <c r="O65" s="50">
        <v>101.79899999999985</v>
      </c>
      <c r="P65" s="50">
        <v>101.78899999999985</v>
      </c>
      <c r="Q65" s="50">
        <v>101.77899999999984</v>
      </c>
      <c r="R65" s="50">
        <v>101.76899999999983</v>
      </c>
      <c r="S65" s="50">
        <v>101.73300000000008</v>
      </c>
      <c r="T65" s="50">
        <v>101.72300000000007</v>
      </c>
      <c r="U65" s="50">
        <v>101.71300000000006</v>
      </c>
      <c r="V65" s="50">
        <v>101.70300000000006</v>
      </c>
      <c r="W65" s="50">
        <v>101.66699999999993</v>
      </c>
      <c r="X65" s="50">
        <v>101.65699999999993</v>
      </c>
      <c r="Y65" s="50">
        <v>101.64699999999992</v>
      </c>
      <c r="Z65" s="50">
        <v>101.63699999999992</v>
      </c>
      <c r="AA65" s="50">
        <v>101.62699999999991</v>
      </c>
      <c r="AB65" s="50">
        <v>101.59099999999978</v>
      </c>
      <c r="AC65" s="50">
        <v>101.58099999999978</v>
      </c>
      <c r="AD65" s="50">
        <v>101.57099999999977</v>
      </c>
      <c r="AE65" s="50">
        <v>101.53599999999989</v>
      </c>
      <c r="AF65" s="50">
        <v>101.54099999999988</v>
      </c>
      <c r="AG65" s="50">
        <v>101.50500000000012</v>
      </c>
      <c r="AH65" s="50">
        <v>101.51999999999984</v>
      </c>
      <c r="AI65" s="50">
        <v>101.51499999999984</v>
      </c>
      <c r="AJ65" s="50">
        <v>101.50999999999985</v>
      </c>
      <c r="AK65" s="50">
        <v>101.50499999999985</v>
      </c>
      <c r="AL65" s="50">
        <v>101.46200000000022</v>
      </c>
      <c r="AM65" s="50">
        <v>101.45700000000022</v>
      </c>
      <c r="AN65" s="50">
        <v>101.45200000000023</v>
      </c>
      <c r="AO65" s="50">
        <v>101.44700000000023</v>
      </c>
      <c r="AP65" s="50">
        <v>101.40400000000005</v>
      </c>
      <c r="AQ65" s="50">
        <v>101.39900000000006</v>
      </c>
      <c r="AR65" s="50">
        <v>101.39400000000006</v>
      </c>
      <c r="AS65" s="50">
        <v>101.35099999999989</v>
      </c>
      <c r="AT65" s="50">
        <v>101.34599999999989</v>
      </c>
      <c r="AU65" s="50">
        <v>101.34099999999989</v>
      </c>
      <c r="AV65" s="50">
        <v>101.3359999999999</v>
      </c>
      <c r="AW65" s="50">
        <v>101.29300000000026</v>
      </c>
      <c r="AX65" s="51">
        <v>101.26599999999989</v>
      </c>
      <c r="AY65" s="51">
        <v>101.2759999999999</v>
      </c>
      <c r="AZ65" s="51">
        <v>101.2859999999999</v>
      </c>
      <c r="BA65" s="51">
        <v>101.22800000000004</v>
      </c>
      <c r="BB65" s="51">
        <v>101.17700000000004</v>
      </c>
      <c r="BC65" s="51">
        <v>101.12600000000003</v>
      </c>
      <c r="BD65" s="52">
        <v>101.07500000000003</v>
      </c>
      <c r="BE65" s="52">
        <v>101.02400000000003</v>
      </c>
      <c r="BF65" s="52">
        <v>100.97300000000003</v>
      </c>
      <c r="BG65" s="52">
        <v>100.92200000000003</v>
      </c>
      <c r="BH65" s="52">
        <v>100.87100000000002</v>
      </c>
      <c r="BI65" s="52">
        <v>100.82000000000002</v>
      </c>
      <c r="BJ65" s="52">
        <v>100.76900000000002</v>
      </c>
      <c r="BK65" s="52">
        <v>100.71800000000002</v>
      </c>
      <c r="BL65" s="52">
        <v>100.66700000000002</v>
      </c>
      <c r="BM65" s="52">
        <v>100.61600000000001</v>
      </c>
      <c r="BN65" s="52">
        <v>100.56500000000001</v>
      </c>
      <c r="BO65" s="52">
        <v>100.51400000000001</v>
      </c>
      <c r="BP65" s="52">
        <v>100.46300000000001</v>
      </c>
      <c r="BQ65" s="52">
        <v>100.41200000000001</v>
      </c>
      <c r="BR65" s="52">
        <v>100.361</v>
      </c>
      <c r="BS65" s="47">
        <v>100.31</v>
      </c>
      <c r="BT65" s="47">
        <v>100.259</v>
      </c>
      <c r="BU65" s="47">
        <v>100.19500000000001</v>
      </c>
      <c r="BV65" s="53">
        <v>100.14400000000005</v>
      </c>
      <c r="BW65" s="53">
        <v>100.09899999999983</v>
      </c>
      <c r="BX65" s="53">
        <v>100.05799999999984</v>
      </c>
      <c r="BY65" s="75">
        <v>100.01699999999984</v>
      </c>
      <c r="BZ65" s="75">
        <v>99.975999999999843</v>
      </c>
      <c r="CA65" s="75">
        <v>99.934999999999846</v>
      </c>
      <c r="CB65" s="75">
        <v>99.893999999999849</v>
      </c>
      <c r="CC65" s="75">
        <v>99.852999999999852</v>
      </c>
      <c r="CD65" s="75">
        <v>99.811999999999856</v>
      </c>
      <c r="CE65" s="75">
        <v>99.770999999999859</v>
      </c>
      <c r="CF65" s="75">
        <v>99.729999999999862</v>
      </c>
      <c r="CG65" s="75">
        <v>99.688999999999865</v>
      </c>
      <c r="CH65" s="75">
        <v>99.647999999999868</v>
      </c>
      <c r="CI65" s="75">
        <v>99.606999999999871</v>
      </c>
      <c r="CJ65" s="45">
        <v>99.606999999999871</v>
      </c>
      <c r="CK65" s="45"/>
      <c r="CL65" s="45"/>
      <c r="CM65" s="45"/>
      <c r="CN65" s="45"/>
      <c r="CO65" s="45"/>
      <c r="CP65" s="45"/>
      <c r="CQ65" s="45"/>
    </row>
    <row r="66" spans="1:95" ht="41" customHeight="1">
      <c r="A66" s="6">
        <v>153</v>
      </c>
      <c r="B66" s="45"/>
      <c r="C66" s="45"/>
      <c r="D66" s="45"/>
      <c r="E66" s="45"/>
      <c r="F66" s="75">
        <v>101.89099999999991</v>
      </c>
      <c r="G66" s="75">
        <v>101.88899999999991</v>
      </c>
      <c r="H66" s="75">
        <v>101.86899999999991</v>
      </c>
      <c r="I66" s="47">
        <v>101.884</v>
      </c>
      <c r="J66" s="47">
        <v>101.89400000000001</v>
      </c>
      <c r="K66" s="47">
        <v>101.88900000000001</v>
      </c>
      <c r="L66" s="50">
        <v>101.82799999999986</v>
      </c>
      <c r="M66" s="50">
        <v>101.81799999999986</v>
      </c>
      <c r="N66" s="50">
        <v>101.80799999999985</v>
      </c>
      <c r="O66" s="50">
        <v>101.79799999999985</v>
      </c>
      <c r="P66" s="50">
        <v>101.78799999999984</v>
      </c>
      <c r="Q66" s="50">
        <v>101.77799999999984</v>
      </c>
      <c r="R66" s="50">
        <v>101.76799999999983</v>
      </c>
      <c r="S66" s="50">
        <v>101.73100000000008</v>
      </c>
      <c r="T66" s="50">
        <v>101.72100000000007</v>
      </c>
      <c r="U66" s="50">
        <v>101.71100000000007</v>
      </c>
      <c r="V66" s="50">
        <v>101.70100000000006</v>
      </c>
      <c r="W66" s="50">
        <v>101.66399999999993</v>
      </c>
      <c r="X66" s="50">
        <v>101.65399999999993</v>
      </c>
      <c r="Y66" s="50">
        <v>101.64399999999992</v>
      </c>
      <c r="Z66" s="50">
        <v>101.63399999999992</v>
      </c>
      <c r="AA66" s="50">
        <v>101.62399999999991</v>
      </c>
      <c r="AB66" s="50">
        <v>101.58699999999978</v>
      </c>
      <c r="AC66" s="50">
        <v>101.57699999999977</v>
      </c>
      <c r="AD66" s="50">
        <v>101.56699999999977</v>
      </c>
      <c r="AE66" s="50">
        <v>101.53199999999988</v>
      </c>
      <c r="AF66" s="50">
        <v>101.53699999999988</v>
      </c>
      <c r="AG66" s="50">
        <v>101.50000000000013</v>
      </c>
      <c r="AH66" s="50">
        <v>101.50999999999983</v>
      </c>
      <c r="AI66" s="50">
        <v>101.50499999999984</v>
      </c>
      <c r="AJ66" s="50">
        <v>101.49999999999984</v>
      </c>
      <c r="AK66" s="50">
        <v>101.49499999999985</v>
      </c>
      <c r="AL66" s="50">
        <v>101.45100000000022</v>
      </c>
      <c r="AM66" s="50">
        <v>101.44600000000023</v>
      </c>
      <c r="AN66" s="50">
        <v>101.44100000000023</v>
      </c>
      <c r="AO66" s="50">
        <v>101.43600000000023</v>
      </c>
      <c r="AP66" s="50">
        <v>101.39200000000005</v>
      </c>
      <c r="AQ66" s="50">
        <v>101.38700000000006</v>
      </c>
      <c r="AR66" s="50">
        <v>101.38200000000006</v>
      </c>
      <c r="AS66" s="50">
        <v>101.33799999999988</v>
      </c>
      <c r="AT66" s="50">
        <v>101.33299999999988</v>
      </c>
      <c r="AU66" s="50">
        <v>101.32799999999989</v>
      </c>
      <c r="AV66" s="50">
        <v>101.32299999999989</v>
      </c>
      <c r="AW66" s="50">
        <v>101.27900000000027</v>
      </c>
      <c r="AX66" s="51">
        <v>101.24999999999989</v>
      </c>
      <c r="AY66" s="51">
        <v>101.25999999999989</v>
      </c>
      <c r="AZ66" s="51">
        <v>101.2699999999999</v>
      </c>
      <c r="BA66" s="51">
        <v>101.21300000000004</v>
      </c>
      <c r="BB66" s="51">
        <v>101.16200000000003</v>
      </c>
      <c r="BC66" s="51">
        <v>101.11100000000003</v>
      </c>
      <c r="BD66" s="52">
        <v>101.06000000000003</v>
      </c>
      <c r="BE66" s="52">
        <v>101.00900000000003</v>
      </c>
      <c r="BF66" s="52">
        <v>100.95800000000003</v>
      </c>
      <c r="BG66" s="52">
        <v>100.90700000000002</v>
      </c>
      <c r="BH66" s="52">
        <v>100.85600000000002</v>
      </c>
      <c r="BI66" s="52">
        <v>100.80500000000002</v>
      </c>
      <c r="BJ66" s="52">
        <v>100.75400000000002</v>
      </c>
      <c r="BK66" s="52">
        <v>100.70300000000002</v>
      </c>
      <c r="BL66" s="52">
        <v>100.65200000000002</v>
      </c>
      <c r="BM66" s="52">
        <v>100.60100000000001</v>
      </c>
      <c r="BN66" s="52">
        <v>100.55000000000001</v>
      </c>
      <c r="BO66" s="52">
        <v>100.49900000000001</v>
      </c>
      <c r="BP66" s="52">
        <v>100.44800000000001</v>
      </c>
      <c r="BQ66" s="52">
        <v>100.39700000000001</v>
      </c>
      <c r="BR66" s="52">
        <v>100.346</v>
      </c>
      <c r="BS66" s="47">
        <v>100.295</v>
      </c>
      <c r="BT66" s="47">
        <v>100.244</v>
      </c>
      <c r="BU66" s="47">
        <v>100.18</v>
      </c>
      <c r="BV66" s="53">
        <v>100.12800000000004</v>
      </c>
      <c r="BW66" s="53">
        <v>100.11999999999995</v>
      </c>
      <c r="BX66" s="53">
        <v>100.07699999999994</v>
      </c>
      <c r="BY66" s="54">
        <v>100.03399999999993</v>
      </c>
      <c r="BZ66" s="54">
        <v>99.990999999999929</v>
      </c>
      <c r="CA66" s="54">
        <v>99.947999999999922</v>
      </c>
      <c r="CB66" s="54">
        <v>99.904999999999916</v>
      </c>
      <c r="CC66" s="54">
        <v>99.86199999999991</v>
      </c>
      <c r="CD66" s="54">
        <v>99.818999999999903</v>
      </c>
      <c r="CE66" s="54">
        <v>99.775999999999897</v>
      </c>
      <c r="CF66" s="54">
        <v>99.73299999999989</v>
      </c>
      <c r="CG66" s="54">
        <v>99.689999999999884</v>
      </c>
      <c r="CH66" s="54">
        <v>99.646999999999878</v>
      </c>
      <c r="CI66" s="54">
        <v>99.603999999999871</v>
      </c>
      <c r="CJ66" s="45">
        <v>99.560999999999865</v>
      </c>
      <c r="CK66" s="45"/>
      <c r="CL66" s="45"/>
      <c r="CM66" s="45"/>
      <c r="CN66" s="45"/>
      <c r="CO66" s="45"/>
      <c r="CP66" s="45"/>
      <c r="CQ66" s="45"/>
    </row>
    <row r="67" spans="1:95" ht="41" customHeight="1">
      <c r="A67" s="6">
        <v>150</v>
      </c>
      <c r="B67" s="45"/>
      <c r="C67" s="45"/>
      <c r="D67" s="45"/>
      <c r="E67" s="45"/>
      <c r="F67" s="75">
        <v>101.88899999999991</v>
      </c>
      <c r="G67" s="75">
        <v>101.88699999999992</v>
      </c>
      <c r="H67" s="75">
        <v>101.86699999999992</v>
      </c>
      <c r="I67" s="47">
        <v>101.88499999999999</v>
      </c>
      <c r="J67" s="47">
        <v>101.895</v>
      </c>
      <c r="K67" s="47">
        <v>101.89</v>
      </c>
      <c r="L67" s="50">
        <v>101.82699999999986</v>
      </c>
      <c r="M67" s="50">
        <v>101.81699999999985</v>
      </c>
      <c r="N67" s="50">
        <v>101.80699999999985</v>
      </c>
      <c r="O67" s="50">
        <v>101.79699999999984</v>
      </c>
      <c r="P67" s="50">
        <v>101.78699999999984</v>
      </c>
      <c r="Q67" s="50">
        <v>101.77699999999983</v>
      </c>
      <c r="R67" s="50">
        <v>101.76699999999983</v>
      </c>
      <c r="S67" s="50">
        <v>101.72900000000008</v>
      </c>
      <c r="T67" s="50">
        <v>101.71900000000008</v>
      </c>
      <c r="U67" s="50">
        <v>101.70900000000007</v>
      </c>
      <c r="V67" s="50">
        <v>101.69900000000007</v>
      </c>
      <c r="W67" s="50">
        <v>101.66099999999993</v>
      </c>
      <c r="X67" s="50">
        <v>101.65099999999993</v>
      </c>
      <c r="Y67" s="50">
        <v>101.64099999999992</v>
      </c>
      <c r="Z67" s="50">
        <v>101.63099999999991</v>
      </c>
      <c r="AA67" s="50">
        <v>101.62099999999991</v>
      </c>
      <c r="AB67" s="50">
        <v>101.58299999999977</v>
      </c>
      <c r="AC67" s="50">
        <v>101.57299999999977</v>
      </c>
      <c r="AD67" s="50">
        <v>101.56299999999976</v>
      </c>
      <c r="AE67" s="50">
        <v>101.52799999999988</v>
      </c>
      <c r="AF67" s="50">
        <v>101.53299999999987</v>
      </c>
      <c r="AG67" s="50">
        <v>101.49500000000013</v>
      </c>
      <c r="AH67" s="50">
        <v>101.49999999999983</v>
      </c>
      <c r="AI67" s="50">
        <v>101.49499999999983</v>
      </c>
      <c r="AJ67" s="50">
        <v>101.48999999999984</v>
      </c>
      <c r="AK67" s="50">
        <v>101.48499999999984</v>
      </c>
      <c r="AL67" s="50">
        <v>101.44000000000023</v>
      </c>
      <c r="AM67" s="50">
        <v>101.43500000000023</v>
      </c>
      <c r="AN67" s="50">
        <v>101.43000000000023</v>
      </c>
      <c r="AO67" s="50">
        <v>101.42500000000024</v>
      </c>
      <c r="AP67" s="50">
        <v>101.38000000000005</v>
      </c>
      <c r="AQ67" s="50">
        <v>101.37500000000006</v>
      </c>
      <c r="AR67" s="50">
        <v>101.37000000000006</v>
      </c>
      <c r="AS67" s="50">
        <v>101.32499999999987</v>
      </c>
      <c r="AT67" s="50">
        <v>101.31999999999988</v>
      </c>
      <c r="AU67" s="50">
        <v>101.31499999999988</v>
      </c>
      <c r="AV67" s="50">
        <v>101.30999999999989</v>
      </c>
      <c r="AW67" s="50">
        <v>101.26500000000027</v>
      </c>
      <c r="AX67" s="51">
        <v>101.23399999999988</v>
      </c>
      <c r="AY67" s="51">
        <v>101.24399999999989</v>
      </c>
      <c r="AZ67" s="51">
        <v>101.25399999999989</v>
      </c>
      <c r="BA67" s="51">
        <v>101.19800000000004</v>
      </c>
      <c r="BB67" s="51">
        <v>101.14700000000003</v>
      </c>
      <c r="BC67" s="51">
        <v>101.09600000000003</v>
      </c>
      <c r="BD67" s="52">
        <v>101.04500000000003</v>
      </c>
      <c r="BE67" s="52">
        <v>100.99400000000003</v>
      </c>
      <c r="BF67" s="52">
        <v>100.94300000000003</v>
      </c>
      <c r="BG67" s="52">
        <v>100.89200000000002</v>
      </c>
      <c r="BH67" s="52">
        <v>100.84100000000002</v>
      </c>
      <c r="BI67" s="52">
        <v>100.79000000000002</v>
      </c>
      <c r="BJ67" s="52">
        <v>100.73900000000002</v>
      </c>
      <c r="BK67" s="52">
        <v>100.68800000000002</v>
      </c>
      <c r="BL67" s="52">
        <v>100.63700000000001</v>
      </c>
      <c r="BM67" s="52">
        <v>100.58600000000001</v>
      </c>
      <c r="BN67" s="52">
        <v>100.53500000000001</v>
      </c>
      <c r="BO67" s="52">
        <v>100.48400000000001</v>
      </c>
      <c r="BP67" s="52">
        <v>100.43300000000001</v>
      </c>
      <c r="BQ67" s="52">
        <v>100.38200000000001</v>
      </c>
      <c r="BR67" s="52">
        <v>100.331</v>
      </c>
      <c r="BS67" s="47">
        <v>100.28</v>
      </c>
      <c r="BT67" s="47">
        <v>100.229</v>
      </c>
      <c r="BU67" s="47">
        <v>100.16500000000001</v>
      </c>
      <c r="BV67" s="53">
        <v>100.11200000000004</v>
      </c>
      <c r="BW67" s="53">
        <v>100.11299999999994</v>
      </c>
      <c r="BX67" s="53">
        <v>100.06699999999994</v>
      </c>
      <c r="BY67" s="54">
        <v>100.02099999999993</v>
      </c>
      <c r="BZ67" s="54">
        <v>99.974999999999923</v>
      </c>
      <c r="CA67" s="54">
        <v>99.928999999999917</v>
      </c>
      <c r="CB67" s="54">
        <v>99.88299999999991</v>
      </c>
      <c r="CC67" s="54">
        <v>99.836999999999904</v>
      </c>
      <c r="CD67" s="54">
        <v>99.790999999999897</v>
      </c>
      <c r="CE67" s="54">
        <v>99.744999999999891</v>
      </c>
      <c r="CF67" s="54">
        <v>99.698999999999884</v>
      </c>
      <c r="CG67" s="54">
        <v>99.652999999999878</v>
      </c>
      <c r="CH67" s="54">
        <v>99.606999999999871</v>
      </c>
      <c r="CI67" s="54">
        <v>99.560999999999865</v>
      </c>
      <c r="CJ67" s="45">
        <v>99.514999999999858</v>
      </c>
      <c r="CK67" s="45"/>
      <c r="CL67" s="45"/>
      <c r="CM67" s="45"/>
      <c r="CN67" s="45"/>
      <c r="CO67" s="45"/>
      <c r="CP67" s="45"/>
      <c r="CQ67" s="45"/>
    </row>
    <row r="68" spans="1:95" ht="41" customHeight="1">
      <c r="A68" s="6">
        <v>147</v>
      </c>
      <c r="B68" s="45"/>
      <c r="C68" s="45"/>
      <c r="D68" s="45"/>
      <c r="E68" s="45"/>
      <c r="F68" s="75">
        <v>101.88699999999992</v>
      </c>
      <c r="G68" s="75">
        <v>101.88499999999992</v>
      </c>
      <c r="H68" s="75">
        <v>101.86499999999992</v>
      </c>
      <c r="I68" s="47">
        <v>101.88499999999999</v>
      </c>
      <c r="J68" s="47">
        <v>101.895</v>
      </c>
      <c r="K68" s="47">
        <v>101.89</v>
      </c>
      <c r="L68" s="50">
        <v>101.82599999999985</v>
      </c>
      <c r="M68" s="50">
        <v>101.81599999999985</v>
      </c>
      <c r="N68" s="50">
        <v>101.80599999999984</v>
      </c>
      <c r="O68" s="50">
        <v>101.79599999999984</v>
      </c>
      <c r="P68" s="50">
        <v>101.78599999999983</v>
      </c>
      <c r="Q68" s="50">
        <v>101.77599999999983</v>
      </c>
      <c r="R68" s="50">
        <v>101.76599999999982</v>
      </c>
      <c r="S68" s="50">
        <v>101.72700000000009</v>
      </c>
      <c r="T68" s="50">
        <v>101.71700000000008</v>
      </c>
      <c r="U68" s="50">
        <v>101.70700000000008</v>
      </c>
      <c r="V68" s="50">
        <v>101.69700000000007</v>
      </c>
      <c r="W68" s="50">
        <v>101.65799999999993</v>
      </c>
      <c r="X68" s="50">
        <v>101.64799999999993</v>
      </c>
      <c r="Y68" s="50">
        <v>101.63799999999992</v>
      </c>
      <c r="Z68" s="50">
        <v>101.62799999999991</v>
      </c>
      <c r="AA68" s="50">
        <v>101.61799999999991</v>
      </c>
      <c r="AB68" s="50">
        <v>101.57899999999977</v>
      </c>
      <c r="AC68" s="50">
        <v>101.56899999999976</v>
      </c>
      <c r="AD68" s="50">
        <v>101.55899999999976</v>
      </c>
      <c r="AE68" s="50">
        <v>101.52399999999987</v>
      </c>
      <c r="AF68" s="50">
        <v>101.52899999999987</v>
      </c>
      <c r="AG68" s="50">
        <v>101.49000000000014</v>
      </c>
      <c r="AH68" s="50">
        <v>101.48999999999982</v>
      </c>
      <c r="AI68" s="50">
        <v>101.48499999999983</v>
      </c>
      <c r="AJ68" s="50">
        <v>101.47999999999983</v>
      </c>
      <c r="AK68" s="50">
        <v>101.47499999999984</v>
      </c>
      <c r="AL68" s="50">
        <v>101.42900000000023</v>
      </c>
      <c r="AM68" s="50">
        <v>101.42400000000023</v>
      </c>
      <c r="AN68" s="50">
        <v>101.41900000000024</v>
      </c>
      <c r="AO68" s="50">
        <v>101.41400000000024</v>
      </c>
      <c r="AP68" s="50">
        <v>101.36800000000005</v>
      </c>
      <c r="AQ68" s="50">
        <v>101.36300000000006</v>
      </c>
      <c r="AR68" s="50">
        <v>101.35800000000006</v>
      </c>
      <c r="AS68" s="50">
        <v>101.31199999999987</v>
      </c>
      <c r="AT68" s="50">
        <v>101.30699999999987</v>
      </c>
      <c r="AU68" s="50">
        <v>101.30199999999988</v>
      </c>
      <c r="AV68" s="50">
        <v>101.29699999999988</v>
      </c>
      <c r="AW68" s="50">
        <v>101.25100000000027</v>
      </c>
      <c r="AX68" s="51">
        <v>101.21799999999988</v>
      </c>
      <c r="AY68" s="51">
        <v>101.22799999999988</v>
      </c>
      <c r="AZ68" s="51">
        <v>101.23799999999989</v>
      </c>
      <c r="BA68" s="51">
        <v>101.18300000000004</v>
      </c>
      <c r="BB68" s="51">
        <v>101.13200000000003</v>
      </c>
      <c r="BC68" s="51">
        <v>101.08100000000003</v>
      </c>
      <c r="BD68" s="52">
        <v>101.03000000000003</v>
      </c>
      <c r="BE68" s="52">
        <v>100.97900000000003</v>
      </c>
      <c r="BF68" s="52">
        <v>100.92800000000003</v>
      </c>
      <c r="BG68" s="52">
        <v>100.87700000000002</v>
      </c>
      <c r="BH68" s="52">
        <v>100.82600000000002</v>
      </c>
      <c r="BI68" s="52">
        <v>100.77500000000002</v>
      </c>
      <c r="BJ68" s="52">
        <v>100.72400000000002</v>
      </c>
      <c r="BK68" s="52">
        <v>100.67300000000002</v>
      </c>
      <c r="BL68" s="52">
        <v>100.62200000000001</v>
      </c>
      <c r="BM68" s="52">
        <v>100.57100000000001</v>
      </c>
      <c r="BN68" s="52">
        <v>100.52000000000001</v>
      </c>
      <c r="BO68" s="52">
        <v>100.46900000000001</v>
      </c>
      <c r="BP68" s="52">
        <v>100.41800000000001</v>
      </c>
      <c r="BQ68" s="52">
        <v>100.367</v>
      </c>
      <c r="BR68" s="52">
        <v>100.316</v>
      </c>
      <c r="BS68" s="47">
        <v>100.265</v>
      </c>
      <c r="BT68" s="47">
        <v>100.214</v>
      </c>
      <c r="BU68" s="47">
        <v>100.15</v>
      </c>
      <c r="BV68" s="53">
        <v>100.09600000000003</v>
      </c>
      <c r="BW68" s="53">
        <v>100.09299999999988</v>
      </c>
      <c r="BX68" s="53">
        <v>100.04499999999987</v>
      </c>
      <c r="BY68" s="54">
        <v>99.996999999999872</v>
      </c>
      <c r="BZ68" s="54">
        <v>99.94899999999987</v>
      </c>
      <c r="CA68" s="54">
        <v>99.900999999999868</v>
      </c>
      <c r="CB68" s="54">
        <v>99.852999999999867</v>
      </c>
      <c r="CC68" s="54">
        <v>99.804999999999865</v>
      </c>
      <c r="CD68" s="54">
        <v>99.756999999999863</v>
      </c>
      <c r="CE68" s="54">
        <v>99.708999999999861</v>
      </c>
      <c r="CF68" s="54">
        <v>99.660999999999859</v>
      </c>
      <c r="CG68" s="54">
        <v>99.612999999999857</v>
      </c>
      <c r="CH68" s="54">
        <v>99.564999999999856</v>
      </c>
      <c r="CI68" s="54">
        <v>99.516999999999854</v>
      </c>
      <c r="CJ68" s="45">
        <v>99.468999999999852</v>
      </c>
      <c r="CK68" s="45"/>
      <c r="CL68" s="45"/>
      <c r="CM68" s="45"/>
      <c r="CN68" s="45"/>
      <c r="CO68" s="45"/>
      <c r="CP68" s="45"/>
      <c r="CQ68" s="45"/>
    </row>
    <row r="69" spans="1:95" ht="41" customHeight="1">
      <c r="A69" s="6">
        <v>144</v>
      </c>
      <c r="B69" s="45"/>
      <c r="C69" s="45"/>
      <c r="D69" s="45"/>
      <c r="E69" s="45"/>
      <c r="F69" s="75">
        <v>101.88499999999992</v>
      </c>
      <c r="G69" s="75">
        <v>101.88299999999992</v>
      </c>
      <c r="H69" s="75">
        <v>101.86299999999993</v>
      </c>
      <c r="I69" s="47">
        <v>101.886</v>
      </c>
      <c r="J69" s="47">
        <v>101.896</v>
      </c>
      <c r="K69" s="47">
        <v>101.89100000000001</v>
      </c>
      <c r="L69" s="50">
        <v>101.82499999999985</v>
      </c>
      <c r="M69" s="50">
        <v>101.81499999999984</v>
      </c>
      <c r="N69" s="50">
        <v>101.80499999999984</v>
      </c>
      <c r="O69" s="50">
        <v>101.79499999999983</v>
      </c>
      <c r="P69" s="50">
        <v>101.78499999999983</v>
      </c>
      <c r="Q69" s="50">
        <v>101.77499999999982</v>
      </c>
      <c r="R69" s="50">
        <v>101.76499999999982</v>
      </c>
      <c r="S69" s="50">
        <v>101.72500000000009</v>
      </c>
      <c r="T69" s="50">
        <v>101.71500000000009</v>
      </c>
      <c r="U69" s="50">
        <v>101.70500000000008</v>
      </c>
      <c r="V69" s="50">
        <v>101.69500000000008</v>
      </c>
      <c r="W69" s="50">
        <v>101.65499999999993</v>
      </c>
      <c r="X69" s="50">
        <v>101.64499999999992</v>
      </c>
      <c r="Y69" s="50">
        <v>101.63499999999992</v>
      </c>
      <c r="Z69" s="50">
        <v>101.62499999999991</v>
      </c>
      <c r="AA69" s="50">
        <v>101.61499999999991</v>
      </c>
      <c r="AB69" s="50">
        <v>101.57499999999976</v>
      </c>
      <c r="AC69" s="50">
        <v>101.56499999999976</v>
      </c>
      <c r="AD69" s="50">
        <v>101.55499999999975</v>
      </c>
      <c r="AE69" s="50">
        <v>101.51999999999987</v>
      </c>
      <c r="AF69" s="50">
        <v>101.52499999999986</v>
      </c>
      <c r="AG69" s="50">
        <v>101.48500000000014</v>
      </c>
      <c r="AH69" s="50">
        <v>101.47999999999982</v>
      </c>
      <c r="AI69" s="50">
        <v>101.47499999999982</v>
      </c>
      <c r="AJ69" s="50">
        <v>101.46999999999983</v>
      </c>
      <c r="AK69" s="50">
        <v>101.46499999999983</v>
      </c>
      <c r="AL69" s="50">
        <v>101.41800000000023</v>
      </c>
      <c r="AM69" s="50">
        <v>101.41300000000024</v>
      </c>
      <c r="AN69" s="50">
        <v>101.40800000000024</v>
      </c>
      <c r="AO69" s="50">
        <v>101.40300000000025</v>
      </c>
      <c r="AP69" s="50">
        <v>101.35600000000005</v>
      </c>
      <c r="AQ69" s="50">
        <v>101.35100000000006</v>
      </c>
      <c r="AR69" s="50">
        <v>101.34600000000006</v>
      </c>
      <c r="AS69" s="50">
        <v>101.29899999999986</v>
      </c>
      <c r="AT69" s="50">
        <v>101.29399999999987</v>
      </c>
      <c r="AU69" s="50">
        <v>101.28899999999987</v>
      </c>
      <c r="AV69" s="50">
        <v>101.28399999999988</v>
      </c>
      <c r="AW69" s="50">
        <v>101.23700000000028</v>
      </c>
      <c r="AX69" s="51">
        <v>101.20199999999987</v>
      </c>
      <c r="AY69" s="51">
        <v>101.21199999999988</v>
      </c>
      <c r="AZ69" s="51">
        <v>101.22199999999988</v>
      </c>
      <c r="BA69" s="51">
        <v>101.16800000000003</v>
      </c>
      <c r="BB69" s="51">
        <v>101.11700000000003</v>
      </c>
      <c r="BC69" s="51">
        <v>101.06600000000003</v>
      </c>
      <c r="BD69" s="52">
        <v>101.01500000000003</v>
      </c>
      <c r="BE69" s="52">
        <v>100.96400000000003</v>
      </c>
      <c r="BF69" s="52">
        <v>100.91300000000003</v>
      </c>
      <c r="BG69" s="52">
        <v>100.86200000000002</v>
      </c>
      <c r="BH69" s="52">
        <v>100.81100000000002</v>
      </c>
      <c r="BI69" s="52">
        <v>100.76000000000002</v>
      </c>
      <c r="BJ69" s="52">
        <v>100.70900000000002</v>
      </c>
      <c r="BK69" s="52">
        <v>100.65800000000002</v>
      </c>
      <c r="BL69" s="52">
        <v>100.60700000000001</v>
      </c>
      <c r="BM69" s="52">
        <v>100.55600000000001</v>
      </c>
      <c r="BN69" s="52">
        <v>100.50500000000001</v>
      </c>
      <c r="BO69" s="52">
        <v>100.45400000000001</v>
      </c>
      <c r="BP69" s="52">
        <v>100.40300000000001</v>
      </c>
      <c r="BQ69" s="52">
        <v>100.352</v>
      </c>
      <c r="BR69" s="52">
        <v>100.301</v>
      </c>
      <c r="BS69" s="47">
        <v>100.25</v>
      </c>
      <c r="BT69" s="47">
        <v>100.199</v>
      </c>
      <c r="BU69" s="47">
        <v>100.13500000000001</v>
      </c>
      <c r="BV69" s="53">
        <v>100.08000000000003</v>
      </c>
      <c r="BW69" s="53">
        <v>100.07299999999981</v>
      </c>
      <c r="BX69" s="53">
        <v>100.02299999999981</v>
      </c>
      <c r="BY69" s="54">
        <v>99.972999999999814</v>
      </c>
      <c r="BZ69" s="54">
        <v>99.922999999999817</v>
      </c>
      <c r="CA69" s="54">
        <v>99.87299999999982</v>
      </c>
      <c r="CB69" s="54">
        <v>99.822999999999823</v>
      </c>
      <c r="CC69" s="54">
        <v>99.772999999999826</v>
      </c>
      <c r="CD69" s="54">
        <v>99.722999999999828</v>
      </c>
      <c r="CE69" s="54">
        <v>99.672999999999831</v>
      </c>
      <c r="CF69" s="54">
        <v>99.622999999999834</v>
      </c>
      <c r="CG69" s="54">
        <v>99.572999999999837</v>
      </c>
      <c r="CH69" s="54">
        <v>99.52299999999984</v>
      </c>
      <c r="CI69" s="54">
        <v>99.472999999999843</v>
      </c>
      <c r="CJ69" s="45">
        <v>99.422999999999845</v>
      </c>
      <c r="CK69" s="45"/>
      <c r="CL69" s="45"/>
      <c r="CM69" s="45"/>
      <c r="CN69" s="45"/>
      <c r="CO69" s="45"/>
      <c r="CP69" s="45"/>
      <c r="CQ69" s="45"/>
    </row>
    <row r="70" spans="1:95" ht="41" customHeight="1">
      <c r="A70" s="6">
        <v>141</v>
      </c>
      <c r="B70" s="45"/>
      <c r="C70" s="45"/>
      <c r="D70" s="45"/>
      <c r="E70" s="45"/>
      <c r="F70" s="75">
        <v>101.88299999999992</v>
      </c>
      <c r="G70" s="75">
        <v>101.88099999999993</v>
      </c>
      <c r="H70" s="75">
        <v>101.86099999999993</v>
      </c>
      <c r="I70" s="47">
        <v>101.886</v>
      </c>
      <c r="J70" s="47">
        <v>101.896</v>
      </c>
      <c r="K70" s="47">
        <v>101.89100000000001</v>
      </c>
      <c r="L70" s="50">
        <v>101.82399999999984</v>
      </c>
      <c r="M70" s="50">
        <v>101.81399999999984</v>
      </c>
      <c r="N70" s="50">
        <v>101.80399999999983</v>
      </c>
      <c r="O70" s="50">
        <v>101.79399999999983</v>
      </c>
      <c r="P70" s="50">
        <v>101.78399999999982</v>
      </c>
      <c r="Q70" s="50">
        <v>101.77399999999982</v>
      </c>
      <c r="R70" s="50">
        <v>101.76399999999981</v>
      </c>
      <c r="S70" s="50">
        <v>101.7230000000001</v>
      </c>
      <c r="T70" s="50">
        <v>101.71300000000009</v>
      </c>
      <c r="U70" s="50">
        <v>101.70300000000009</v>
      </c>
      <c r="V70" s="50">
        <v>101.69300000000008</v>
      </c>
      <c r="W70" s="50">
        <v>101.65199999999993</v>
      </c>
      <c r="X70" s="50">
        <v>101.64199999999992</v>
      </c>
      <c r="Y70" s="50">
        <v>101.63199999999992</v>
      </c>
      <c r="Z70" s="50">
        <v>101.62199999999991</v>
      </c>
      <c r="AA70" s="50">
        <v>101.61199999999991</v>
      </c>
      <c r="AB70" s="50">
        <v>101.57099999999976</v>
      </c>
      <c r="AC70" s="50">
        <v>101.56099999999975</v>
      </c>
      <c r="AD70" s="50">
        <v>101.55099999999975</v>
      </c>
      <c r="AE70" s="50">
        <v>101.51599999999986</v>
      </c>
      <c r="AF70" s="50">
        <v>101.52099999999986</v>
      </c>
      <c r="AG70" s="50">
        <v>101.48000000000015</v>
      </c>
      <c r="AH70" s="50">
        <v>101.46999999999981</v>
      </c>
      <c r="AI70" s="50">
        <v>101.46499999999982</v>
      </c>
      <c r="AJ70" s="50">
        <v>101.45999999999982</v>
      </c>
      <c r="AK70" s="50">
        <v>101.45499999999983</v>
      </c>
      <c r="AL70" s="50">
        <v>101.40700000000024</v>
      </c>
      <c r="AM70" s="50">
        <v>101.40200000000024</v>
      </c>
      <c r="AN70" s="50">
        <v>101.39700000000025</v>
      </c>
      <c r="AO70" s="50">
        <v>101.39200000000025</v>
      </c>
      <c r="AP70" s="50">
        <v>101.34400000000005</v>
      </c>
      <c r="AQ70" s="50">
        <v>101.33900000000006</v>
      </c>
      <c r="AR70" s="50">
        <v>101.33400000000006</v>
      </c>
      <c r="AS70" s="50">
        <v>101.28599999999986</v>
      </c>
      <c r="AT70" s="50">
        <v>101.28099999999986</v>
      </c>
      <c r="AU70" s="50">
        <v>101.27599999999987</v>
      </c>
      <c r="AV70" s="50">
        <v>101.27099999999987</v>
      </c>
      <c r="AW70" s="50">
        <v>101.22300000000028</v>
      </c>
      <c r="AX70" s="51">
        <v>101.18599999999986</v>
      </c>
      <c r="AY70" s="51">
        <v>101.19599999999987</v>
      </c>
      <c r="AZ70" s="51">
        <v>101.20599999999988</v>
      </c>
      <c r="BA70" s="51">
        <v>101.15300000000003</v>
      </c>
      <c r="BB70" s="51">
        <v>101.10200000000003</v>
      </c>
      <c r="BC70" s="51">
        <v>101.05100000000003</v>
      </c>
      <c r="BD70" s="52">
        <v>101.00000000000003</v>
      </c>
      <c r="BE70" s="52">
        <v>100.94900000000003</v>
      </c>
      <c r="BF70" s="52">
        <v>100.89800000000002</v>
      </c>
      <c r="BG70" s="52">
        <v>100.84700000000002</v>
      </c>
      <c r="BH70" s="52">
        <v>100.79600000000002</v>
      </c>
      <c r="BI70" s="52">
        <v>100.74500000000002</v>
      </c>
      <c r="BJ70" s="52">
        <v>100.69400000000002</v>
      </c>
      <c r="BK70" s="52">
        <v>100.64300000000001</v>
      </c>
      <c r="BL70" s="52">
        <v>100.59200000000001</v>
      </c>
      <c r="BM70" s="52">
        <v>100.54100000000001</v>
      </c>
      <c r="BN70" s="52">
        <v>100.49000000000001</v>
      </c>
      <c r="BO70" s="52">
        <v>100.43900000000001</v>
      </c>
      <c r="BP70" s="52">
        <v>100.38800000000001</v>
      </c>
      <c r="BQ70" s="52">
        <v>100.337</v>
      </c>
      <c r="BR70" s="52">
        <v>100.286</v>
      </c>
      <c r="BS70" s="47">
        <v>100.235</v>
      </c>
      <c r="BT70" s="47">
        <v>100.184</v>
      </c>
      <c r="BU70" s="47">
        <v>100.12</v>
      </c>
      <c r="BV70" s="53">
        <v>100.06400000000002</v>
      </c>
      <c r="BW70" s="53">
        <v>100.05299999999993</v>
      </c>
      <c r="BX70" s="53">
        <v>100.00099999999992</v>
      </c>
      <c r="BY70" s="54">
        <v>99.948999999999913</v>
      </c>
      <c r="BZ70" s="54">
        <v>99.896999999999906</v>
      </c>
      <c r="CA70" s="54">
        <v>99.844999999999899</v>
      </c>
      <c r="CB70" s="54">
        <v>99.792999999999893</v>
      </c>
      <c r="CC70" s="54">
        <v>99.740999999999886</v>
      </c>
      <c r="CD70" s="54">
        <v>99.688999999999879</v>
      </c>
      <c r="CE70" s="54">
        <v>99.636999999999873</v>
      </c>
      <c r="CF70" s="54">
        <v>99.584999999999866</v>
      </c>
      <c r="CG70" s="54">
        <v>99.532999999999859</v>
      </c>
      <c r="CH70" s="54">
        <v>99.480999999999852</v>
      </c>
      <c r="CI70" s="54">
        <v>99.428999999999846</v>
      </c>
      <c r="CJ70" s="45">
        <v>99.376999999999839</v>
      </c>
      <c r="CK70" s="45"/>
      <c r="CL70" s="45"/>
      <c r="CM70" s="45"/>
      <c r="CN70" s="45"/>
      <c r="CO70" s="45"/>
      <c r="CP70" s="45"/>
      <c r="CQ70" s="45"/>
    </row>
    <row r="71" spans="1:95" ht="41" customHeight="1">
      <c r="A71" s="6">
        <v>138</v>
      </c>
      <c r="B71" s="45"/>
      <c r="C71" s="45"/>
      <c r="D71" s="45"/>
      <c r="E71" s="45"/>
      <c r="F71" s="75">
        <v>101.88099999999993</v>
      </c>
      <c r="G71" s="75">
        <v>101.87899999999993</v>
      </c>
      <c r="H71" s="75">
        <v>101.85899999999994</v>
      </c>
      <c r="I71" s="47">
        <v>101.887</v>
      </c>
      <c r="J71" s="47">
        <v>101.89700000000001</v>
      </c>
      <c r="K71" s="47">
        <v>101.89200000000001</v>
      </c>
      <c r="L71" s="50">
        <v>101.82299999999984</v>
      </c>
      <c r="M71" s="50">
        <v>101.81299999999983</v>
      </c>
      <c r="N71" s="50">
        <v>101.80299999999983</v>
      </c>
      <c r="O71" s="50">
        <v>101.79299999999982</v>
      </c>
      <c r="P71" s="50">
        <v>101.78299999999982</v>
      </c>
      <c r="Q71" s="50">
        <v>101.77299999999981</v>
      </c>
      <c r="R71" s="50">
        <v>101.76299999999981</v>
      </c>
      <c r="S71" s="50">
        <v>101.7210000000001</v>
      </c>
      <c r="T71" s="50">
        <v>101.7110000000001</v>
      </c>
      <c r="U71" s="50">
        <v>101.70100000000009</v>
      </c>
      <c r="V71" s="50">
        <v>101.69100000000009</v>
      </c>
      <c r="W71" s="50">
        <v>101.64899999999993</v>
      </c>
      <c r="X71" s="50">
        <v>101.63899999999992</v>
      </c>
      <c r="Y71" s="50">
        <v>101.62899999999992</v>
      </c>
      <c r="Z71" s="50">
        <v>101.61899999999991</v>
      </c>
      <c r="AA71" s="50">
        <v>101.60899999999991</v>
      </c>
      <c r="AB71" s="50">
        <v>101.56699999999975</v>
      </c>
      <c r="AC71" s="50">
        <v>101.55699999999975</v>
      </c>
      <c r="AD71" s="50">
        <v>101.54699999999974</v>
      </c>
      <c r="AE71" s="50">
        <v>101.51199999999986</v>
      </c>
      <c r="AF71" s="50">
        <v>101.51699999999985</v>
      </c>
      <c r="AG71" s="50">
        <v>101.47500000000015</v>
      </c>
      <c r="AH71" s="50">
        <v>101.45999999999981</v>
      </c>
      <c r="AI71" s="50">
        <v>101.45499999999981</v>
      </c>
      <c r="AJ71" s="50">
        <v>101.44999999999982</v>
      </c>
      <c r="AK71" s="50">
        <v>101.44499999999982</v>
      </c>
      <c r="AL71" s="50">
        <v>101.39600000000024</v>
      </c>
      <c r="AM71" s="50">
        <v>101.39100000000025</v>
      </c>
      <c r="AN71" s="50">
        <v>101.38600000000025</v>
      </c>
      <c r="AO71" s="50">
        <v>101.38100000000026</v>
      </c>
      <c r="AP71" s="50">
        <v>101.33200000000005</v>
      </c>
      <c r="AQ71" s="50">
        <v>101.32700000000006</v>
      </c>
      <c r="AR71" s="50">
        <v>101.32200000000006</v>
      </c>
      <c r="AS71" s="50">
        <v>101.27299999999985</v>
      </c>
      <c r="AT71" s="50">
        <v>101.26799999999986</v>
      </c>
      <c r="AU71" s="50">
        <v>101.26299999999986</v>
      </c>
      <c r="AV71" s="50">
        <v>101.25799999999987</v>
      </c>
      <c r="AW71" s="50">
        <v>101.20900000000029</v>
      </c>
      <c r="AX71" s="51">
        <v>101.16999999999986</v>
      </c>
      <c r="AY71" s="51">
        <v>101.17999999999986</v>
      </c>
      <c r="AZ71" s="51">
        <v>101.18999999999987</v>
      </c>
      <c r="BA71" s="51">
        <v>101.13800000000003</v>
      </c>
      <c r="BB71" s="51">
        <v>101.08700000000003</v>
      </c>
      <c r="BC71" s="51">
        <v>101.03600000000003</v>
      </c>
      <c r="BD71" s="52">
        <v>100.98500000000003</v>
      </c>
      <c r="BE71" s="52">
        <v>100.93400000000003</v>
      </c>
      <c r="BF71" s="52">
        <v>100.88300000000002</v>
      </c>
      <c r="BG71" s="52">
        <v>100.83200000000002</v>
      </c>
      <c r="BH71" s="52">
        <v>100.78100000000002</v>
      </c>
      <c r="BI71" s="52">
        <v>100.73000000000002</v>
      </c>
      <c r="BJ71" s="52">
        <v>100.67900000000002</v>
      </c>
      <c r="BK71" s="52">
        <v>100.62800000000001</v>
      </c>
      <c r="BL71" s="52">
        <v>100.57700000000001</v>
      </c>
      <c r="BM71" s="52">
        <v>100.52600000000001</v>
      </c>
      <c r="BN71" s="52">
        <v>100.47500000000001</v>
      </c>
      <c r="BO71" s="52">
        <v>100.42400000000001</v>
      </c>
      <c r="BP71" s="52">
        <v>100.373</v>
      </c>
      <c r="BQ71" s="52">
        <v>100.322</v>
      </c>
      <c r="BR71" s="52">
        <v>100.271</v>
      </c>
      <c r="BS71" s="47">
        <v>100.22</v>
      </c>
      <c r="BT71" s="47">
        <v>100.169</v>
      </c>
      <c r="BU71" s="47">
        <v>100.105</v>
      </c>
      <c r="BV71" s="53">
        <v>100.04800000000002</v>
      </c>
      <c r="BW71" s="53">
        <v>100.03299999999986</v>
      </c>
      <c r="BX71" s="53">
        <v>99.978999999999857</v>
      </c>
      <c r="BY71" s="54">
        <v>99.924999999999855</v>
      </c>
      <c r="BZ71" s="54">
        <v>99.870999999999853</v>
      </c>
      <c r="CA71" s="54">
        <v>99.816999999999851</v>
      </c>
      <c r="CB71" s="54">
        <v>99.762999999999849</v>
      </c>
      <c r="CC71" s="54">
        <v>99.708999999999847</v>
      </c>
      <c r="CD71" s="54">
        <v>99.654999999999845</v>
      </c>
      <c r="CE71" s="54">
        <v>99.600999999999843</v>
      </c>
      <c r="CF71" s="54">
        <v>99.546999999999841</v>
      </c>
      <c r="CG71" s="54">
        <v>99.492999999999839</v>
      </c>
      <c r="CH71" s="54">
        <v>99.438999999999837</v>
      </c>
      <c r="CI71" s="54">
        <v>99.384999999999835</v>
      </c>
      <c r="CJ71" s="54">
        <v>99.330999999999833</v>
      </c>
      <c r="CK71" s="45"/>
      <c r="CL71" s="45"/>
      <c r="CM71" s="45"/>
      <c r="CN71" s="45"/>
      <c r="CO71" s="45"/>
      <c r="CP71" s="45"/>
      <c r="CQ71" s="45"/>
    </row>
    <row r="72" spans="1:95" ht="41" customHeight="1">
      <c r="A72" s="6">
        <v>135</v>
      </c>
      <c r="B72" s="45"/>
      <c r="C72" s="45"/>
      <c r="D72" s="45"/>
      <c r="E72" s="45"/>
      <c r="F72" s="75">
        <v>101.87899999999993</v>
      </c>
      <c r="G72" s="75">
        <v>101.87699999999994</v>
      </c>
      <c r="H72" s="75">
        <v>101.85699999999994</v>
      </c>
      <c r="I72" s="47">
        <v>101.88799999999999</v>
      </c>
      <c r="J72" s="47">
        <v>101.898</v>
      </c>
      <c r="K72" s="47">
        <v>101.893</v>
      </c>
      <c r="L72" s="50">
        <v>101.82199999999983</v>
      </c>
      <c r="M72" s="50">
        <v>101.81199999999983</v>
      </c>
      <c r="N72" s="50">
        <v>101.80199999999982</v>
      </c>
      <c r="O72" s="50">
        <v>101.79199999999982</v>
      </c>
      <c r="P72" s="50">
        <v>101.78199999999981</v>
      </c>
      <c r="Q72" s="50">
        <v>101.77199999999981</v>
      </c>
      <c r="R72" s="50">
        <v>101.7619999999998</v>
      </c>
      <c r="S72" s="50">
        <v>101.71900000000011</v>
      </c>
      <c r="T72" s="50">
        <v>101.7090000000001</v>
      </c>
      <c r="U72" s="50">
        <v>101.6990000000001</v>
      </c>
      <c r="V72" s="50">
        <v>101.68900000000009</v>
      </c>
      <c r="W72" s="50">
        <v>101.64599999999993</v>
      </c>
      <c r="X72" s="50">
        <v>101.63599999999992</v>
      </c>
      <c r="Y72" s="50">
        <v>101.62599999999992</v>
      </c>
      <c r="Z72" s="50">
        <v>101.61599999999991</v>
      </c>
      <c r="AA72" s="50">
        <v>101.60599999999991</v>
      </c>
      <c r="AB72" s="50">
        <v>101.56299999999975</v>
      </c>
      <c r="AC72" s="50">
        <v>101.55299999999974</v>
      </c>
      <c r="AD72" s="50">
        <v>101.54299999999974</v>
      </c>
      <c r="AE72" s="50">
        <v>101.50799999999985</v>
      </c>
      <c r="AF72" s="50">
        <v>101.51299999999985</v>
      </c>
      <c r="AG72" s="50">
        <v>101.47000000000016</v>
      </c>
      <c r="AH72" s="50">
        <v>101.4499999999998</v>
      </c>
      <c r="AI72" s="50">
        <v>101.44499999999981</v>
      </c>
      <c r="AJ72" s="50">
        <v>101.43999999999981</v>
      </c>
      <c r="AK72" s="50">
        <v>101.43499999999982</v>
      </c>
      <c r="AL72" s="50">
        <v>101.38500000000025</v>
      </c>
      <c r="AM72" s="50">
        <v>101.38000000000025</v>
      </c>
      <c r="AN72" s="50">
        <v>101.37500000000026</v>
      </c>
      <c r="AO72" s="50">
        <v>101.37000000000026</v>
      </c>
      <c r="AP72" s="50">
        <v>101.32000000000005</v>
      </c>
      <c r="AQ72" s="50">
        <v>101.31500000000005</v>
      </c>
      <c r="AR72" s="50">
        <v>101.31000000000006</v>
      </c>
      <c r="AS72" s="50">
        <v>101.25999999999985</v>
      </c>
      <c r="AT72" s="50">
        <v>101.25499999999985</v>
      </c>
      <c r="AU72" s="50">
        <v>101.24999999999986</v>
      </c>
      <c r="AV72" s="50">
        <v>101.24499999999986</v>
      </c>
      <c r="AW72" s="50">
        <v>101.19500000000029</v>
      </c>
      <c r="AX72" s="51">
        <v>101.15399999999985</v>
      </c>
      <c r="AY72" s="51">
        <v>101.16399999999986</v>
      </c>
      <c r="AZ72" s="51">
        <v>101.17399999999986</v>
      </c>
      <c r="BA72" s="51">
        <v>101.12300000000003</v>
      </c>
      <c r="BB72" s="51">
        <v>101.07200000000003</v>
      </c>
      <c r="BC72" s="51">
        <v>101.02100000000003</v>
      </c>
      <c r="BD72" s="52">
        <v>100.97000000000003</v>
      </c>
      <c r="BE72" s="52">
        <v>100.91900000000003</v>
      </c>
      <c r="BF72" s="52">
        <v>100.86800000000002</v>
      </c>
      <c r="BG72" s="52">
        <v>100.81700000000002</v>
      </c>
      <c r="BH72" s="52">
        <v>100.76600000000002</v>
      </c>
      <c r="BI72" s="52">
        <v>100.71500000000002</v>
      </c>
      <c r="BJ72" s="52">
        <v>100.66400000000002</v>
      </c>
      <c r="BK72" s="52">
        <v>100.61300000000001</v>
      </c>
      <c r="BL72" s="52">
        <v>100.56200000000001</v>
      </c>
      <c r="BM72" s="52">
        <v>100.51100000000001</v>
      </c>
      <c r="BN72" s="52">
        <v>100.46000000000001</v>
      </c>
      <c r="BO72" s="52">
        <v>100.40900000000001</v>
      </c>
      <c r="BP72" s="52">
        <v>100.358</v>
      </c>
      <c r="BQ72" s="52">
        <v>100.307</v>
      </c>
      <c r="BR72" s="52">
        <v>100.256</v>
      </c>
      <c r="BS72" s="47">
        <v>100.205</v>
      </c>
      <c r="BT72" s="47">
        <v>100.154</v>
      </c>
      <c r="BU72" s="47">
        <v>100.09</v>
      </c>
      <c r="BV72" s="53">
        <v>100.03200000000001</v>
      </c>
      <c r="BW72" s="53">
        <v>100.01299999999979</v>
      </c>
      <c r="BX72" s="53">
        <v>99.956999999999795</v>
      </c>
      <c r="BY72" s="54">
        <v>99.900999999999797</v>
      </c>
      <c r="BZ72" s="54">
        <v>99.8449999999998</v>
      </c>
      <c r="CA72" s="54">
        <v>99.788999999999803</v>
      </c>
      <c r="CB72" s="54">
        <v>99.732999999999805</v>
      </c>
      <c r="CC72" s="54">
        <v>99.676999999999808</v>
      </c>
      <c r="CD72" s="54">
        <v>99.62099999999981</v>
      </c>
      <c r="CE72" s="54">
        <v>99.564999999999813</v>
      </c>
      <c r="CF72" s="54">
        <v>99.508999999999816</v>
      </c>
      <c r="CG72" s="54">
        <v>99.452999999999818</v>
      </c>
      <c r="CH72" s="54">
        <v>99.396999999999821</v>
      </c>
      <c r="CI72" s="54">
        <v>99.340999999999823</v>
      </c>
      <c r="CJ72" s="54">
        <v>99.284999999999826</v>
      </c>
      <c r="CK72" s="45"/>
      <c r="CL72" s="45"/>
      <c r="CM72" s="45"/>
      <c r="CN72" s="45"/>
      <c r="CO72" s="45"/>
      <c r="CP72" s="45"/>
      <c r="CQ72" s="45"/>
    </row>
    <row r="73" spans="1:95" ht="41" customHeight="1">
      <c r="A73" s="6">
        <v>132</v>
      </c>
      <c r="B73" s="45"/>
      <c r="C73" s="45"/>
      <c r="D73" s="45"/>
      <c r="E73" s="45"/>
      <c r="F73" s="75">
        <v>101.87699999999994</v>
      </c>
      <c r="G73" s="75">
        <v>101.87499999999994</v>
      </c>
      <c r="H73" s="75">
        <v>101.85499999999995</v>
      </c>
      <c r="I73" s="47">
        <v>101.889</v>
      </c>
      <c r="J73" s="47">
        <v>101.899</v>
      </c>
      <c r="K73" s="47">
        <v>101.89400000000001</v>
      </c>
      <c r="L73" s="47">
        <v>101.85900000000001</v>
      </c>
      <c r="M73" s="47">
        <v>101.84100000000001</v>
      </c>
      <c r="N73" s="47">
        <v>101.82300000000001</v>
      </c>
      <c r="O73" s="47">
        <v>101.80500000000001</v>
      </c>
      <c r="P73" s="47">
        <v>101.78700000000001</v>
      </c>
      <c r="Q73" s="47">
        <v>101.76900000000001</v>
      </c>
      <c r="R73" s="47">
        <v>101.751</v>
      </c>
      <c r="S73" s="47">
        <v>101.733</v>
      </c>
      <c r="T73" s="47">
        <v>101.715</v>
      </c>
      <c r="U73" s="47">
        <v>101.697</v>
      </c>
      <c r="V73" s="47">
        <v>101.679</v>
      </c>
      <c r="W73" s="47">
        <v>101.661</v>
      </c>
      <c r="X73" s="47">
        <v>101.643</v>
      </c>
      <c r="Y73" s="47">
        <v>101.625</v>
      </c>
      <c r="Z73" s="47">
        <v>101.607</v>
      </c>
      <c r="AA73" s="47">
        <v>101.589</v>
      </c>
      <c r="AB73" s="47">
        <v>101.571</v>
      </c>
      <c r="AC73" s="47">
        <v>101.553</v>
      </c>
      <c r="AD73" s="47">
        <v>101.535</v>
      </c>
      <c r="AE73" s="47">
        <v>101.517</v>
      </c>
      <c r="AF73" s="47">
        <v>101.499</v>
      </c>
      <c r="AG73" s="47">
        <v>101.48099999999999</v>
      </c>
      <c r="AH73" s="47">
        <v>101.46299999999999</v>
      </c>
      <c r="AI73" s="47">
        <v>101.44499999999999</v>
      </c>
      <c r="AJ73" s="47">
        <v>101.42699999999999</v>
      </c>
      <c r="AK73" s="47">
        <v>101.40899999999999</v>
      </c>
      <c r="AL73" s="47">
        <v>101.39099999999999</v>
      </c>
      <c r="AM73" s="47">
        <v>101.37299999999999</v>
      </c>
      <c r="AN73" s="47">
        <v>101.35499999999999</v>
      </c>
      <c r="AO73" s="47">
        <v>101.33699999999999</v>
      </c>
      <c r="AP73" s="47">
        <v>101.31899999999999</v>
      </c>
      <c r="AQ73" s="47">
        <v>101.30099999999999</v>
      </c>
      <c r="AR73" s="47">
        <v>101.28299999999999</v>
      </c>
      <c r="AS73" s="47">
        <v>101.26499999999999</v>
      </c>
      <c r="AT73" s="47">
        <v>101.24699999999999</v>
      </c>
      <c r="AU73" s="47">
        <v>101.22899999999998</v>
      </c>
      <c r="AV73" s="47">
        <v>101.21099999999998</v>
      </c>
      <c r="AW73" s="47">
        <v>101.19299999999998</v>
      </c>
      <c r="AX73" s="51">
        <v>101.18799999999999</v>
      </c>
      <c r="AY73" s="51">
        <v>101.18299999999999</v>
      </c>
      <c r="AZ73" s="51">
        <v>101.15799999999986</v>
      </c>
      <c r="BA73" s="51">
        <v>101.10800000000003</v>
      </c>
      <c r="BB73" s="51">
        <v>101.05700000000003</v>
      </c>
      <c r="BC73" s="51">
        <v>101.00600000000003</v>
      </c>
      <c r="BD73" s="47">
        <v>100.95500000000003</v>
      </c>
      <c r="BE73" s="47">
        <v>100.90400000000002</v>
      </c>
      <c r="BF73" s="47">
        <v>100.85300000000002</v>
      </c>
      <c r="BG73" s="47">
        <v>100.80200000000002</v>
      </c>
      <c r="BH73" s="47">
        <v>100.75100000000002</v>
      </c>
      <c r="BI73" s="47">
        <v>100.70000000000002</v>
      </c>
      <c r="BJ73" s="47">
        <v>100.64900000000002</v>
      </c>
      <c r="BK73" s="47">
        <v>100.59800000000001</v>
      </c>
      <c r="BL73" s="47">
        <v>100.54700000000001</v>
      </c>
      <c r="BM73" s="47">
        <v>100.49600000000001</v>
      </c>
      <c r="BN73" s="47">
        <v>100.44500000000001</v>
      </c>
      <c r="BO73" s="47">
        <v>100.39400000000001</v>
      </c>
      <c r="BP73" s="47">
        <v>100.343</v>
      </c>
      <c r="BQ73" s="47">
        <v>100.292</v>
      </c>
      <c r="BR73" s="47">
        <v>100.241</v>
      </c>
      <c r="BS73" s="47">
        <v>100.19</v>
      </c>
      <c r="BT73" s="47">
        <v>100.139</v>
      </c>
      <c r="BU73" s="47">
        <v>100.075</v>
      </c>
      <c r="BV73" s="47">
        <v>100.01600000000001</v>
      </c>
      <c r="BW73" s="47">
        <v>99.99299999999991</v>
      </c>
      <c r="BX73" s="47">
        <v>99.934999999999903</v>
      </c>
      <c r="BY73" s="47">
        <v>99.876999999999896</v>
      </c>
      <c r="BZ73" s="47">
        <v>99.818999999999889</v>
      </c>
      <c r="CA73" s="47">
        <v>99.760999999999882</v>
      </c>
      <c r="CB73" s="47">
        <v>99.702999999999875</v>
      </c>
      <c r="CC73" s="47">
        <v>99.644999999999868</v>
      </c>
      <c r="CD73" s="47">
        <v>99.586999999999861</v>
      </c>
      <c r="CE73" s="47">
        <v>99.528999999999854</v>
      </c>
      <c r="CF73" s="47">
        <v>99.470999999999847</v>
      </c>
      <c r="CG73" s="47">
        <v>99.41299999999984</v>
      </c>
      <c r="CH73" s="47">
        <v>99.354999999999833</v>
      </c>
      <c r="CI73" s="47">
        <v>99.296999999999827</v>
      </c>
      <c r="CJ73" s="47">
        <v>99.23899999999982</v>
      </c>
      <c r="CK73" s="45"/>
      <c r="CL73" s="45"/>
      <c r="CM73" s="45"/>
      <c r="CN73" s="45"/>
      <c r="CO73" s="45"/>
      <c r="CP73" s="45"/>
      <c r="CQ73" s="45"/>
    </row>
    <row r="74" spans="1:95" ht="41" customHeight="1">
      <c r="A74" s="6">
        <v>129</v>
      </c>
      <c r="B74" s="45"/>
      <c r="C74" s="45"/>
      <c r="D74" s="45"/>
      <c r="E74" s="45"/>
      <c r="F74" s="75">
        <v>101.87499999999994</v>
      </c>
      <c r="G74" s="75">
        <v>101.87299999999995</v>
      </c>
      <c r="H74" s="75">
        <v>101.85299999999995</v>
      </c>
      <c r="I74" s="47">
        <v>101.89</v>
      </c>
      <c r="J74" s="47">
        <v>101.9</v>
      </c>
      <c r="K74" s="47">
        <v>101.88200000000001</v>
      </c>
      <c r="L74" s="47">
        <v>101.864</v>
      </c>
      <c r="M74" s="47">
        <v>101.846</v>
      </c>
      <c r="N74" s="47">
        <v>101.828</v>
      </c>
      <c r="O74" s="47">
        <v>101.81</v>
      </c>
      <c r="P74" s="47">
        <v>101.792</v>
      </c>
      <c r="Q74" s="47">
        <v>101.774</v>
      </c>
      <c r="R74" s="47">
        <v>101.756</v>
      </c>
      <c r="S74" s="47">
        <v>101.738</v>
      </c>
      <c r="T74" s="47">
        <v>101.72</v>
      </c>
      <c r="U74" s="47">
        <v>101.702</v>
      </c>
      <c r="V74" s="47">
        <v>101.684</v>
      </c>
      <c r="W74" s="47">
        <v>101.666</v>
      </c>
      <c r="X74" s="47">
        <v>101.648</v>
      </c>
      <c r="Y74" s="47">
        <v>101.63</v>
      </c>
      <c r="Z74" s="47">
        <v>101.61199999999999</v>
      </c>
      <c r="AA74" s="47">
        <v>101.59399999999999</v>
      </c>
      <c r="AB74" s="47">
        <v>101.57599999999999</v>
      </c>
      <c r="AC74" s="47">
        <v>101.55799999999999</v>
      </c>
      <c r="AD74" s="47">
        <v>101.53999999999999</v>
      </c>
      <c r="AE74" s="47">
        <v>101.52199999999999</v>
      </c>
      <c r="AF74" s="47">
        <v>101.50399999999999</v>
      </c>
      <c r="AG74" s="47">
        <v>101.48599999999999</v>
      </c>
      <c r="AH74" s="47">
        <v>101.46799999999999</v>
      </c>
      <c r="AI74" s="47">
        <v>101.44999999999999</v>
      </c>
      <c r="AJ74" s="47">
        <v>101.43199999999999</v>
      </c>
      <c r="AK74" s="47">
        <v>101.41399999999999</v>
      </c>
      <c r="AL74" s="47">
        <v>101.39599999999999</v>
      </c>
      <c r="AM74" s="47">
        <v>101.37799999999999</v>
      </c>
      <c r="AN74" s="47">
        <v>101.35999999999999</v>
      </c>
      <c r="AO74" s="47">
        <v>101.34199999999998</v>
      </c>
      <c r="AP74" s="47">
        <v>101.32399999999998</v>
      </c>
      <c r="AQ74" s="47">
        <v>101.30599999999998</v>
      </c>
      <c r="AR74" s="47">
        <v>101.28799999999998</v>
      </c>
      <c r="AS74" s="47">
        <v>101.26999999999998</v>
      </c>
      <c r="AT74" s="47">
        <v>101.25199999999998</v>
      </c>
      <c r="AU74" s="47">
        <v>101.23399999999998</v>
      </c>
      <c r="AV74" s="47">
        <v>101.21599999999998</v>
      </c>
      <c r="AW74" s="47">
        <v>101.19799999999998</v>
      </c>
      <c r="AX74" s="51">
        <v>101.17999999999998</v>
      </c>
      <c r="AY74" s="51">
        <v>101.16199999999998</v>
      </c>
      <c r="AZ74" s="51">
        <v>101.14</v>
      </c>
      <c r="BA74" s="51">
        <v>101.08900000000004</v>
      </c>
      <c r="BB74" s="51">
        <v>101.03800000000004</v>
      </c>
      <c r="BC74" s="51">
        <v>100.98700000000004</v>
      </c>
      <c r="BD74" s="47">
        <v>100.93600000000004</v>
      </c>
      <c r="BE74" s="47">
        <v>100.88500000000003</v>
      </c>
      <c r="BF74" s="47">
        <v>100.83400000000003</v>
      </c>
      <c r="BG74" s="47">
        <v>100.78300000000003</v>
      </c>
      <c r="BH74" s="47">
        <v>100.73200000000003</v>
      </c>
      <c r="BI74" s="47">
        <v>100.68100000000003</v>
      </c>
      <c r="BJ74" s="47">
        <v>100.63000000000002</v>
      </c>
      <c r="BK74" s="47">
        <v>100.57900000000002</v>
      </c>
      <c r="BL74" s="47">
        <v>100.52800000000002</v>
      </c>
      <c r="BM74" s="47">
        <v>100.47700000000002</v>
      </c>
      <c r="BN74" s="47">
        <v>100.42600000000002</v>
      </c>
      <c r="BO74" s="47">
        <v>100.37500000000001</v>
      </c>
      <c r="BP74" s="47">
        <v>100.32400000000001</v>
      </c>
      <c r="BQ74" s="47">
        <v>100.27300000000001</v>
      </c>
      <c r="BR74" s="47">
        <v>100.22200000000001</v>
      </c>
      <c r="BS74" s="47">
        <v>100.17100000000001</v>
      </c>
      <c r="BT74" s="47">
        <v>100.12</v>
      </c>
      <c r="BU74" s="47">
        <v>100.06</v>
      </c>
      <c r="BV74" s="47">
        <v>100</v>
      </c>
      <c r="BW74" s="47">
        <v>99.94</v>
      </c>
      <c r="BX74" s="47">
        <v>99.88</v>
      </c>
      <c r="BY74" s="47">
        <v>99.82</v>
      </c>
      <c r="BZ74" s="47">
        <v>99.759999999999991</v>
      </c>
      <c r="CA74" s="47">
        <v>99.699999999999989</v>
      </c>
      <c r="CB74" s="47">
        <v>99.639999999999986</v>
      </c>
      <c r="CC74" s="47">
        <v>99.579999999999984</v>
      </c>
      <c r="CD74" s="47">
        <v>99.519999999999982</v>
      </c>
      <c r="CE74" s="47">
        <v>99.45999999999998</v>
      </c>
      <c r="CF74" s="47">
        <v>99.399999999999977</v>
      </c>
      <c r="CG74" s="47">
        <v>99.339999999999975</v>
      </c>
      <c r="CH74" s="47">
        <v>99.279999999999973</v>
      </c>
      <c r="CI74" s="47">
        <v>99.21999999999997</v>
      </c>
      <c r="CJ74" s="47">
        <v>99.16</v>
      </c>
      <c r="CK74" s="45"/>
      <c r="CL74" s="45"/>
      <c r="CM74" s="45"/>
      <c r="CN74" s="45"/>
      <c r="CO74" s="45"/>
      <c r="CP74" s="45"/>
      <c r="CQ74" s="45"/>
    </row>
    <row r="75" spans="1:95" ht="41" customHeight="1">
      <c r="A75" s="6">
        <v>126</v>
      </c>
      <c r="B75" s="45"/>
      <c r="C75" s="45"/>
      <c r="D75" s="45"/>
      <c r="E75" s="45"/>
      <c r="F75" s="75">
        <v>101.87299999999995</v>
      </c>
      <c r="G75" s="75">
        <v>101.87099999999995</v>
      </c>
      <c r="H75" s="75">
        <v>101.85099999999996</v>
      </c>
      <c r="I75" s="47">
        <v>101.88</v>
      </c>
      <c r="J75" s="47">
        <v>101.89</v>
      </c>
      <c r="K75" s="47">
        <v>101.872</v>
      </c>
      <c r="L75" s="47">
        <v>101.854</v>
      </c>
      <c r="M75" s="47">
        <v>101.836</v>
      </c>
      <c r="N75" s="47">
        <v>101.818</v>
      </c>
      <c r="O75" s="47">
        <v>101.8</v>
      </c>
      <c r="P75" s="47">
        <v>101.782</v>
      </c>
      <c r="Q75" s="47">
        <v>101.764</v>
      </c>
      <c r="R75" s="47">
        <v>101.746</v>
      </c>
      <c r="S75" s="47">
        <v>101.72799999999999</v>
      </c>
      <c r="T75" s="47">
        <v>101.71</v>
      </c>
      <c r="U75" s="47">
        <v>101.69199999999999</v>
      </c>
      <c r="V75" s="47">
        <v>101.67399999999999</v>
      </c>
      <c r="W75" s="47">
        <v>101.65599999999999</v>
      </c>
      <c r="X75" s="47">
        <v>101.63799999999999</v>
      </c>
      <c r="Y75" s="47">
        <v>101.61999999999999</v>
      </c>
      <c r="Z75" s="47">
        <v>101.60199999999999</v>
      </c>
      <c r="AA75" s="47">
        <v>101.58399999999999</v>
      </c>
      <c r="AB75" s="47">
        <v>101.56599999999999</v>
      </c>
      <c r="AC75" s="47">
        <v>101.54799999999999</v>
      </c>
      <c r="AD75" s="47">
        <v>101.52999999999999</v>
      </c>
      <c r="AE75" s="47">
        <v>101.51199999999999</v>
      </c>
      <c r="AF75" s="47">
        <v>101.49399999999999</v>
      </c>
      <c r="AG75" s="47">
        <v>101.47599999999998</v>
      </c>
      <c r="AH75" s="47">
        <v>101.45799999999998</v>
      </c>
      <c r="AI75" s="47">
        <v>101.43999999999998</v>
      </c>
      <c r="AJ75" s="47">
        <v>101.42199999999998</v>
      </c>
      <c r="AK75" s="47">
        <v>101.40399999999998</v>
      </c>
      <c r="AL75" s="47">
        <v>101.38599999999998</v>
      </c>
      <c r="AM75" s="47">
        <v>101.36799999999998</v>
      </c>
      <c r="AN75" s="47">
        <v>101.34999999999998</v>
      </c>
      <c r="AO75" s="47">
        <v>101.33199999999998</v>
      </c>
      <c r="AP75" s="47">
        <v>101.31399999999998</v>
      </c>
      <c r="AQ75" s="47">
        <v>101.29599999999998</v>
      </c>
      <c r="AR75" s="47">
        <v>101.27799999999998</v>
      </c>
      <c r="AS75" s="47">
        <v>101.25999999999998</v>
      </c>
      <c r="AT75" s="47">
        <v>101.24199999999998</v>
      </c>
      <c r="AU75" s="47">
        <v>101.22399999999998</v>
      </c>
      <c r="AV75" s="47">
        <v>101.20599999999997</v>
      </c>
      <c r="AW75" s="47">
        <v>101.18799999999997</v>
      </c>
      <c r="AX75" s="51">
        <v>101.16999999999997</v>
      </c>
      <c r="AY75" s="51">
        <v>101.15199999999997</v>
      </c>
      <c r="AZ75" s="51">
        <v>101.099</v>
      </c>
      <c r="BA75" s="51">
        <v>101.05499999999995</v>
      </c>
      <c r="BB75" s="51">
        <v>101.00499999999995</v>
      </c>
      <c r="BC75" s="51">
        <v>100.95499999999996</v>
      </c>
      <c r="BD75" s="47">
        <v>100.90499999999996</v>
      </c>
      <c r="BE75" s="47">
        <v>100.85499999999996</v>
      </c>
      <c r="BF75" s="47">
        <v>100.80499999999996</v>
      </c>
      <c r="BG75" s="47">
        <v>100.75499999999997</v>
      </c>
      <c r="BH75" s="47">
        <v>100.70499999999997</v>
      </c>
      <c r="BI75" s="47">
        <v>100.65499999999997</v>
      </c>
      <c r="BJ75" s="47">
        <v>100.60499999999998</v>
      </c>
      <c r="BK75" s="47">
        <v>100.55499999999998</v>
      </c>
      <c r="BL75" s="47">
        <v>100.50499999999998</v>
      </c>
      <c r="BM75" s="47">
        <v>100.45499999999998</v>
      </c>
      <c r="BN75" s="47">
        <v>100.40499999999999</v>
      </c>
      <c r="BO75" s="47">
        <v>100.35499999999999</v>
      </c>
      <c r="BP75" s="47">
        <v>100.30499999999999</v>
      </c>
      <c r="BQ75" s="47">
        <v>100.255</v>
      </c>
      <c r="BR75" s="47">
        <v>100.205</v>
      </c>
      <c r="BS75" s="47">
        <v>100.155</v>
      </c>
      <c r="BT75" s="47">
        <v>100.105</v>
      </c>
      <c r="BU75" s="47">
        <v>100.04100000000001</v>
      </c>
      <c r="BV75" s="47">
        <v>99.977000000000018</v>
      </c>
      <c r="BW75" s="47">
        <v>99.913000000000025</v>
      </c>
      <c r="BX75" s="47">
        <v>99.849000000000032</v>
      </c>
      <c r="BY75" s="47">
        <v>99.785000000000039</v>
      </c>
      <c r="BZ75" s="47">
        <v>99.721000000000046</v>
      </c>
      <c r="CA75" s="47">
        <v>99.657000000000053</v>
      </c>
      <c r="CB75" s="47">
        <v>99.59300000000006</v>
      </c>
      <c r="CC75" s="47">
        <v>99.529000000000067</v>
      </c>
      <c r="CD75" s="47">
        <v>99.465000000000074</v>
      </c>
      <c r="CE75" s="47">
        <v>99.401000000000082</v>
      </c>
      <c r="CF75" s="47">
        <v>99.337000000000089</v>
      </c>
      <c r="CG75" s="47">
        <v>99.273000000000096</v>
      </c>
      <c r="CH75" s="47">
        <v>99.209000000000103</v>
      </c>
      <c r="CI75" s="47">
        <v>99.14500000000011</v>
      </c>
      <c r="CJ75" s="47">
        <v>99.149000000000001</v>
      </c>
      <c r="CK75" s="45"/>
      <c r="CL75" s="45"/>
      <c r="CM75" s="45"/>
      <c r="CN75" s="45"/>
      <c r="CO75" s="45"/>
      <c r="CP75" s="45"/>
      <c r="CQ75" s="45"/>
    </row>
    <row r="76" spans="1:95" ht="41" customHeight="1">
      <c r="A76" s="6">
        <v>123</v>
      </c>
      <c r="B76" s="45"/>
      <c r="C76" s="45"/>
      <c r="D76" s="45"/>
      <c r="E76" s="45"/>
      <c r="F76" s="75">
        <v>101.87099999999995</v>
      </c>
      <c r="G76" s="75">
        <v>101.86899999999996</v>
      </c>
      <c r="H76" s="75">
        <v>101.84899999999996</v>
      </c>
      <c r="I76" s="47">
        <v>101.9</v>
      </c>
      <c r="J76" s="47">
        <v>101.9</v>
      </c>
      <c r="K76" s="47">
        <v>101.9</v>
      </c>
      <c r="L76" s="55">
        <v>101.91199999999985</v>
      </c>
      <c r="M76" s="55">
        <v>101.88899999999985</v>
      </c>
      <c r="N76" s="55">
        <v>101.86599999999986</v>
      </c>
      <c r="O76" s="55">
        <v>101.84299999999986</v>
      </c>
      <c r="P76" s="55">
        <v>101.81999999999987</v>
      </c>
      <c r="Q76" s="55">
        <v>101.79699999999987</v>
      </c>
      <c r="R76" s="55">
        <v>101.77399999999987</v>
      </c>
      <c r="S76" s="55">
        <v>101.75099999999988</v>
      </c>
      <c r="T76" s="55">
        <v>101.72799999999988</v>
      </c>
      <c r="U76" s="55">
        <v>101.70499999999988</v>
      </c>
      <c r="V76" s="55">
        <v>101.68199999999989</v>
      </c>
      <c r="W76" s="55">
        <v>101.65899999999989</v>
      </c>
      <c r="X76" s="55">
        <v>101.6359999999999</v>
      </c>
      <c r="Y76" s="55">
        <v>101.6129999999999</v>
      </c>
      <c r="Z76" s="55">
        <v>101.5899999999999</v>
      </c>
      <c r="AA76" s="55">
        <v>101.56699999999991</v>
      </c>
      <c r="AB76" s="55">
        <v>101.54399999999991</v>
      </c>
      <c r="AC76" s="55">
        <v>101.52099999999992</v>
      </c>
      <c r="AD76" s="55">
        <v>101.49799999999992</v>
      </c>
      <c r="AE76" s="55">
        <v>101.47499999999992</v>
      </c>
      <c r="AF76" s="55">
        <v>101.45199999999993</v>
      </c>
      <c r="AG76" s="55">
        <v>101.42899999999993</v>
      </c>
      <c r="AH76" s="55">
        <v>101.40599999999993</v>
      </c>
      <c r="AI76" s="55">
        <v>101.38299999999994</v>
      </c>
      <c r="AJ76" s="55">
        <v>101.35999999999994</v>
      </c>
      <c r="AK76" s="55">
        <v>101.33699999999995</v>
      </c>
      <c r="AL76" s="55">
        <v>101.31399999999995</v>
      </c>
      <c r="AM76" s="55">
        <v>101.29099999999995</v>
      </c>
      <c r="AN76" s="55">
        <v>101.26799999999996</v>
      </c>
      <c r="AO76" s="55">
        <v>101.24499999999996</v>
      </c>
      <c r="AP76" s="55">
        <v>101.22199999999997</v>
      </c>
      <c r="AQ76" s="55">
        <v>101.19899999999997</v>
      </c>
      <c r="AR76" s="55">
        <v>101.17599999999997</v>
      </c>
      <c r="AS76" s="55">
        <v>101.15299999999998</v>
      </c>
      <c r="AT76" s="55">
        <v>101.12999999999998</v>
      </c>
      <c r="AU76" s="55">
        <v>101.10699999999999</v>
      </c>
      <c r="AV76" s="55">
        <v>101.08399999999999</v>
      </c>
      <c r="AW76" s="55">
        <v>101.06099999999999</v>
      </c>
      <c r="AX76" s="51">
        <v>101.038</v>
      </c>
      <c r="AY76" s="51">
        <v>101.048</v>
      </c>
      <c r="AZ76" s="51">
        <v>101.05800000000001</v>
      </c>
      <c r="BA76" s="51">
        <v>101.05300000000001</v>
      </c>
      <c r="BB76" s="51">
        <v>101.04800000000002</v>
      </c>
      <c r="BC76" s="51">
        <v>101.04300000000002</v>
      </c>
      <c r="BD76" s="52">
        <v>100.87000000000008</v>
      </c>
      <c r="BE76" s="52">
        <v>100.82199999999999</v>
      </c>
      <c r="BF76" s="52">
        <v>100.7739999999999</v>
      </c>
      <c r="BG76" s="52">
        <v>100.72600000000006</v>
      </c>
      <c r="BH76" s="52">
        <v>100.67799999999997</v>
      </c>
      <c r="BI76" s="52">
        <v>100.62999999999988</v>
      </c>
      <c r="BJ76" s="52">
        <v>100.58200000000004</v>
      </c>
      <c r="BK76" s="52">
        <v>100.53399999999995</v>
      </c>
      <c r="BL76" s="52">
        <v>100.46900000000002</v>
      </c>
      <c r="BM76" s="52">
        <v>100.42099999999994</v>
      </c>
      <c r="BN76" s="52">
        <v>100.37299999999985</v>
      </c>
      <c r="BO76" s="52">
        <v>100.325</v>
      </c>
      <c r="BP76" s="52">
        <v>100.27699999999992</v>
      </c>
      <c r="BQ76" s="52">
        <v>100.22899999999983</v>
      </c>
      <c r="BR76" s="52">
        <v>100.18099999999998</v>
      </c>
      <c r="BS76" s="52">
        <v>100.1329999999999</v>
      </c>
      <c r="BT76" s="52">
        <v>100.08499999999981</v>
      </c>
      <c r="BU76" s="56">
        <v>100.01999999999988</v>
      </c>
      <c r="BV76" s="56">
        <v>99.954999999999956</v>
      </c>
      <c r="BW76" s="56">
        <v>99.906999999999869</v>
      </c>
      <c r="BX76" s="56">
        <v>99.841999999999942</v>
      </c>
      <c r="BY76" s="56">
        <v>99.776999999999774</v>
      </c>
      <c r="BZ76" s="56">
        <v>99.711999999999847</v>
      </c>
      <c r="CA76" s="56">
        <v>99.64699999999992</v>
      </c>
      <c r="CB76" s="56">
        <v>99.581999999999752</v>
      </c>
      <c r="CC76" s="56">
        <v>99.533999999999907</v>
      </c>
      <c r="CD76" s="56">
        <v>99.468999999999738</v>
      </c>
      <c r="CE76" s="56">
        <v>99.420999999999893</v>
      </c>
      <c r="CF76" s="56">
        <v>99.406999999999726</v>
      </c>
      <c r="CG76" s="56">
        <v>99.409999999999883</v>
      </c>
      <c r="CH76" s="56">
        <v>99.412999999999798</v>
      </c>
      <c r="CI76" s="56">
        <v>99.398999999999873</v>
      </c>
      <c r="CJ76" s="56">
        <v>99.350999999999786</v>
      </c>
      <c r="CK76" s="45"/>
      <c r="CL76" s="45"/>
      <c r="CM76" s="45"/>
      <c r="CN76" s="45"/>
      <c r="CO76" s="45"/>
      <c r="CP76" s="45"/>
      <c r="CQ76" s="45"/>
    </row>
    <row r="77" spans="1:95" ht="41" customHeight="1">
      <c r="A77" s="6">
        <v>120</v>
      </c>
      <c r="B77" s="45"/>
      <c r="C77" s="45"/>
      <c r="D77" s="45"/>
      <c r="E77" s="45"/>
      <c r="F77" s="45">
        <v>101.86899999999996</v>
      </c>
      <c r="G77" s="75">
        <v>101.86699999999996</v>
      </c>
      <c r="H77" s="75">
        <v>101.84699999999997</v>
      </c>
      <c r="I77" s="47">
        <v>101.9</v>
      </c>
      <c r="J77" s="47">
        <v>101.9</v>
      </c>
      <c r="K77" s="47">
        <v>101.9</v>
      </c>
      <c r="L77" s="55">
        <v>101.90900000000003</v>
      </c>
      <c r="M77" s="55">
        <v>101.88500000000003</v>
      </c>
      <c r="N77" s="55">
        <v>101.86100000000003</v>
      </c>
      <c r="O77" s="55">
        <v>101.83700000000003</v>
      </c>
      <c r="P77" s="55">
        <v>101.81300000000003</v>
      </c>
      <c r="Q77" s="55">
        <v>101.78900000000003</v>
      </c>
      <c r="R77" s="55">
        <v>101.76500000000003</v>
      </c>
      <c r="S77" s="55">
        <v>101.74100000000003</v>
      </c>
      <c r="T77" s="55">
        <v>101.71700000000003</v>
      </c>
      <c r="U77" s="55">
        <v>101.69300000000003</v>
      </c>
      <c r="V77" s="55">
        <v>101.66900000000003</v>
      </c>
      <c r="W77" s="55">
        <v>101.64500000000002</v>
      </c>
      <c r="X77" s="55">
        <v>101.62100000000002</v>
      </c>
      <c r="Y77" s="55">
        <v>101.59700000000002</v>
      </c>
      <c r="Z77" s="55">
        <v>101.57300000000002</v>
      </c>
      <c r="AA77" s="55">
        <v>101.54900000000002</v>
      </c>
      <c r="AB77" s="55">
        <v>101.52500000000002</v>
      </c>
      <c r="AC77" s="55">
        <v>101.50100000000002</v>
      </c>
      <c r="AD77" s="55">
        <v>101.47700000000002</v>
      </c>
      <c r="AE77" s="55">
        <v>101.45300000000002</v>
      </c>
      <c r="AF77" s="55">
        <v>101.42900000000002</v>
      </c>
      <c r="AG77" s="55">
        <v>101.40500000000002</v>
      </c>
      <c r="AH77" s="55">
        <v>101.38100000000001</v>
      </c>
      <c r="AI77" s="55">
        <v>101.35700000000001</v>
      </c>
      <c r="AJ77" s="55">
        <v>101.33300000000001</v>
      </c>
      <c r="AK77" s="55">
        <v>101.30900000000001</v>
      </c>
      <c r="AL77" s="55">
        <v>101.28500000000001</v>
      </c>
      <c r="AM77" s="55">
        <v>101.26100000000001</v>
      </c>
      <c r="AN77" s="55">
        <v>101.23700000000001</v>
      </c>
      <c r="AO77" s="55">
        <v>101.21300000000001</v>
      </c>
      <c r="AP77" s="55">
        <v>101.18900000000001</v>
      </c>
      <c r="AQ77" s="55">
        <v>101.16500000000001</v>
      </c>
      <c r="AR77" s="55">
        <v>101.14100000000001</v>
      </c>
      <c r="AS77" s="55">
        <v>101.117</v>
      </c>
      <c r="AT77" s="55">
        <v>101.093</v>
      </c>
      <c r="AU77" s="55">
        <v>101.069</v>
      </c>
      <c r="AV77" s="55">
        <v>101.045</v>
      </c>
      <c r="AW77" s="55">
        <v>101.021</v>
      </c>
      <c r="AX77" s="51">
        <v>100.997</v>
      </c>
      <c r="AY77" s="51">
        <v>101.00700000000001</v>
      </c>
      <c r="AZ77" s="51">
        <v>101.01700000000001</v>
      </c>
      <c r="BA77" s="51">
        <v>101.01200000000001</v>
      </c>
      <c r="BB77" s="51">
        <v>101.00700000000002</v>
      </c>
      <c r="BC77" s="51">
        <v>101.00200000000002</v>
      </c>
      <c r="BD77" s="52">
        <v>100.83300000000007</v>
      </c>
      <c r="BE77" s="52">
        <v>100.78599999999999</v>
      </c>
      <c r="BF77" s="52">
        <v>100.7389999999999</v>
      </c>
      <c r="BG77" s="52">
        <v>100.69200000000005</v>
      </c>
      <c r="BH77" s="52">
        <v>100.64499999999997</v>
      </c>
      <c r="BI77" s="52">
        <v>100.59799999999989</v>
      </c>
      <c r="BJ77" s="52">
        <v>100.55100000000003</v>
      </c>
      <c r="BK77" s="52">
        <v>100.50399999999995</v>
      </c>
      <c r="BL77" s="52">
        <v>100.44100000000002</v>
      </c>
      <c r="BM77" s="52">
        <v>100.39399999999993</v>
      </c>
      <c r="BN77" s="52">
        <v>100.34699999999985</v>
      </c>
      <c r="BO77" s="52">
        <v>100.3</v>
      </c>
      <c r="BP77" s="52">
        <v>100.25299999999991</v>
      </c>
      <c r="BQ77" s="52">
        <v>100.20599999999983</v>
      </c>
      <c r="BR77" s="52">
        <v>100.15899999999998</v>
      </c>
      <c r="BS77" s="52">
        <v>100.1119999999999</v>
      </c>
      <c r="BT77" s="52">
        <v>100.06499999999981</v>
      </c>
      <c r="BU77" s="56">
        <v>100.00199999999988</v>
      </c>
      <c r="BV77" s="56">
        <v>99.93899999999995</v>
      </c>
      <c r="BW77" s="56">
        <v>99.891999999999868</v>
      </c>
      <c r="BX77" s="56">
        <v>99.828999999999937</v>
      </c>
      <c r="BY77" s="56">
        <v>99.765999999999778</v>
      </c>
      <c r="BZ77" s="56">
        <v>99.702999999999847</v>
      </c>
      <c r="CA77" s="56">
        <v>99.639999999999915</v>
      </c>
      <c r="CB77" s="56">
        <v>99.576999999999757</v>
      </c>
      <c r="CC77" s="56">
        <v>99.529999999999902</v>
      </c>
      <c r="CD77" s="56">
        <v>99.466999999999743</v>
      </c>
      <c r="CE77" s="56">
        <v>99.419999999999888</v>
      </c>
      <c r="CF77" s="56">
        <v>99.404999999999731</v>
      </c>
      <c r="CG77" s="56">
        <v>99.405999999999878</v>
      </c>
      <c r="CH77" s="56">
        <v>99.406999999999798</v>
      </c>
      <c r="CI77" s="56">
        <v>99.391999999999868</v>
      </c>
      <c r="CJ77" s="56">
        <v>99.344999999999786</v>
      </c>
      <c r="CK77" s="45"/>
      <c r="CL77" s="45"/>
      <c r="CM77" s="45"/>
      <c r="CN77" s="45"/>
      <c r="CO77" s="45"/>
      <c r="CP77" s="45"/>
      <c r="CQ77" s="45"/>
    </row>
    <row r="78" spans="1:95" ht="41" customHeight="1">
      <c r="A78" s="6">
        <v>117</v>
      </c>
      <c r="B78" s="45"/>
      <c r="C78" s="45"/>
      <c r="D78" s="45"/>
      <c r="E78" s="45"/>
      <c r="F78" s="45">
        <v>101.86699999999996</v>
      </c>
      <c r="G78" s="75">
        <v>101.86499999999997</v>
      </c>
      <c r="H78" s="75">
        <v>101.84499999999997</v>
      </c>
      <c r="I78" s="47">
        <v>101.9</v>
      </c>
      <c r="J78" s="47">
        <v>101.9</v>
      </c>
      <c r="K78" s="47">
        <v>101.9</v>
      </c>
      <c r="L78" s="55">
        <v>101.90600000000022</v>
      </c>
      <c r="M78" s="55">
        <v>101.88100000000021</v>
      </c>
      <c r="N78" s="55">
        <v>101.85600000000021</v>
      </c>
      <c r="O78" s="55">
        <v>101.8310000000002</v>
      </c>
      <c r="P78" s="55">
        <v>101.8060000000002</v>
      </c>
      <c r="Q78" s="55">
        <v>101.78100000000019</v>
      </c>
      <c r="R78" s="55">
        <v>101.75600000000018</v>
      </c>
      <c r="S78" s="55">
        <v>101.73100000000018</v>
      </c>
      <c r="T78" s="55">
        <v>101.70600000000017</v>
      </c>
      <c r="U78" s="55">
        <v>101.68100000000017</v>
      </c>
      <c r="V78" s="55">
        <v>101.65600000000016</v>
      </c>
      <c r="W78" s="55">
        <v>101.63100000000016</v>
      </c>
      <c r="X78" s="55">
        <v>101.60600000000015</v>
      </c>
      <c r="Y78" s="55">
        <v>101.58100000000015</v>
      </c>
      <c r="Z78" s="55">
        <v>101.55600000000014</v>
      </c>
      <c r="AA78" s="55">
        <v>101.53100000000013</v>
      </c>
      <c r="AB78" s="55">
        <v>101.50600000000013</v>
      </c>
      <c r="AC78" s="55">
        <v>101.48100000000012</v>
      </c>
      <c r="AD78" s="55">
        <v>101.45600000000012</v>
      </c>
      <c r="AE78" s="55">
        <v>101.43100000000011</v>
      </c>
      <c r="AF78" s="55">
        <v>101.40600000000011</v>
      </c>
      <c r="AG78" s="55">
        <v>101.3810000000001</v>
      </c>
      <c r="AH78" s="55">
        <v>101.35600000000009</v>
      </c>
      <c r="AI78" s="55">
        <v>101.33100000000009</v>
      </c>
      <c r="AJ78" s="55">
        <v>101.30600000000008</v>
      </c>
      <c r="AK78" s="55">
        <v>101.28100000000008</v>
      </c>
      <c r="AL78" s="55">
        <v>101.25600000000007</v>
      </c>
      <c r="AM78" s="55">
        <v>101.23100000000007</v>
      </c>
      <c r="AN78" s="55">
        <v>101.20600000000006</v>
      </c>
      <c r="AO78" s="55">
        <v>101.18100000000005</v>
      </c>
      <c r="AP78" s="55">
        <v>101.15600000000005</v>
      </c>
      <c r="AQ78" s="55">
        <v>101.13100000000004</v>
      </c>
      <c r="AR78" s="55">
        <v>101.10600000000004</v>
      </c>
      <c r="AS78" s="55">
        <v>101.08100000000003</v>
      </c>
      <c r="AT78" s="55">
        <v>101.05600000000003</v>
      </c>
      <c r="AU78" s="55">
        <v>101.03100000000002</v>
      </c>
      <c r="AV78" s="55">
        <v>101.00600000000001</v>
      </c>
      <c r="AW78" s="55">
        <v>100.98100000000001</v>
      </c>
      <c r="AX78" s="51">
        <v>100.956</v>
      </c>
      <c r="AY78" s="51">
        <v>100.96600000000001</v>
      </c>
      <c r="AZ78" s="51">
        <v>100.97600000000001</v>
      </c>
      <c r="BA78" s="51">
        <v>100.97100000000002</v>
      </c>
      <c r="BB78" s="51">
        <v>100.96600000000002</v>
      </c>
      <c r="BC78" s="51">
        <v>100.96100000000003</v>
      </c>
      <c r="BD78" s="52">
        <v>100.79600000000006</v>
      </c>
      <c r="BE78" s="52">
        <v>100.74999999999999</v>
      </c>
      <c r="BF78" s="52">
        <v>100.70399999999991</v>
      </c>
      <c r="BG78" s="52">
        <v>100.65800000000004</v>
      </c>
      <c r="BH78" s="52">
        <v>100.61199999999997</v>
      </c>
      <c r="BI78" s="52">
        <v>100.56599999999989</v>
      </c>
      <c r="BJ78" s="52">
        <v>100.52000000000002</v>
      </c>
      <c r="BK78" s="52">
        <v>100.47399999999995</v>
      </c>
      <c r="BL78" s="52">
        <v>100.41300000000001</v>
      </c>
      <c r="BM78" s="52">
        <v>100.36699999999993</v>
      </c>
      <c r="BN78" s="52">
        <v>100.32099999999986</v>
      </c>
      <c r="BO78" s="52">
        <v>100.27499999999999</v>
      </c>
      <c r="BP78" s="52">
        <v>100.22899999999991</v>
      </c>
      <c r="BQ78" s="52">
        <v>100.18299999999984</v>
      </c>
      <c r="BR78" s="52">
        <v>100.13699999999997</v>
      </c>
      <c r="BS78" s="52">
        <v>100.09099999999989</v>
      </c>
      <c r="BT78" s="52">
        <v>100.04499999999982</v>
      </c>
      <c r="BU78" s="56">
        <v>99.983999999999881</v>
      </c>
      <c r="BV78" s="56">
        <v>99.922999999999945</v>
      </c>
      <c r="BW78" s="56">
        <v>99.876999999999867</v>
      </c>
      <c r="BX78" s="56">
        <v>99.815999999999931</v>
      </c>
      <c r="BY78" s="56">
        <v>99.754999999999782</v>
      </c>
      <c r="BZ78" s="56">
        <v>99.693999999999846</v>
      </c>
      <c r="CA78" s="56">
        <v>99.63299999999991</v>
      </c>
      <c r="CB78" s="56">
        <v>99.571999999999761</v>
      </c>
      <c r="CC78" s="56">
        <v>99.525999999999897</v>
      </c>
      <c r="CD78" s="56">
        <v>99.464999999999748</v>
      </c>
      <c r="CE78" s="56">
        <v>99.418999999999883</v>
      </c>
      <c r="CF78" s="56">
        <v>99.402999999999736</v>
      </c>
      <c r="CG78" s="56">
        <v>99.401999999999873</v>
      </c>
      <c r="CH78" s="56">
        <v>99.400999999999797</v>
      </c>
      <c r="CI78" s="56">
        <v>99.384999999999863</v>
      </c>
      <c r="CJ78" s="56">
        <v>99.338999999999785</v>
      </c>
      <c r="CK78" s="45"/>
      <c r="CL78" s="45"/>
      <c r="CM78" s="45"/>
      <c r="CN78" s="45"/>
      <c r="CO78" s="45"/>
      <c r="CP78" s="45"/>
      <c r="CQ78" s="45"/>
    </row>
    <row r="79" spans="1:95" ht="41" customHeight="1">
      <c r="A79" s="6">
        <v>114</v>
      </c>
      <c r="B79" s="45"/>
      <c r="C79" s="45"/>
      <c r="D79" s="45"/>
      <c r="E79" s="45"/>
      <c r="F79" s="45">
        <v>101.86499999999997</v>
      </c>
      <c r="G79" s="75">
        <v>101.86299999999997</v>
      </c>
      <c r="H79" s="75">
        <v>101.84299999999998</v>
      </c>
      <c r="I79" s="47">
        <v>101.9</v>
      </c>
      <c r="J79" s="47">
        <v>101.9</v>
      </c>
      <c r="K79" s="47">
        <v>101.9</v>
      </c>
      <c r="L79" s="55">
        <v>101.90299999999986</v>
      </c>
      <c r="M79" s="55">
        <v>101.87699999999987</v>
      </c>
      <c r="N79" s="55">
        <v>101.85099999999987</v>
      </c>
      <c r="O79" s="55">
        <v>101.82499999999987</v>
      </c>
      <c r="P79" s="55">
        <v>101.79899999999988</v>
      </c>
      <c r="Q79" s="55">
        <v>101.77299999999988</v>
      </c>
      <c r="R79" s="55">
        <v>101.74699999999989</v>
      </c>
      <c r="S79" s="55">
        <v>101.72099999999989</v>
      </c>
      <c r="T79" s="55">
        <v>101.69499999999989</v>
      </c>
      <c r="U79" s="55">
        <v>101.6689999999999</v>
      </c>
      <c r="V79" s="55">
        <v>101.6429999999999</v>
      </c>
      <c r="W79" s="55">
        <v>101.6169999999999</v>
      </c>
      <c r="X79" s="55">
        <v>101.59099999999991</v>
      </c>
      <c r="Y79" s="55">
        <v>101.56499999999991</v>
      </c>
      <c r="Z79" s="55">
        <v>101.53899999999992</v>
      </c>
      <c r="AA79" s="55">
        <v>101.51299999999992</v>
      </c>
      <c r="AB79" s="55">
        <v>101.48699999999992</v>
      </c>
      <c r="AC79" s="55">
        <v>101.46099999999993</v>
      </c>
      <c r="AD79" s="55">
        <v>101.43499999999993</v>
      </c>
      <c r="AE79" s="55">
        <v>101.40899999999993</v>
      </c>
      <c r="AF79" s="55">
        <v>101.38299999999994</v>
      </c>
      <c r="AG79" s="55">
        <v>101.35699999999994</v>
      </c>
      <c r="AH79" s="55">
        <v>101.33099999999995</v>
      </c>
      <c r="AI79" s="55">
        <v>101.30499999999995</v>
      </c>
      <c r="AJ79" s="55">
        <v>101.27899999999995</v>
      </c>
      <c r="AK79" s="55">
        <v>101.25299999999996</v>
      </c>
      <c r="AL79" s="55">
        <v>101.22699999999996</v>
      </c>
      <c r="AM79" s="55">
        <v>101.20099999999996</v>
      </c>
      <c r="AN79" s="55">
        <v>101.17499999999997</v>
      </c>
      <c r="AO79" s="55">
        <v>101.14899999999997</v>
      </c>
      <c r="AP79" s="55">
        <v>101.12299999999998</v>
      </c>
      <c r="AQ79" s="55">
        <v>101.09699999999998</v>
      </c>
      <c r="AR79" s="55">
        <v>101.07099999999998</v>
      </c>
      <c r="AS79" s="55">
        <v>101.04499999999999</v>
      </c>
      <c r="AT79" s="55">
        <v>101.01899999999999</v>
      </c>
      <c r="AU79" s="55">
        <v>100.99299999999999</v>
      </c>
      <c r="AV79" s="55">
        <v>100.967</v>
      </c>
      <c r="AW79" s="55">
        <v>100.941</v>
      </c>
      <c r="AX79" s="51">
        <v>100.91500000000001</v>
      </c>
      <c r="AY79" s="51">
        <v>100.92500000000001</v>
      </c>
      <c r="AZ79" s="51">
        <v>100.93500000000002</v>
      </c>
      <c r="BA79" s="51">
        <v>100.93000000000002</v>
      </c>
      <c r="BB79" s="51">
        <v>100.92500000000003</v>
      </c>
      <c r="BC79" s="51">
        <v>100.92000000000003</v>
      </c>
      <c r="BD79" s="52">
        <v>100.75900000000006</v>
      </c>
      <c r="BE79" s="52">
        <v>100.71399999999998</v>
      </c>
      <c r="BF79" s="52">
        <v>100.66899999999991</v>
      </c>
      <c r="BG79" s="52">
        <v>100.62400000000004</v>
      </c>
      <c r="BH79" s="52">
        <v>100.57899999999997</v>
      </c>
      <c r="BI79" s="52">
        <v>100.53399999999989</v>
      </c>
      <c r="BJ79" s="52">
        <v>100.48900000000002</v>
      </c>
      <c r="BK79" s="52">
        <v>100.44399999999995</v>
      </c>
      <c r="BL79" s="52">
        <v>100.38500000000001</v>
      </c>
      <c r="BM79" s="52">
        <v>100.33999999999993</v>
      </c>
      <c r="BN79" s="52">
        <v>100.29499999999986</v>
      </c>
      <c r="BO79" s="52">
        <v>100.24999999999999</v>
      </c>
      <c r="BP79" s="52">
        <v>100.20499999999991</v>
      </c>
      <c r="BQ79" s="52">
        <v>100.15999999999984</v>
      </c>
      <c r="BR79" s="52">
        <v>100.11499999999997</v>
      </c>
      <c r="BS79" s="52">
        <v>100.06999999999989</v>
      </c>
      <c r="BT79" s="52">
        <v>100.02499999999982</v>
      </c>
      <c r="BU79" s="56">
        <v>99.96599999999988</v>
      </c>
      <c r="BV79" s="56">
        <v>99.90699999999994</v>
      </c>
      <c r="BW79" s="56">
        <v>99.861999999999867</v>
      </c>
      <c r="BX79" s="56">
        <v>99.802999999999926</v>
      </c>
      <c r="BY79" s="56">
        <v>99.743999999999787</v>
      </c>
      <c r="BZ79" s="56">
        <v>99.684999999999846</v>
      </c>
      <c r="CA79" s="56">
        <v>99.625999999999905</v>
      </c>
      <c r="CB79" s="56">
        <v>99.566999999999766</v>
      </c>
      <c r="CC79" s="56">
        <v>99.521999999999892</v>
      </c>
      <c r="CD79" s="56">
        <v>99.462999999999752</v>
      </c>
      <c r="CE79" s="56">
        <v>99.417999999999878</v>
      </c>
      <c r="CF79" s="56">
        <v>99.40099999999974</v>
      </c>
      <c r="CG79" s="56">
        <v>99.397999999999868</v>
      </c>
      <c r="CH79" s="56">
        <v>99.394999999999797</v>
      </c>
      <c r="CI79" s="56">
        <v>99.377999999999858</v>
      </c>
      <c r="CJ79" s="56">
        <v>99.332999999999785</v>
      </c>
      <c r="CK79" s="56">
        <v>99.33099999999979</v>
      </c>
      <c r="CL79" s="45"/>
      <c r="CM79" s="45"/>
      <c r="CN79" s="45"/>
      <c r="CO79" s="45"/>
      <c r="CP79" s="45"/>
      <c r="CQ79" s="45"/>
    </row>
    <row r="80" spans="1:95" ht="41" customHeight="1">
      <c r="A80" s="6">
        <v>111</v>
      </c>
      <c r="B80" s="45"/>
      <c r="C80" s="45"/>
      <c r="D80" s="45"/>
      <c r="E80" s="45"/>
      <c r="F80" s="45">
        <v>101.86299999999997</v>
      </c>
      <c r="G80" s="75">
        <v>101.86099999999998</v>
      </c>
      <c r="H80" s="75">
        <v>101.84099999999998</v>
      </c>
      <c r="I80" s="47">
        <v>101.9</v>
      </c>
      <c r="J80" s="47">
        <v>101.9</v>
      </c>
      <c r="K80" s="47">
        <v>101.9</v>
      </c>
      <c r="L80" s="55">
        <v>101.90000000000005</v>
      </c>
      <c r="M80" s="55">
        <v>101.87300000000005</v>
      </c>
      <c r="N80" s="55">
        <v>101.84600000000005</v>
      </c>
      <c r="O80" s="55">
        <v>101.81900000000005</v>
      </c>
      <c r="P80" s="55">
        <v>101.79200000000004</v>
      </c>
      <c r="Q80" s="55">
        <v>101.76500000000004</v>
      </c>
      <c r="R80" s="55">
        <v>101.73800000000004</v>
      </c>
      <c r="S80" s="55">
        <v>101.71100000000004</v>
      </c>
      <c r="T80" s="55">
        <v>101.68400000000004</v>
      </c>
      <c r="U80" s="55">
        <v>101.65700000000004</v>
      </c>
      <c r="V80" s="55">
        <v>101.63000000000004</v>
      </c>
      <c r="W80" s="55">
        <v>101.60300000000004</v>
      </c>
      <c r="X80" s="55">
        <v>101.57600000000004</v>
      </c>
      <c r="Y80" s="55">
        <v>101.54900000000004</v>
      </c>
      <c r="Z80" s="55">
        <v>101.52200000000003</v>
      </c>
      <c r="AA80" s="55">
        <v>101.49500000000003</v>
      </c>
      <c r="AB80" s="55">
        <v>101.46800000000003</v>
      </c>
      <c r="AC80" s="55">
        <v>101.44100000000003</v>
      </c>
      <c r="AD80" s="55">
        <v>101.41400000000003</v>
      </c>
      <c r="AE80" s="55">
        <v>101.38700000000003</v>
      </c>
      <c r="AF80" s="55">
        <v>101.36000000000003</v>
      </c>
      <c r="AG80" s="55">
        <v>101.33300000000003</v>
      </c>
      <c r="AH80" s="55">
        <v>101.30600000000003</v>
      </c>
      <c r="AI80" s="55">
        <v>101.27900000000002</v>
      </c>
      <c r="AJ80" s="55">
        <v>101.25200000000002</v>
      </c>
      <c r="AK80" s="55">
        <v>101.22500000000002</v>
      </c>
      <c r="AL80" s="55">
        <v>101.19800000000002</v>
      </c>
      <c r="AM80" s="55">
        <v>101.17100000000002</v>
      </c>
      <c r="AN80" s="55">
        <v>101.14400000000002</v>
      </c>
      <c r="AO80" s="55">
        <v>101.11700000000002</v>
      </c>
      <c r="AP80" s="55">
        <v>101.09000000000002</v>
      </c>
      <c r="AQ80" s="55">
        <v>101.06300000000002</v>
      </c>
      <c r="AR80" s="55">
        <v>101.03600000000002</v>
      </c>
      <c r="AS80" s="55">
        <v>101.00900000000001</v>
      </c>
      <c r="AT80" s="55">
        <v>100.98200000000001</v>
      </c>
      <c r="AU80" s="55">
        <v>100.95500000000001</v>
      </c>
      <c r="AV80" s="55">
        <v>100.92800000000001</v>
      </c>
      <c r="AW80" s="55">
        <v>100.90100000000001</v>
      </c>
      <c r="AX80" s="51">
        <v>100.87400000000001</v>
      </c>
      <c r="AY80" s="51">
        <v>100.88400000000001</v>
      </c>
      <c r="AZ80" s="51">
        <v>100.89400000000002</v>
      </c>
      <c r="BA80" s="51">
        <v>100.88900000000002</v>
      </c>
      <c r="BB80" s="51">
        <v>100.88400000000003</v>
      </c>
      <c r="BC80" s="51">
        <v>100.87900000000003</v>
      </c>
      <c r="BD80" s="52">
        <v>100.72200000000005</v>
      </c>
      <c r="BE80" s="52">
        <v>100.67799999999998</v>
      </c>
      <c r="BF80" s="52">
        <v>100.63399999999992</v>
      </c>
      <c r="BG80" s="52">
        <v>100.59000000000003</v>
      </c>
      <c r="BH80" s="52">
        <v>100.54599999999996</v>
      </c>
      <c r="BI80" s="52">
        <v>100.5019999999999</v>
      </c>
      <c r="BJ80" s="52">
        <v>100.45800000000001</v>
      </c>
      <c r="BK80" s="52">
        <v>100.41399999999994</v>
      </c>
      <c r="BL80" s="52">
        <v>100.357</v>
      </c>
      <c r="BM80" s="52">
        <v>100.31299999999993</v>
      </c>
      <c r="BN80" s="52">
        <v>100.26899999999986</v>
      </c>
      <c r="BO80" s="52">
        <v>100.22499999999998</v>
      </c>
      <c r="BP80" s="52">
        <v>100.18099999999991</v>
      </c>
      <c r="BQ80" s="52">
        <v>100.13699999999984</v>
      </c>
      <c r="BR80" s="52">
        <v>100.09299999999996</v>
      </c>
      <c r="BS80" s="52">
        <v>100.04899999999989</v>
      </c>
      <c r="BT80" s="52">
        <v>100.00499999999982</v>
      </c>
      <c r="BU80" s="56">
        <v>99.94799999999988</v>
      </c>
      <c r="BV80" s="56">
        <v>99.890999999999934</v>
      </c>
      <c r="BW80" s="56">
        <v>99.846999999999866</v>
      </c>
      <c r="BX80" s="56">
        <v>99.789999999999921</v>
      </c>
      <c r="BY80" s="56">
        <v>99.732999999999791</v>
      </c>
      <c r="BZ80" s="56">
        <v>99.675999999999846</v>
      </c>
      <c r="CA80" s="56">
        <v>99.6189999999999</v>
      </c>
      <c r="CB80" s="56">
        <v>99.56199999999977</v>
      </c>
      <c r="CC80" s="56">
        <v>99.517999999999887</v>
      </c>
      <c r="CD80" s="56">
        <v>99.460999999999757</v>
      </c>
      <c r="CE80" s="56">
        <v>99.416999999999874</v>
      </c>
      <c r="CF80" s="56">
        <v>99.398999999999745</v>
      </c>
      <c r="CG80" s="56">
        <v>99.393999999999863</v>
      </c>
      <c r="CH80" s="56">
        <v>99.388999999999797</v>
      </c>
      <c r="CI80" s="56">
        <v>99.370999999999853</v>
      </c>
      <c r="CJ80" s="56">
        <v>99.326999999999785</v>
      </c>
      <c r="CK80" s="56">
        <v>99.32499999999979</v>
      </c>
      <c r="CL80" s="45"/>
      <c r="CM80" s="45"/>
      <c r="CN80" s="45"/>
      <c r="CO80" s="45"/>
      <c r="CP80" s="45"/>
      <c r="CQ80" s="45"/>
    </row>
    <row r="81" spans="1:95" ht="41" customHeight="1">
      <c r="A81" s="6">
        <v>108</v>
      </c>
      <c r="B81" s="45"/>
      <c r="C81" s="45"/>
      <c r="D81" s="45"/>
      <c r="E81" s="45"/>
      <c r="F81" s="45">
        <v>101.86099999999998</v>
      </c>
      <c r="G81" s="75">
        <v>101.85899999999998</v>
      </c>
      <c r="H81" s="75">
        <v>101.83899999999998</v>
      </c>
      <c r="I81" s="47">
        <v>101.9</v>
      </c>
      <c r="J81" s="47">
        <v>101.9</v>
      </c>
      <c r="K81" s="47">
        <v>101.9</v>
      </c>
      <c r="L81" s="55">
        <v>101.89700000000023</v>
      </c>
      <c r="M81" s="55">
        <v>101.86900000000023</v>
      </c>
      <c r="N81" s="55">
        <v>101.84100000000022</v>
      </c>
      <c r="O81" s="55">
        <v>101.81300000000022</v>
      </c>
      <c r="P81" s="55">
        <v>101.78500000000021</v>
      </c>
      <c r="Q81" s="55">
        <v>101.7570000000002</v>
      </c>
      <c r="R81" s="55">
        <v>101.7290000000002</v>
      </c>
      <c r="S81" s="55">
        <v>101.70100000000019</v>
      </c>
      <c r="T81" s="55">
        <v>101.67300000000019</v>
      </c>
      <c r="U81" s="55">
        <v>101.64500000000018</v>
      </c>
      <c r="V81" s="55">
        <v>101.61700000000017</v>
      </c>
      <c r="W81" s="55">
        <v>101.58900000000017</v>
      </c>
      <c r="X81" s="55">
        <v>101.56100000000016</v>
      </c>
      <c r="Y81" s="55">
        <v>101.53300000000016</v>
      </c>
      <c r="Z81" s="55">
        <v>101.50500000000015</v>
      </c>
      <c r="AA81" s="55">
        <v>101.47700000000015</v>
      </c>
      <c r="AB81" s="55">
        <v>101.44900000000014</v>
      </c>
      <c r="AC81" s="55">
        <v>101.42100000000013</v>
      </c>
      <c r="AD81" s="55">
        <v>101.39300000000013</v>
      </c>
      <c r="AE81" s="55">
        <v>101.36500000000012</v>
      </c>
      <c r="AF81" s="55">
        <v>101.33700000000012</v>
      </c>
      <c r="AG81" s="55">
        <v>101.30900000000011</v>
      </c>
      <c r="AH81" s="55">
        <v>101.28100000000011</v>
      </c>
      <c r="AI81" s="55">
        <v>101.2530000000001</v>
      </c>
      <c r="AJ81" s="55">
        <v>101.22500000000009</v>
      </c>
      <c r="AK81" s="55">
        <v>101.19700000000009</v>
      </c>
      <c r="AL81" s="55">
        <v>101.16900000000008</v>
      </c>
      <c r="AM81" s="55">
        <v>101.14100000000008</v>
      </c>
      <c r="AN81" s="55">
        <v>101.11300000000007</v>
      </c>
      <c r="AO81" s="55">
        <v>101.08500000000006</v>
      </c>
      <c r="AP81" s="55">
        <v>101.05700000000006</v>
      </c>
      <c r="AQ81" s="55">
        <v>101.02900000000005</v>
      </c>
      <c r="AR81" s="55">
        <v>101.00100000000005</v>
      </c>
      <c r="AS81" s="55">
        <v>100.97300000000004</v>
      </c>
      <c r="AT81" s="55">
        <v>100.94500000000004</v>
      </c>
      <c r="AU81" s="55">
        <v>100.91700000000003</v>
      </c>
      <c r="AV81" s="55">
        <v>100.88900000000002</v>
      </c>
      <c r="AW81" s="55">
        <v>100.86100000000002</v>
      </c>
      <c r="AX81" s="51">
        <v>100.83300000000001</v>
      </c>
      <c r="AY81" s="51">
        <v>100.84300000000002</v>
      </c>
      <c r="AZ81" s="51">
        <v>100.85300000000002</v>
      </c>
      <c r="BA81" s="51">
        <v>100.84800000000003</v>
      </c>
      <c r="BB81" s="51">
        <v>100.84300000000003</v>
      </c>
      <c r="BC81" s="51">
        <v>100.83800000000004</v>
      </c>
      <c r="BD81" s="52">
        <v>100.68500000000004</v>
      </c>
      <c r="BE81" s="52">
        <v>100.64199999999998</v>
      </c>
      <c r="BF81" s="52">
        <v>100.59899999999992</v>
      </c>
      <c r="BG81" s="52">
        <v>100.55600000000003</v>
      </c>
      <c r="BH81" s="52">
        <v>100.51299999999996</v>
      </c>
      <c r="BI81" s="52">
        <v>100.4699999999999</v>
      </c>
      <c r="BJ81" s="52">
        <v>100.42700000000001</v>
      </c>
      <c r="BK81" s="52">
        <v>100.38399999999994</v>
      </c>
      <c r="BL81" s="52">
        <v>100.32899999999999</v>
      </c>
      <c r="BM81" s="52">
        <v>100.28599999999993</v>
      </c>
      <c r="BN81" s="52">
        <v>100.24299999999987</v>
      </c>
      <c r="BO81" s="52">
        <v>100.19999999999997</v>
      </c>
      <c r="BP81" s="52">
        <v>100.15699999999991</v>
      </c>
      <c r="BQ81" s="52">
        <v>100.11399999999985</v>
      </c>
      <c r="BR81" s="52">
        <v>100.07099999999996</v>
      </c>
      <c r="BS81" s="52">
        <v>100.02799999999989</v>
      </c>
      <c r="BT81" s="52">
        <v>99.984999999999829</v>
      </c>
      <c r="BU81" s="56">
        <v>99.929999999999879</v>
      </c>
      <c r="BV81" s="56">
        <v>99.874999999999929</v>
      </c>
      <c r="BW81" s="56">
        <v>99.831999999999866</v>
      </c>
      <c r="BX81" s="56">
        <v>99.776999999999916</v>
      </c>
      <c r="BY81" s="56">
        <v>99.721999999999795</v>
      </c>
      <c r="BZ81" s="56">
        <v>99.666999999999845</v>
      </c>
      <c r="CA81" s="56">
        <v>99.611999999999895</v>
      </c>
      <c r="CB81" s="56">
        <v>99.556999999999775</v>
      </c>
      <c r="CC81" s="56">
        <v>99.513999999999882</v>
      </c>
      <c r="CD81" s="56">
        <v>99.458999999999762</v>
      </c>
      <c r="CE81" s="56">
        <v>99.415999999999869</v>
      </c>
      <c r="CF81" s="56">
        <v>99.39699999999975</v>
      </c>
      <c r="CG81" s="56">
        <v>99.389999999999858</v>
      </c>
      <c r="CH81" s="56">
        <v>99.382999999999797</v>
      </c>
      <c r="CI81" s="56">
        <v>99.363999999999848</v>
      </c>
      <c r="CJ81" s="56">
        <v>99.320999999999785</v>
      </c>
      <c r="CK81" s="56">
        <v>99.318999999999789</v>
      </c>
      <c r="CL81" s="45"/>
      <c r="CM81" s="45"/>
      <c r="CN81" s="45"/>
      <c r="CO81" s="45"/>
      <c r="CP81" s="45"/>
      <c r="CQ81" s="45"/>
    </row>
    <row r="82" spans="1:95" ht="41" customHeight="1">
      <c r="A82" s="6">
        <v>105</v>
      </c>
      <c r="B82" s="45"/>
      <c r="C82" s="45"/>
      <c r="D82" s="45"/>
      <c r="E82" s="45"/>
      <c r="F82" s="45">
        <v>101.85899999999998</v>
      </c>
      <c r="G82" s="75">
        <v>101.85699999999999</v>
      </c>
      <c r="H82" s="75">
        <v>101.83699999999999</v>
      </c>
      <c r="I82" s="47">
        <v>101.9</v>
      </c>
      <c r="J82" s="47">
        <v>101.9</v>
      </c>
      <c r="K82" s="47">
        <v>101.9</v>
      </c>
      <c r="L82" s="55">
        <v>101.89399999999988</v>
      </c>
      <c r="M82" s="55">
        <v>101.86499999999988</v>
      </c>
      <c r="N82" s="55">
        <v>101.83599999999988</v>
      </c>
      <c r="O82" s="55">
        <v>101.80699999999989</v>
      </c>
      <c r="P82" s="55">
        <v>101.77799999999989</v>
      </c>
      <c r="Q82" s="55">
        <v>101.7489999999999</v>
      </c>
      <c r="R82" s="55">
        <v>101.7199999999999</v>
      </c>
      <c r="S82" s="55">
        <v>101.6909999999999</v>
      </c>
      <c r="T82" s="55">
        <v>101.66199999999991</v>
      </c>
      <c r="U82" s="55">
        <v>101.63299999999991</v>
      </c>
      <c r="V82" s="55">
        <v>101.60399999999991</v>
      </c>
      <c r="W82" s="55">
        <v>101.57499999999992</v>
      </c>
      <c r="X82" s="55">
        <v>101.54599999999992</v>
      </c>
      <c r="Y82" s="55">
        <v>101.51699999999992</v>
      </c>
      <c r="Z82" s="55">
        <v>101.48799999999993</v>
      </c>
      <c r="AA82" s="55">
        <v>101.45899999999993</v>
      </c>
      <c r="AB82" s="55">
        <v>101.42999999999994</v>
      </c>
      <c r="AC82" s="55">
        <v>101.40099999999994</v>
      </c>
      <c r="AD82" s="55">
        <v>101.37199999999994</v>
      </c>
      <c r="AE82" s="55">
        <v>101.34299999999995</v>
      </c>
      <c r="AF82" s="55">
        <v>101.31399999999995</v>
      </c>
      <c r="AG82" s="55">
        <v>101.28499999999995</v>
      </c>
      <c r="AH82" s="55">
        <v>101.25599999999996</v>
      </c>
      <c r="AI82" s="55">
        <v>101.22699999999996</v>
      </c>
      <c r="AJ82" s="55">
        <v>101.19799999999996</v>
      </c>
      <c r="AK82" s="55">
        <v>101.16899999999997</v>
      </c>
      <c r="AL82" s="55">
        <v>101.13999999999997</v>
      </c>
      <c r="AM82" s="55">
        <v>101.11099999999998</v>
      </c>
      <c r="AN82" s="55">
        <v>101.08199999999998</v>
      </c>
      <c r="AO82" s="55">
        <v>101.05299999999998</v>
      </c>
      <c r="AP82" s="55">
        <v>101.02399999999999</v>
      </c>
      <c r="AQ82" s="55">
        <v>100.99499999999999</v>
      </c>
      <c r="AR82" s="55">
        <v>100.96599999999999</v>
      </c>
      <c r="AS82" s="55">
        <v>100.937</v>
      </c>
      <c r="AT82" s="55">
        <v>100.908</v>
      </c>
      <c r="AU82" s="55">
        <v>100.879</v>
      </c>
      <c r="AV82" s="55">
        <v>100.85000000000001</v>
      </c>
      <c r="AW82" s="55">
        <v>100.82100000000001</v>
      </c>
      <c r="AX82" s="51">
        <v>100.79200000000002</v>
      </c>
      <c r="AY82" s="51">
        <v>100.80200000000002</v>
      </c>
      <c r="AZ82" s="51">
        <v>100.81200000000003</v>
      </c>
      <c r="BA82" s="51">
        <v>100.80700000000003</v>
      </c>
      <c r="BB82" s="51">
        <v>100.80200000000004</v>
      </c>
      <c r="BC82" s="51">
        <v>100.79700000000004</v>
      </c>
      <c r="BD82" s="52">
        <v>100.64800000000004</v>
      </c>
      <c r="BE82" s="52">
        <v>100.60599999999998</v>
      </c>
      <c r="BF82" s="52">
        <v>100.56399999999992</v>
      </c>
      <c r="BG82" s="52">
        <v>100.52200000000002</v>
      </c>
      <c r="BH82" s="52">
        <v>100.47999999999996</v>
      </c>
      <c r="BI82" s="52">
        <v>100.4379999999999</v>
      </c>
      <c r="BJ82" s="52">
        <v>100.396</v>
      </c>
      <c r="BK82" s="52">
        <v>100.35399999999994</v>
      </c>
      <c r="BL82" s="52">
        <v>100.30099999999999</v>
      </c>
      <c r="BM82" s="52">
        <v>100.25899999999993</v>
      </c>
      <c r="BN82" s="52">
        <v>100.21699999999987</v>
      </c>
      <c r="BO82" s="52">
        <v>100.17499999999997</v>
      </c>
      <c r="BP82" s="52">
        <v>100.13299999999991</v>
      </c>
      <c r="BQ82" s="52">
        <v>100.09099999999985</v>
      </c>
      <c r="BR82" s="52">
        <v>100.04899999999995</v>
      </c>
      <c r="BS82" s="52">
        <v>100.00699999999989</v>
      </c>
      <c r="BT82" s="52">
        <v>99.964999999999833</v>
      </c>
      <c r="BU82" s="56">
        <v>99.911999999999878</v>
      </c>
      <c r="BV82" s="56">
        <v>99.858999999999924</v>
      </c>
      <c r="BW82" s="56">
        <v>99.816999999999865</v>
      </c>
      <c r="BX82" s="56">
        <v>99.763999999999911</v>
      </c>
      <c r="BY82" s="56">
        <v>99.7109999999998</v>
      </c>
      <c r="BZ82" s="56">
        <v>99.657999999999845</v>
      </c>
      <c r="CA82" s="56">
        <v>99.60499999999989</v>
      </c>
      <c r="CB82" s="56">
        <v>99.551999999999779</v>
      </c>
      <c r="CC82" s="56">
        <v>99.509999999999877</v>
      </c>
      <c r="CD82" s="56">
        <v>99.456999999999766</v>
      </c>
      <c r="CE82" s="56">
        <v>99.414999999999864</v>
      </c>
      <c r="CF82" s="56">
        <v>99.394999999999754</v>
      </c>
      <c r="CG82" s="56">
        <v>99.385999999999854</v>
      </c>
      <c r="CH82" s="56">
        <v>99.376999999999796</v>
      </c>
      <c r="CI82" s="56">
        <v>99.356999999999843</v>
      </c>
      <c r="CJ82" s="56">
        <v>99.314999999999785</v>
      </c>
      <c r="CK82" s="56">
        <v>99.312999999999789</v>
      </c>
      <c r="CL82" s="45"/>
      <c r="CM82" s="45"/>
      <c r="CN82" s="45"/>
      <c r="CO82" s="45"/>
      <c r="CP82" s="45"/>
      <c r="CQ82" s="45"/>
    </row>
    <row r="83" spans="1:95" ht="41" customHeight="1">
      <c r="A83" s="6">
        <v>102</v>
      </c>
      <c r="B83" s="45"/>
      <c r="C83" s="45"/>
      <c r="D83" s="45"/>
      <c r="E83" s="45"/>
      <c r="F83" s="45">
        <v>101.85699999999999</v>
      </c>
      <c r="G83" s="75">
        <v>101.85499999999999</v>
      </c>
      <c r="H83" s="75">
        <v>101.83499999999999</v>
      </c>
      <c r="I83" s="47">
        <v>101.9</v>
      </c>
      <c r="J83" s="47">
        <v>101.9</v>
      </c>
      <c r="K83" s="47">
        <v>101.9</v>
      </c>
      <c r="L83" s="55">
        <v>101.89100000000006</v>
      </c>
      <c r="M83" s="55">
        <v>101.86100000000006</v>
      </c>
      <c r="N83" s="55">
        <v>101.83100000000006</v>
      </c>
      <c r="O83" s="55">
        <v>101.80100000000006</v>
      </c>
      <c r="P83" s="55">
        <v>101.77100000000006</v>
      </c>
      <c r="Q83" s="55">
        <v>101.74100000000006</v>
      </c>
      <c r="R83" s="55">
        <v>101.71100000000006</v>
      </c>
      <c r="S83" s="55">
        <v>101.68100000000005</v>
      </c>
      <c r="T83" s="55">
        <v>101.65100000000005</v>
      </c>
      <c r="U83" s="55">
        <v>101.62100000000005</v>
      </c>
      <c r="V83" s="55">
        <v>101.59100000000005</v>
      </c>
      <c r="W83" s="55">
        <v>101.56100000000005</v>
      </c>
      <c r="X83" s="55">
        <v>101.53100000000005</v>
      </c>
      <c r="Y83" s="55">
        <v>101.50100000000005</v>
      </c>
      <c r="Z83" s="55">
        <v>101.47100000000005</v>
      </c>
      <c r="AA83" s="55">
        <v>101.44100000000005</v>
      </c>
      <c r="AB83" s="55">
        <v>101.41100000000004</v>
      </c>
      <c r="AC83" s="55">
        <v>101.38100000000004</v>
      </c>
      <c r="AD83" s="55">
        <v>101.35100000000004</v>
      </c>
      <c r="AE83" s="55">
        <v>101.32100000000004</v>
      </c>
      <c r="AF83" s="55">
        <v>101.29100000000004</v>
      </c>
      <c r="AG83" s="55">
        <v>101.26100000000004</v>
      </c>
      <c r="AH83" s="55">
        <v>101.23100000000004</v>
      </c>
      <c r="AI83" s="55">
        <v>101.20100000000004</v>
      </c>
      <c r="AJ83" s="55">
        <v>101.17100000000003</v>
      </c>
      <c r="AK83" s="55">
        <v>101.14100000000003</v>
      </c>
      <c r="AL83" s="55">
        <v>101.11100000000003</v>
      </c>
      <c r="AM83" s="55">
        <v>101.08100000000003</v>
      </c>
      <c r="AN83" s="55">
        <v>101.05100000000003</v>
      </c>
      <c r="AO83" s="55">
        <v>101.02100000000003</v>
      </c>
      <c r="AP83" s="55">
        <v>100.99100000000003</v>
      </c>
      <c r="AQ83" s="55">
        <v>100.96100000000003</v>
      </c>
      <c r="AR83" s="55">
        <v>100.93100000000003</v>
      </c>
      <c r="AS83" s="55">
        <v>100.90100000000002</v>
      </c>
      <c r="AT83" s="55">
        <v>100.87100000000002</v>
      </c>
      <c r="AU83" s="55">
        <v>100.84100000000002</v>
      </c>
      <c r="AV83" s="55">
        <v>100.81100000000002</v>
      </c>
      <c r="AW83" s="55">
        <v>100.78100000000002</v>
      </c>
      <c r="AX83" s="51">
        <v>100.75100000000002</v>
      </c>
      <c r="AY83" s="51">
        <v>100.76100000000002</v>
      </c>
      <c r="AZ83" s="51">
        <v>100.77100000000003</v>
      </c>
      <c r="BA83" s="51">
        <v>100.76600000000003</v>
      </c>
      <c r="BB83" s="51">
        <v>100.76100000000004</v>
      </c>
      <c r="BC83" s="51">
        <v>100.75600000000004</v>
      </c>
      <c r="BD83" s="52">
        <v>100.61100000000003</v>
      </c>
      <c r="BE83" s="52">
        <v>100.56999999999998</v>
      </c>
      <c r="BF83" s="52">
        <v>100.52899999999993</v>
      </c>
      <c r="BG83" s="52">
        <v>100.48800000000001</v>
      </c>
      <c r="BH83" s="52">
        <v>100.44699999999996</v>
      </c>
      <c r="BI83" s="52">
        <v>100.40599999999991</v>
      </c>
      <c r="BJ83" s="52">
        <v>100.36499999999999</v>
      </c>
      <c r="BK83" s="52">
        <v>100.32399999999994</v>
      </c>
      <c r="BL83" s="52">
        <v>100.27299999999998</v>
      </c>
      <c r="BM83" s="52">
        <v>100.23199999999993</v>
      </c>
      <c r="BN83" s="52">
        <v>100.19099999999987</v>
      </c>
      <c r="BO83" s="52">
        <v>100.14999999999996</v>
      </c>
      <c r="BP83" s="52">
        <v>100.10899999999991</v>
      </c>
      <c r="BQ83" s="52">
        <v>100.06799999999986</v>
      </c>
      <c r="BR83" s="52">
        <v>100.02699999999994</v>
      </c>
      <c r="BS83" s="52">
        <v>99.985999999999891</v>
      </c>
      <c r="BT83" s="52">
        <v>99.944999999999837</v>
      </c>
      <c r="BU83" s="56">
        <v>99.893999999999878</v>
      </c>
      <c r="BV83" s="56">
        <v>99.842999999999918</v>
      </c>
      <c r="BW83" s="56">
        <v>99.801999999999865</v>
      </c>
      <c r="BX83" s="56">
        <v>99.750999999999905</v>
      </c>
      <c r="BY83" s="56">
        <v>99.699999999999804</v>
      </c>
      <c r="BZ83" s="56">
        <v>99.648999999999845</v>
      </c>
      <c r="CA83" s="56">
        <v>99.597999999999885</v>
      </c>
      <c r="CB83" s="56">
        <v>99.546999999999784</v>
      </c>
      <c r="CC83" s="56">
        <v>99.505999999999872</v>
      </c>
      <c r="CD83" s="56">
        <v>99.454999999999771</v>
      </c>
      <c r="CE83" s="56">
        <v>99.413999999999859</v>
      </c>
      <c r="CF83" s="56">
        <v>99.392999999999759</v>
      </c>
      <c r="CG83" s="56">
        <v>99.381999999999849</v>
      </c>
      <c r="CH83" s="56">
        <v>99.370999999999796</v>
      </c>
      <c r="CI83" s="56">
        <v>99.349999999999838</v>
      </c>
      <c r="CJ83" s="56">
        <v>99.308999999999784</v>
      </c>
      <c r="CK83" s="56">
        <v>99.306999999999789</v>
      </c>
      <c r="CL83" s="45"/>
      <c r="CM83" s="45"/>
      <c r="CN83" s="45"/>
      <c r="CO83" s="45"/>
      <c r="CP83" s="45"/>
      <c r="CQ83" s="45"/>
    </row>
    <row r="84" spans="1:95" ht="41" customHeight="1">
      <c r="A84" s="6">
        <v>99</v>
      </c>
      <c r="B84" s="45"/>
      <c r="C84" s="45"/>
      <c r="D84" s="45"/>
      <c r="E84" s="45"/>
      <c r="F84" s="45">
        <v>101.85499999999999</v>
      </c>
      <c r="G84" s="75">
        <v>101.85299999999999</v>
      </c>
      <c r="H84" s="75">
        <v>101.833</v>
      </c>
      <c r="I84" s="47">
        <v>101.9</v>
      </c>
      <c r="J84" s="47">
        <v>101.9</v>
      </c>
      <c r="K84" s="47">
        <v>101.9</v>
      </c>
      <c r="L84" s="55">
        <v>101.88800000000025</v>
      </c>
      <c r="M84" s="55">
        <v>101.85700000000024</v>
      </c>
      <c r="N84" s="55">
        <v>101.82600000000023</v>
      </c>
      <c r="O84" s="55">
        <v>101.79500000000023</v>
      </c>
      <c r="P84" s="55">
        <v>101.76400000000022</v>
      </c>
      <c r="Q84" s="55">
        <v>101.73300000000022</v>
      </c>
      <c r="R84" s="55">
        <v>101.70200000000021</v>
      </c>
      <c r="S84" s="55">
        <v>101.67100000000021</v>
      </c>
      <c r="T84" s="55">
        <v>101.6400000000002</v>
      </c>
      <c r="U84" s="55">
        <v>101.60900000000019</v>
      </c>
      <c r="V84" s="55">
        <v>101.57800000000019</v>
      </c>
      <c r="W84" s="55">
        <v>101.54700000000018</v>
      </c>
      <c r="X84" s="55">
        <v>101.51600000000018</v>
      </c>
      <c r="Y84" s="55">
        <v>101.48500000000017</v>
      </c>
      <c r="Z84" s="55">
        <v>101.45400000000016</v>
      </c>
      <c r="AA84" s="55">
        <v>101.42300000000016</v>
      </c>
      <c r="AB84" s="55">
        <v>101.39200000000015</v>
      </c>
      <c r="AC84" s="55">
        <v>101.36100000000015</v>
      </c>
      <c r="AD84" s="55">
        <v>101.33000000000014</v>
      </c>
      <c r="AE84" s="55">
        <v>101.29900000000013</v>
      </c>
      <c r="AF84" s="55">
        <v>101.26800000000013</v>
      </c>
      <c r="AG84" s="55">
        <v>101.23700000000012</v>
      </c>
      <c r="AH84" s="55">
        <v>101.20600000000012</v>
      </c>
      <c r="AI84" s="55">
        <v>101.17500000000011</v>
      </c>
      <c r="AJ84" s="55">
        <v>101.1440000000001</v>
      </c>
      <c r="AK84" s="55">
        <v>101.1130000000001</v>
      </c>
      <c r="AL84" s="55">
        <v>101.08200000000009</v>
      </c>
      <c r="AM84" s="55">
        <v>101.05100000000009</v>
      </c>
      <c r="AN84" s="55">
        <v>101.02000000000008</v>
      </c>
      <c r="AO84" s="55">
        <v>100.98900000000008</v>
      </c>
      <c r="AP84" s="55">
        <v>100.95800000000007</v>
      </c>
      <c r="AQ84" s="55">
        <v>100.92700000000006</v>
      </c>
      <c r="AR84" s="55">
        <v>100.89600000000006</v>
      </c>
      <c r="AS84" s="55">
        <v>100.86500000000005</v>
      </c>
      <c r="AT84" s="55">
        <v>100.83400000000005</v>
      </c>
      <c r="AU84" s="55">
        <v>100.80300000000004</v>
      </c>
      <c r="AV84" s="55">
        <v>100.77200000000003</v>
      </c>
      <c r="AW84" s="55">
        <v>100.74100000000003</v>
      </c>
      <c r="AX84" s="51">
        <v>100.71000000000002</v>
      </c>
      <c r="AY84" s="51">
        <v>100.72000000000003</v>
      </c>
      <c r="AZ84" s="51">
        <v>100.73000000000003</v>
      </c>
      <c r="BA84" s="51">
        <v>100.72500000000004</v>
      </c>
      <c r="BB84" s="51">
        <v>100.72000000000004</v>
      </c>
      <c r="BC84" s="51">
        <v>100.71500000000005</v>
      </c>
      <c r="BD84" s="52">
        <v>100.57400000000003</v>
      </c>
      <c r="BE84" s="52">
        <v>100.53399999999998</v>
      </c>
      <c r="BF84" s="52">
        <v>100.49399999999993</v>
      </c>
      <c r="BG84" s="52">
        <v>100.45400000000001</v>
      </c>
      <c r="BH84" s="52">
        <v>100.41399999999996</v>
      </c>
      <c r="BI84" s="52">
        <v>100.37399999999991</v>
      </c>
      <c r="BJ84" s="52">
        <v>100.33399999999999</v>
      </c>
      <c r="BK84" s="52">
        <v>100.29399999999994</v>
      </c>
      <c r="BL84" s="52">
        <v>100.24499999999998</v>
      </c>
      <c r="BM84" s="52">
        <v>100.20499999999993</v>
      </c>
      <c r="BN84" s="52">
        <v>100.16499999999988</v>
      </c>
      <c r="BO84" s="52">
        <v>100.12499999999996</v>
      </c>
      <c r="BP84" s="52">
        <v>100.08499999999991</v>
      </c>
      <c r="BQ84" s="52">
        <v>100.04499999999986</v>
      </c>
      <c r="BR84" s="52">
        <v>100.00499999999994</v>
      </c>
      <c r="BS84" s="52">
        <v>99.96499999999989</v>
      </c>
      <c r="BT84" s="52">
        <v>99.924999999999841</v>
      </c>
      <c r="BU84" s="56">
        <v>99.875999999999877</v>
      </c>
      <c r="BV84" s="56">
        <v>99.826999999999913</v>
      </c>
      <c r="BW84" s="56">
        <v>99.786999999999864</v>
      </c>
      <c r="BX84" s="56">
        <v>99.7379999999999</v>
      </c>
      <c r="BY84" s="56">
        <v>99.688999999999808</v>
      </c>
      <c r="BZ84" s="56">
        <v>99.639999999999844</v>
      </c>
      <c r="CA84" s="56">
        <v>99.59099999999988</v>
      </c>
      <c r="CB84" s="56">
        <v>99.541999999999788</v>
      </c>
      <c r="CC84" s="56">
        <v>99.501999999999867</v>
      </c>
      <c r="CD84" s="56">
        <v>99.452999999999776</v>
      </c>
      <c r="CE84" s="56">
        <v>99.412999999999855</v>
      </c>
      <c r="CF84" s="56">
        <v>99.390999999999764</v>
      </c>
      <c r="CG84" s="56">
        <v>99.377999999999844</v>
      </c>
      <c r="CH84" s="56">
        <v>99.364999999999796</v>
      </c>
      <c r="CI84" s="56">
        <v>99.342999999999833</v>
      </c>
      <c r="CJ84" s="56">
        <v>99.302999999999784</v>
      </c>
      <c r="CK84" s="56">
        <v>99.300999999999789</v>
      </c>
      <c r="CL84" s="45"/>
      <c r="CM84" s="45"/>
      <c r="CN84" s="45"/>
      <c r="CO84" s="45"/>
      <c r="CP84" s="45"/>
      <c r="CQ84" s="45"/>
    </row>
    <row r="85" spans="1:95" ht="41" customHeight="1">
      <c r="A85" s="6">
        <v>96</v>
      </c>
      <c r="B85" s="45"/>
      <c r="C85" s="45"/>
      <c r="D85" s="45"/>
      <c r="E85" s="45"/>
      <c r="F85" s="45">
        <v>101.85299999999999</v>
      </c>
      <c r="G85" s="75">
        <v>101.851</v>
      </c>
      <c r="H85" s="75">
        <v>101.831</v>
      </c>
      <c r="I85" s="47">
        <v>101.9</v>
      </c>
      <c r="J85" s="47">
        <v>101.9</v>
      </c>
      <c r="K85" s="47">
        <v>101.9</v>
      </c>
      <c r="L85" s="46">
        <v>101.88499999999989</v>
      </c>
      <c r="M85" s="46">
        <v>101.85299999999989</v>
      </c>
      <c r="N85" s="46">
        <v>101.8209999999999</v>
      </c>
      <c r="O85" s="46">
        <v>101.7889999999999</v>
      </c>
      <c r="P85" s="46">
        <v>101.75699999999991</v>
      </c>
      <c r="Q85" s="46">
        <v>101.72499999999991</v>
      </c>
      <c r="R85" s="46">
        <v>101.69299999999991</v>
      </c>
      <c r="S85" s="46">
        <v>101.66099999999992</v>
      </c>
      <c r="T85" s="46">
        <v>101.62899999999992</v>
      </c>
      <c r="U85" s="46">
        <v>101.59699999999992</v>
      </c>
      <c r="V85" s="46">
        <v>101.56499999999993</v>
      </c>
      <c r="W85" s="46">
        <v>101.53299999999993</v>
      </c>
      <c r="X85" s="46">
        <v>101.50099999999993</v>
      </c>
      <c r="Y85" s="46">
        <v>101.46899999999994</v>
      </c>
      <c r="Z85" s="46">
        <v>101.43699999999994</v>
      </c>
      <c r="AA85" s="46">
        <v>101.40499999999994</v>
      </c>
      <c r="AB85" s="46">
        <v>101.37299999999995</v>
      </c>
      <c r="AC85" s="46">
        <v>101.34099999999995</v>
      </c>
      <c r="AD85" s="46">
        <v>101.30899999999995</v>
      </c>
      <c r="AE85" s="46">
        <v>101.27699999999996</v>
      </c>
      <c r="AF85" s="46">
        <v>101.24499999999996</v>
      </c>
      <c r="AG85" s="46">
        <v>101.21299999999997</v>
      </c>
      <c r="AH85" s="46">
        <v>101.18099999999997</v>
      </c>
      <c r="AI85" s="46">
        <v>101.14899999999997</v>
      </c>
      <c r="AJ85" s="46">
        <v>101.11699999999998</v>
      </c>
      <c r="AK85" s="46">
        <v>101.08499999999998</v>
      </c>
      <c r="AL85" s="46">
        <v>101.05299999999998</v>
      </c>
      <c r="AM85" s="46">
        <v>101.02099999999999</v>
      </c>
      <c r="AN85" s="46">
        <v>100.98899999999999</v>
      </c>
      <c r="AO85" s="46">
        <v>100.95699999999999</v>
      </c>
      <c r="AP85" s="46">
        <v>100.925</v>
      </c>
      <c r="AQ85" s="46">
        <v>100.893</v>
      </c>
      <c r="AR85" s="46">
        <v>100.861</v>
      </c>
      <c r="AS85" s="46">
        <v>100.82900000000001</v>
      </c>
      <c r="AT85" s="46">
        <v>100.79700000000001</v>
      </c>
      <c r="AU85" s="46">
        <v>100.76500000000001</v>
      </c>
      <c r="AV85" s="46">
        <v>100.73300000000002</v>
      </c>
      <c r="AW85" s="46">
        <v>100.70100000000002</v>
      </c>
      <c r="AX85" s="51">
        <v>100.66900000000003</v>
      </c>
      <c r="AY85" s="51">
        <v>100.67900000000003</v>
      </c>
      <c r="AZ85" s="51">
        <v>100.68900000000004</v>
      </c>
      <c r="BA85" s="51">
        <v>100.68400000000004</v>
      </c>
      <c r="BB85" s="51">
        <v>100.67900000000004</v>
      </c>
      <c r="BC85" s="51">
        <v>100.67400000000005</v>
      </c>
      <c r="BD85" s="52">
        <v>100.53700000000002</v>
      </c>
      <c r="BE85" s="52">
        <v>100.49799999999998</v>
      </c>
      <c r="BF85" s="52">
        <v>100.45899999999993</v>
      </c>
      <c r="BG85" s="52">
        <v>100.42</v>
      </c>
      <c r="BH85" s="52">
        <v>100.38099999999996</v>
      </c>
      <c r="BI85" s="52">
        <v>100.34199999999991</v>
      </c>
      <c r="BJ85" s="52">
        <v>100.30299999999998</v>
      </c>
      <c r="BK85" s="52">
        <v>100.26399999999994</v>
      </c>
      <c r="BL85" s="52">
        <v>100.21699999999997</v>
      </c>
      <c r="BM85" s="52">
        <v>100.17799999999993</v>
      </c>
      <c r="BN85" s="52">
        <v>100.13899999999988</v>
      </c>
      <c r="BO85" s="52">
        <v>100.09999999999995</v>
      </c>
      <c r="BP85" s="52">
        <v>100.06099999999991</v>
      </c>
      <c r="BQ85" s="52">
        <v>100.02199999999986</v>
      </c>
      <c r="BR85" s="52">
        <v>99.982999999999933</v>
      </c>
      <c r="BS85" s="52">
        <v>99.943999999999889</v>
      </c>
      <c r="BT85" s="52">
        <v>99.904999999999845</v>
      </c>
      <c r="BU85" s="56">
        <v>99.857999999999876</v>
      </c>
      <c r="BV85" s="56">
        <v>99.810999999999908</v>
      </c>
      <c r="BW85" s="56">
        <v>99.771999999999863</v>
      </c>
      <c r="BX85" s="56">
        <v>99.724999999999895</v>
      </c>
      <c r="BY85" s="56">
        <v>99.677999999999813</v>
      </c>
      <c r="BZ85" s="56">
        <v>99.630999999999844</v>
      </c>
      <c r="CA85" s="56">
        <v>99.583999999999875</v>
      </c>
      <c r="CB85" s="56">
        <v>99.536999999999793</v>
      </c>
      <c r="CC85" s="56">
        <v>99.497999999999863</v>
      </c>
      <c r="CD85" s="56">
        <v>99.45099999999978</v>
      </c>
      <c r="CE85" s="56">
        <v>99.41199999999985</v>
      </c>
      <c r="CF85" s="56">
        <v>99.388999999999768</v>
      </c>
      <c r="CG85" s="56">
        <v>99.373999999999839</v>
      </c>
      <c r="CH85" s="56">
        <v>99.358999999999796</v>
      </c>
      <c r="CI85" s="56">
        <v>99.335999999999828</v>
      </c>
      <c r="CJ85" s="56">
        <v>99.296999999999784</v>
      </c>
      <c r="CK85" s="56">
        <v>99.294999999999789</v>
      </c>
      <c r="CL85" s="56">
        <v>99.292999999999793</v>
      </c>
      <c r="CM85" s="45"/>
      <c r="CN85" s="45"/>
      <c r="CO85" s="45"/>
      <c r="CP85" s="45"/>
      <c r="CQ85" s="45"/>
    </row>
    <row r="86" spans="1:95" ht="41" customHeight="1">
      <c r="A86" s="6">
        <v>93</v>
      </c>
      <c r="B86" s="45"/>
      <c r="C86" s="45"/>
      <c r="D86" s="45"/>
      <c r="E86" s="45"/>
      <c r="F86" s="45">
        <v>101.851</v>
      </c>
      <c r="G86" s="75">
        <v>101.849</v>
      </c>
      <c r="H86" s="75">
        <v>101.82900000000001</v>
      </c>
      <c r="I86" s="47">
        <v>101.9</v>
      </c>
      <c r="J86" s="47">
        <v>101.9</v>
      </c>
      <c r="K86" s="47">
        <v>101.9</v>
      </c>
      <c r="L86" s="46">
        <v>101.88200000000008</v>
      </c>
      <c r="M86" s="46">
        <v>101.84900000000007</v>
      </c>
      <c r="N86" s="46">
        <v>101.81600000000007</v>
      </c>
      <c r="O86" s="46">
        <v>101.78300000000007</v>
      </c>
      <c r="P86" s="46">
        <v>101.75000000000007</v>
      </c>
      <c r="Q86" s="46">
        <v>101.71700000000007</v>
      </c>
      <c r="R86" s="46">
        <v>101.68400000000007</v>
      </c>
      <c r="S86" s="46">
        <v>101.65100000000007</v>
      </c>
      <c r="T86" s="46">
        <v>101.61800000000007</v>
      </c>
      <c r="U86" s="46">
        <v>101.58500000000006</v>
      </c>
      <c r="V86" s="46">
        <v>101.55200000000006</v>
      </c>
      <c r="W86" s="46">
        <v>101.51900000000006</v>
      </c>
      <c r="X86" s="46">
        <v>101.48600000000006</v>
      </c>
      <c r="Y86" s="46">
        <v>101.45300000000006</v>
      </c>
      <c r="Z86" s="46">
        <v>101.42000000000006</v>
      </c>
      <c r="AA86" s="46">
        <v>101.38700000000006</v>
      </c>
      <c r="AB86" s="46">
        <v>101.35400000000006</v>
      </c>
      <c r="AC86" s="46">
        <v>101.32100000000005</v>
      </c>
      <c r="AD86" s="46">
        <v>101.28800000000005</v>
      </c>
      <c r="AE86" s="46">
        <v>101.25500000000005</v>
      </c>
      <c r="AF86" s="46">
        <v>101.22200000000005</v>
      </c>
      <c r="AG86" s="46">
        <v>101.18900000000005</v>
      </c>
      <c r="AH86" s="46">
        <v>101.15600000000005</v>
      </c>
      <c r="AI86" s="46">
        <v>101.12300000000005</v>
      </c>
      <c r="AJ86" s="46">
        <v>101.09000000000005</v>
      </c>
      <c r="AK86" s="46">
        <v>101.05700000000004</v>
      </c>
      <c r="AL86" s="46">
        <v>101.02400000000004</v>
      </c>
      <c r="AM86" s="46">
        <v>100.99100000000004</v>
      </c>
      <c r="AN86" s="46">
        <v>100.95800000000004</v>
      </c>
      <c r="AO86" s="46">
        <v>100.92500000000004</v>
      </c>
      <c r="AP86" s="46">
        <v>100.89200000000004</v>
      </c>
      <c r="AQ86" s="46">
        <v>100.85900000000004</v>
      </c>
      <c r="AR86" s="46">
        <v>100.82600000000004</v>
      </c>
      <c r="AS86" s="46">
        <v>100.79300000000003</v>
      </c>
      <c r="AT86" s="46">
        <v>100.76000000000003</v>
      </c>
      <c r="AU86" s="46">
        <v>100.72700000000003</v>
      </c>
      <c r="AV86" s="46">
        <v>100.69400000000003</v>
      </c>
      <c r="AW86" s="46">
        <v>100.66100000000003</v>
      </c>
      <c r="AX86" s="51">
        <v>100.62800000000003</v>
      </c>
      <c r="AY86" s="51">
        <v>100.63800000000003</v>
      </c>
      <c r="AZ86" s="51">
        <v>100.64800000000004</v>
      </c>
      <c r="BA86" s="51">
        <v>100.64300000000004</v>
      </c>
      <c r="BB86" s="51">
        <v>100.63800000000005</v>
      </c>
      <c r="BC86" s="51">
        <v>100.63300000000005</v>
      </c>
      <c r="BD86" s="52">
        <v>100.50000000000001</v>
      </c>
      <c r="BE86" s="52">
        <v>100.46199999999997</v>
      </c>
      <c r="BF86" s="52">
        <v>100.42399999999994</v>
      </c>
      <c r="BG86" s="52">
        <v>100.386</v>
      </c>
      <c r="BH86" s="52">
        <v>100.34799999999996</v>
      </c>
      <c r="BI86" s="52">
        <v>100.30999999999992</v>
      </c>
      <c r="BJ86" s="52">
        <v>100.27199999999998</v>
      </c>
      <c r="BK86" s="52">
        <v>100.23399999999994</v>
      </c>
      <c r="BL86" s="52">
        <v>100.18899999999996</v>
      </c>
      <c r="BM86" s="52">
        <v>100.15099999999993</v>
      </c>
      <c r="BN86" s="52">
        <v>100.11299999999989</v>
      </c>
      <c r="BO86" s="52">
        <v>100.07499999999995</v>
      </c>
      <c r="BP86" s="52">
        <v>100.03699999999991</v>
      </c>
      <c r="BQ86" s="52">
        <v>99.998999999999867</v>
      </c>
      <c r="BR86" s="52">
        <v>99.960999999999927</v>
      </c>
      <c r="BS86" s="52">
        <v>99.922999999999888</v>
      </c>
      <c r="BT86" s="52">
        <v>99.884999999999849</v>
      </c>
      <c r="BU86" s="56">
        <v>99.839999999999876</v>
      </c>
      <c r="BV86" s="56">
        <v>99.794999999999902</v>
      </c>
      <c r="BW86" s="56">
        <v>99.756999999999863</v>
      </c>
      <c r="BX86" s="56">
        <v>99.71199999999989</v>
      </c>
      <c r="BY86" s="56">
        <v>99.666999999999817</v>
      </c>
      <c r="BZ86" s="56">
        <v>99.621999999999844</v>
      </c>
      <c r="CA86" s="56">
        <v>99.57699999999987</v>
      </c>
      <c r="CB86" s="56">
        <v>99.531999999999798</v>
      </c>
      <c r="CC86" s="56">
        <v>99.493999999999858</v>
      </c>
      <c r="CD86" s="56">
        <v>99.448999999999785</v>
      </c>
      <c r="CE86" s="56">
        <v>99.410999999999845</v>
      </c>
      <c r="CF86" s="56">
        <v>99.386999999999773</v>
      </c>
      <c r="CG86" s="56">
        <v>99.369999999999834</v>
      </c>
      <c r="CH86" s="56">
        <v>99.352999999999795</v>
      </c>
      <c r="CI86" s="56">
        <v>99.328999999999823</v>
      </c>
      <c r="CJ86" s="56">
        <v>99.290999999999784</v>
      </c>
      <c r="CK86" s="56">
        <v>99.288999999999788</v>
      </c>
      <c r="CL86" s="56">
        <v>99.286999999999793</v>
      </c>
      <c r="CM86" s="45"/>
      <c r="CN86" s="45"/>
      <c r="CO86" s="45"/>
      <c r="CP86" s="45"/>
      <c r="CQ86" s="45"/>
    </row>
    <row r="87" spans="1:95" ht="41" customHeight="1">
      <c r="A87" s="6">
        <v>90</v>
      </c>
      <c r="B87" s="45"/>
      <c r="C87" s="45"/>
      <c r="D87" s="45"/>
      <c r="E87" s="45"/>
      <c r="F87" s="45"/>
      <c r="G87" s="57">
        <v>101.84700000000001</v>
      </c>
      <c r="H87" s="72">
        <v>101.82700000000001</v>
      </c>
      <c r="I87" s="72">
        <v>101.79700000000001</v>
      </c>
      <c r="J87" s="72">
        <v>101.78700000000008</v>
      </c>
      <c r="K87" s="72">
        <v>101.75700000000008</v>
      </c>
      <c r="L87" s="72">
        <v>101.72700000000007</v>
      </c>
      <c r="M87" s="72">
        <v>101.69700000000007</v>
      </c>
      <c r="N87" s="72">
        <v>101.66700000000007</v>
      </c>
      <c r="O87" s="72">
        <v>101.63700000000007</v>
      </c>
      <c r="P87" s="72">
        <v>101.60700000000007</v>
      </c>
      <c r="Q87" s="72">
        <v>101.57700000000007</v>
      </c>
      <c r="R87" s="72">
        <v>101.54700000000007</v>
      </c>
      <c r="S87" s="72">
        <v>101.51700000000007</v>
      </c>
      <c r="T87" s="72">
        <v>101.48700000000007</v>
      </c>
      <c r="U87" s="72">
        <v>101.45700000000006</v>
      </c>
      <c r="V87" s="72">
        <v>101.42700000000006</v>
      </c>
      <c r="W87" s="72">
        <v>101.39700000000006</v>
      </c>
      <c r="X87" s="72">
        <v>101.36700000000006</v>
      </c>
      <c r="Y87" s="72">
        <v>101.33700000000006</v>
      </c>
      <c r="Z87" s="72">
        <v>101.30700000000006</v>
      </c>
      <c r="AA87" s="72">
        <v>101.27700000000006</v>
      </c>
      <c r="AB87" s="72">
        <v>101.24700000000006</v>
      </c>
      <c r="AC87" s="72">
        <v>101.21700000000006</v>
      </c>
      <c r="AD87" s="72">
        <v>101.18700000000005</v>
      </c>
      <c r="AE87" s="72">
        <v>101.15700000000005</v>
      </c>
      <c r="AF87" s="72">
        <v>101.12700000000005</v>
      </c>
      <c r="AG87" s="72">
        <v>101.09700000000005</v>
      </c>
      <c r="AH87" s="72">
        <v>101.06700000000005</v>
      </c>
      <c r="AI87" s="72">
        <v>101.03700000000005</v>
      </c>
      <c r="AJ87" s="72">
        <v>101.00700000000005</v>
      </c>
      <c r="AK87" s="72">
        <v>100.97700000000005</v>
      </c>
      <c r="AL87" s="72">
        <v>100.94700000000005</v>
      </c>
      <c r="AM87" s="72">
        <v>100.91700000000004</v>
      </c>
      <c r="AN87" s="72">
        <v>100.88700000000004</v>
      </c>
      <c r="AO87" s="72">
        <v>100.85700000000004</v>
      </c>
      <c r="AP87" s="72">
        <v>100.82700000000004</v>
      </c>
      <c r="AQ87" s="72">
        <v>100.79700000000004</v>
      </c>
      <c r="AR87" s="72">
        <v>100.76700000000004</v>
      </c>
      <c r="AS87" s="72">
        <v>100.73700000000004</v>
      </c>
      <c r="AT87" s="72">
        <v>100.70700000000004</v>
      </c>
      <c r="AU87" s="72">
        <v>100.67700000000004</v>
      </c>
      <c r="AV87" s="72">
        <v>100.64700000000003</v>
      </c>
      <c r="AW87" s="72">
        <v>100.61700000000003</v>
      </c>
      <c r="AX87" s="51">
        <v>100.58700000000003</v>
      </c>
      <c r="AY87" s="51">
        <v>100.59700000000004</v>
      </c>
      <c r="AZ87" s="51">
        <v>100.60700000000004</v>
      </c>
      <c r="BA87" s="51">
        <v>100.60200000000005</v>
      </c>
      <c r="BB87" s="51">
        <v>100.59700000000005</v>
      </c>
      <c r="BC87" s="51">
        <v>100.59200000000006</v>
      </c>
      <c r="BD87" s="52">
        <v>100.46300000000001</v>
      </c>
      <c r="BE87" s="52">
        <v>100.42599999999997</v>
      </c>
      <c r="BF87" s="52">
        <v>100.38899999999994</v>
      </c>
      <c r="BG87" s="52">
        <v>100.35199999999999</v>
      </c>
      <c r="BH87" s="52">
        <v>100.31499999999996</v>
      </c>
      <c r="BI87" s="52">
        <v>100.27799999999992</v>
      </c>
      <c r="BJ87" s="52">
        <v>100.24099999999997</v>
      </c>
      <c r="BK87" s="52">
        <v>100.20399999999994</v>
      </c>
      <c r="BL87" s="52">
        <v>100.16099999999996</v>
      </c>
      <c r="BM87" s="52">
        <v>100.12399999999992</v>
      </c>
      <c r="BN87" s="52">
        <v>100.08699999999989</v>
      </c>
      <c r="BO87" s="52">
        <v>100.04999999999994</v>
      </c>
      <c r="BP87" s="52">
        <v>100.01299999999991</v>
      </c>
      <c r="BQ87" s="52">
        <v>99.975999999999871</v>
      </c>
      <c r="BR87" s="52">
        <v>99.938999999999922</v>
      </c>
      <c r="BS87" s="52">
        <v>99.901999999999887</v>
      </c>
      <c r="BT87" s="52">
        <v>99.864999999999853</v>
      </c>
      <c r="BU87" s="56">
        <v>99.821999999999875</v>
      </c>
      <c r="BV87" s="56">
        <v>99.778999999999897</v>
      </c>
      <c r="BW87" s="56">
        <v>99.741999999999862</v>
      </c>
      <c r="BX87" s="56">
        <v>99.698999999999884</v>
      </c>
      <c r="BY87" s="56">
        <v>99.655999999999821</v>
      </c>
      <c r="BZ87" s="56">
        <v>99.612999999999843</v>
      </c>
      <c r="CA87" s="56">
        <v>99.569999999999865</v>
      </c>
      <c r="CB87" s="56">
        <v>99.526999999999802</v>
      </c>
      <c r="CC87" s="56">
        <v>99.489999999999853</v>
      </c>
      <c r="CD87" s="56">
        <v>99.44699999999979</v>
      </c>
      <c r="CE87" s="56">
        <v>99.40999999999984</v>
      </c>
      <c r="CF87" s="56">
        <v>99.384999999999778</v>
      </c>
      <c r="CG87" s="56">
        <v>99.365999999999829</v>
      </c>
      <c r="CH87" s="56">
        <v>99.346999999999795</v>
      </c>
      <c r="CI87" s="56">
        <v>99.321999999999818</v>
      </c>
      <c r="CJ87" s="56">
        <v>99.284999999999783</v>
      </c>
      <c r="CK87" s="56">
        <v>99.282999999999788</v>
      </c>
      <c r="CL87" s="56">
        <v>99.280999999999793</v>
      </c>
      <c r="CM87" s="45"/>
      <c r="CN87" s="45"/>
      <c r="CO87" s="45"/>
      <c r="CP87" s="45"/>
      <c r="CQ87" s="45"/>
    </row>
    <row r="88" spans="1:95" ht="41" customHeight="1">
      <c r="A88" s="6">
        <v>87</v>
      </c>
      <c r="B88" s="45"/>
      <c r="C88" s="45"/>
      <c r="D88" s="45"/>
      <c r="E88" s="45"/>
      <c r="F88" s="45"/>
      <c r="G88" s="57">
        <v>101.74200000000002</v>
      </c>
      <c r="H88" s="72">
        <v>101.72200000000002</v>
      </c>
      <c r="I88" s="72">
        <v>101.69400000000002</v>
      </c>
      <c r="J88" s="72">
        <v>101.66600000000027</v>
      </c>
      <c r="K88" s="72">
        <v>101.63800000000026</v>
      </c>
      <c r="L88" s="72">
        <v>101.61000000000026</v>
      </c>
      <c r="M88" s="72">
        <v>101.58200000000025</v>
      </c>
      <c r="N88" s="72">
        <v>101.55400000000024</v>
      </c>
      <c r="O88" s="72">
        <v>101.52600000000024</v>
      </c>
      <c r="P88" s="72">
        <v>101.49800000000023</v>
      </c>
      <c r="Q88" s="72">
        <v>101.47000000000023</v>
      </c>
      <c r="R88" s="72">
        <v>101.44200000000022</v>
      </c>
      <c r="S88" s="72">
        <v>101.41400000000021</v>
      </c>
      <c r="T88" s="72">
        <v>101.38600000000021</v>
      </c>
      <c r="U88" s="72">
        <v>101.3580000000002</v>
      </c>
      <c r="V88" s="72">
        <v>101.3300000000002</v>
      </c>
      <c r="W88" s="72">
        <v>101.30200000000019</v>
      </c>
      <c r="X88" s="72">
        <v>101.27400000000019</v>
      </c>
      <c r="Y88" s="72">
        <v>101.24600000000018</v>
      </c>
      <c r="Z88" s="72">
        <v>101.21800000000017</v>
      </c>
      <c r="AA88" s="72">
        <v>101.19000000000017</v>
      </c>
      <c r="AB88" s="72">
        <v>101.16200000000016</v>
      </c>
      <c r="AC88" s="72">
        <v>101.13400000000016</v>
      </c>
      <c r="AD88" s="72">
        <v>101.10600000000015</v>
      </c>
      <c r="AE88" s="72">
        <v>101.07800000000015</v>
      </c>
      <c r="AF88" s="72">
        <v>101.05000000000014</v>
      </c>
      <c r="AG88" s="72">
        <v>101.02200000000013</v>
      </c>
      <c r="AH88" s="72">
        <v>100.99400000000013</v>
      </c>
      <c r="AI88" s="72">
        <v>100.96600000000012</v>
      </c>
      <c r="AJ88" s="72">
        <v>100.93800000000012</v>
      </c>
      <c r="AK88" s="72">
        <v>100.91000000000011</v>
      </c>
      <c r="AL88" s="72">
        <v>100.8820000000001</v>
      </c>
      <c r="AM88" s="72">
        <v>100.8540000000001</v>
      </c>
      <c r="AN88" s="72">
        <v>100.82600000000009</v>
      </c>
      <c r="AO88" s="72">
        <v>100.79800000000009</v>
      </c>
      <c r="AP88" s="72">
        <v>100.77000000000008</v>
      </c>
      <c r="AQ88" s="72">
        <v>100.74200000000008</v>
      </c>
      <c r="AR88" s="72">
        <v>100.71400000000007</v>
      </c>
      <c r="AS88" s="72">
        <v>100.68600000000006</v>
      </c>
      <c r="AT88" s="72">
        <v>100.65800000000006</v>
      </c>
      <c r="AU88" s="72">
        <v>100.63000000000005</v>
      </c>
      <c r="AV88" s="72">
        <v>100.60200000000005</v>
      </c>
      <c r="AW88" s="72">
        <v>100.57400000000004</v>
      </c>
      <c r="AX88" s="51">
        <v>100.54600000000003</v>
      </c>
      <c r="AY88" s="51">
        <v>100.55600000000004</v>
      </c>
      <c r="AZ88" s="51">
        <v>100.56600000000005</v>
      </c>
      <c r="BA88" s="51">
        <v>100.56100000000005</v>
      </c>
      <c r="BB88" s="51">
        <v>100.55600000000005</v>
      </c>
      <c r="BC88" s="51">
        <v>100.55100000000006</v>
      </c>
      <c r="BD88" s="52">
        <v>100.426</v>
      </c>
      <c r="BE88" s="52">
        <v>100.38999999999997</v>
      </c>
      <c r="BF88" s="52">
        <v>100.35399999999994</v>
      </c>
      <c r="BG88" s="52">
        <v>100.31799999999998</v>
      </c>
      <c r="BH88" s="52">
        <v>100.28199999999995</v>
      </c>
      <c r="BI88" s="52">
        <v>100.24599999999992</v>
      </c>
      <c r="BJ88" s="52">
        <v>100.20999999999997</v>
      </c>
      <c r="BK88" s="52">
        <v>100.17399999999994</v>
      </c>
      <c r="BL88" s="52">
        <v>100.13299999999995</v>
      </c>
      <c r="BM88" s="52">
        <v>100.09699999999992</v>
      </c>
      <c r="BN88" s="52">
        <v>100.06099999999989</v>
      </c>
      <c r="BO88" s="52">
        <v>100.02499999999993</v>
      </c>
      <c r="BP88" s="52">
        <v>99.988999999999905</v>
      </c>
      <c r="BQ88" s="52">
        <v>99.952999999999875</v>
      </c>
      <c r="BR88" s="52">
        <v>99.916999999999916</v>
      </c>
      <c r="BS88" s="52">
        <v>99.880999999999887</v>
      </c>
      <c r="BT88" s="52">
        <v>99.844999999999857</v>
      </c>
      <c r="BU88" s="56">
        <v>99.803999999999874</v>
      </c>
      <c r="BV88" s="56">
        <v>99.762999999999892</v>
      </c>
      <c r="BW88" s="56">
        <v>99.726999999999862</v>
      </c>
      <c r="BX88" s="56">
        <v>99.685999999999879</v>
      </c>
      <c r="BY88" s="56">
        <v>99.644999999999825</v>
      </c>
      <c r="BZ88" s="56">
        <v>99.603999999999843</v>
      </c>
      <c r="CA88" s="56">
        <v>99.56299999999986</v>
      </c>
      <c r="CB88" s="56">
        <v>99.521999999999807</v>
      </c>
      <c r="CC88" s="56">
        <v>99.485999999999848</v>
      </c>
      <c r="CD88" s="56">
        <v>99.444999999999794</v>
      </c>
      <c r="CE88" s="56">
        <v>99.408999999999835</v>
      </c>
      <c r="CF88" s="56">
        <v>99.382999999999782</v>
      </c>
      <c r="CG88" s="56">
        <v>99.361999999999824</v>
      </c>
      <c r="CH88" s="56">
        <v>99.340999999999795</v>
      </c>
      <c r="CI88" s="56">
        <v>99.314999999999813</v>
      </c>
      <c r="CJ88" s="56">
        <v>99.278999999999783</v>
      </c>
      <c r="CK88" s="56">
        <v>99.276999999999788</v>
      </c>
      <c r="CL88" s="56">
        <v>99.274999999999793</v>
      </c>
      <c r="CM88" s="45"/>
      <c r="CN88" s="45"/>
      <c r="CO88" s="45"/>
      <c r="CP88" s="45"/>
      <c r="CQ88" s="45"/>
    </row>
    <row r="89" spans="1:95" ht="41" customHeight="1">
      <c r="A89" s="6">
        <v>84</v>
      </c>
      <c r="B89" s="45"/>
      <c r="C89" s="45"/>
      <c r="D89" s="45"/>
      <c r="E89" s="45"/>
      <c r="F89" s="45"/>
      <c r="G89" s="45"/>
      <c r="H89" s="72">
        <v>101.61700000000002</v>
      </c>
      <c r="I89" s="72">
        <v>101.59100000000002</v>
      </c>
      <c r="J89" s="72">
        <v>101.54499999999989</v>
      </c>
      <c r="K89" s="72">
        <v>101.51899999999989</v>
      </c>
      <c r="L89" s="72">
        <v>101.4929999999999</v>
      </c>
      <c r="M89" s="72">
        <v>101.4669999999999</v>
      </c>
      <c r="N89" s="72">
        <v>101.4409999999999</v>
      </c>
      <c r="O89" s="72">
        <v>101.41499999999991</v>
      </c>
      <c r="P89" s="72">
        <v>101.38899999999991</v>
      </c>
      <c r="Q89" s="72">
        <v>101.36299999999991</v>
      </c>
      <c r="R89" s="72">
        <v>101.33699999999992</v>
      </c>
      <c r="S89" s="72">
        <v>101.31099999999992</v>
      </c>
      <c r="T89" s="72">
        <v>101.28499999999993</v>
      </c>
      <c r="U89" s="72">
        <v>101.25899999999993</v>
      </c>
      <c r="V89" s="72">
        <v>101.23299999999993</v>
      </c>
      <c r="W89" s="72">
        <v>101.20699999999994</v>
      </c>
      <c r="X89" s="72">
        <v>101.18099999999994</v>
      </c>
      <c r="Y89" s="72">
        <v>101.15499999999994</v>
      </c>
      <c r="Z89" s="72">
        <v>101.12899999999995</v>
      </c>
      <c r="AA89" s="72">
        <v>101.10299999999995</v>
      </c>
      <c r="AB89" s="72">
        <v>101.07699999999996</v>
      </c>
      <c r="AC89" s="72">
        <v>101.05099999999996</v>
      </c>
      <c r="AD89" s="72">
        <v>101.02499999999996</v>
      </c>
      <c r="AE89" s="72">
        <v>100.99899999999997</v>
      </c>
      <c r="AF89" s="72">
        <v>100.97299999999997</v>
      </c>
      <c r="AG89" s="72">
        <v>100.94699999999997</v>
      </c>
      <c r="AH89" s="72">
        <v>100.92099999999998</v>
      </c>
      <c r="AI89" s="72">
        <v>100.89499999999998</v>
      </c>
      <c r="AJ89" s="72">
        <v>100.86899999999999</v>
      </c>
      <c r="AK89" s="72">
        <v>100.84299999999999</v>
      </c>
      <c r="AL89" s="72">
        <v>100.81699999999999</v>
      </c>
      <c r="AM89" s="72">
        <v>100.791</v>
      </c>
      <c r="AN89" s="72">
        <v>100.765</v>
      </c>
      <c r="AO89" s="72">
        <v>100.739</v>
      </c>
      <c r="AP89" s="72">
        <v>100.71300000000001</v>
      </c>
      <c r="AQ89" s="72">
        <v>100.68700000000001</v>
      </c>
      <c r="AR89" s="72">
        <v>100.66100000000002</v>
      </c>
      <c r="AS89" s="72">
        <v>100.63500000000002</v>
      </c>
      <c r="AT89" s="72">
        <v>100.60900000000002</v>
      </c>
      <c r="AU89" s="72">
        <v>100.58300000000003</v>
      </c>
      <c r="AV89" s="72">
        <v>100.55700000000003</v>
      </c>
      <c r="AW89" s="57">
        <v>100.53100000000003</v>
      </c>
      <c r="AX89" s="51">
        <v>100.50500000000004</v>
      </c>
      <c r="AY89" s="51">
        <v>100.51500000000004</v>
      </c>
      <c r="AZ89" s="51">
        <v>100.52500000000005</v>
      </c>
      <c r="BA89" s="51">
        <v>100.52000000000005</v>
      </c>
      <c r="BB89" s="51">
        <v>100.51500000000006</v>
      </c>
      <c r="BC89" s="51">
        <v>100.51000000000006</v>
      </c>
      <c r="BD89" s="52">
        <v>100.389</v>
      </c>
      <c r="BE89" s="52">
        <v>100.35399999999997</v>
      </c>
      <c r="BF89" s="52">
        <v>100.31899999999995</v>
      </c>
      <c r="BG89" s="52">
        <v>100.28399999999998</v>
      </c>
      <c r="BH89" s="52">
        <v>100.24899999999995</v>
      </c>
      <c r="BI89" s="52">
        <v>100.21399999999993</v>
      </c>
      <c r="BJ89" s="52">
        <v>100.17899999999996</v>
      </c>
      <c r="BK89" s="52">
        <v>100.14399999999993</v>
      </c>
      <c r="BL89" s="52">
        <v>100.10499999999995</v>
      </c>
      <c r="BM89" s="52">
        <v>100.06999999999992</v>
      </c>
      <c r="BN89" s="52">
        <v>100.0349999999999</v>
      </c>
      <c r="BO89" s="52">
        <v>99.999999999999929</v>
      </c>
      <c r="BP89" s="52">
        <v>99.964999999999904</v>
      </c>
      <c r="BQ89" s="52">
        <v>99.929999999999879</v>
      </c>
      <c r="BR89" s="52">
        <v>99.894999999999911</v>
      </c>
      <c r="BS89" s="52">
        <v>99.859999999999886</v>
      </c>
      <c r="BT89" s="52">
        <v>99.824999999999861</v>
      </c>
      <c r="BU89" s="56">
        <v>99.785999999999873</v>
      </c>
      <c r="BV89" s="56">
        <v>99.746999999999886</v>
      </c>
      <c r="BW89" s="56">
        <v>99.711999999999861</v>
      </c>
      <c r="BX89" s="56">
        <v>99.672999999999874</v>
      </c>
      <c r="BY89" s="56">
        <v>99.63399999999983</v>
      </c>
      <c r="BZ89" s="56">
        <v>99.594999999999843</v>
      </c>
      <c r="CA89" s="56">
        <v>99.555999999999855</v>
      </c>
      <c r="CB89" s="56">
        <v>99.516999999999811</v>
      </c>
      <c r="CC89" s="56">
        <v>99.481999999999843</v>
      </c>
      <c r="CD89" s="56">
        <v>99.442999999999799</v>
      </c>
      <c r="CE89" s="56">
        <v>99.407999999999831</v>
      </c>
      <c r="CF89" s="56">
        <v>99.380999999999787</v>
      </c>
      <c r="CG89" s="56">
        <v>99.357999999999819</v>
      </c>
      <c r="CH89" s="56">
        <v>99.334999999999795</v>
      </c>
      <c r="CI89" s="56">
        <v>99.307999999999808</v>
      </c>
      <c r="CJ89" s="56">
        <v>99.272999999999783</v>
      </c>
      <c r="CK89" s="56">
        <v>99.270999999999788</v>
      </c>
      <c r="CL89" s="56">
        <v>99.268999999999792</v>
      </c>
      <c r="CM89" s="45"/>
      <c r="CN89" s="45"/>
      <c r="CO89" s="45"/>
      <c r="CP89" s="45"/>
      <c r="CQ89" s="45"/>
    </row>
    <row r="90" spans="1:95" ht="41" customHeight="1">
      <c r="A90" s="6">
        <v>81</v>
      </c>
      <c r="B90" s="45"/>
      <c r="C90" s="45"/>
      <c r="D90" s="45"/>
      <c r="E90" s="45"/>
      <c r="F90" s="45"/>
      <c r="G90" s="45"/>
      <c r="H90" s="72">
        <v>101.51300000000003</v>
      </c>
      <c r="I90" s="72">
        <v>101.48800000000003</v>
      </c>
      <c r="J90" s="72">
        <v>101.46400000000027</v>
      </c>
      <c r="K90" s="72">
        <v>101.43900000000026</v>
      </c>
      <c r="L90" s="72">
        <v>101.41400000000026</v>
      </c>
      <c r="M90" s="72">
        <v>101.38900000000025</v>
      </c>
      <c r="N90" s="72">
        <v>101.36400000000025</v>
      </c>
      <c r="O90" s="72">
        <v>101.33900000000024</v>
      </c>
      <c r="P90" s="72">
        <v>101.31400000000023</v>
      </c>
      <c r="Q90" s="72">
        <v>101.28900000000023</v>
      </c>
      <c r="R90" s="72">
        <v>101.26400000000022</v>
      </c>
      <c r="S90" s="72">
        <v>101.23900000000022</v>
      </c>
      <c r="T90" s="72">
        <v>101.21400000000021</v>
      </c>
      <c r="U90" s="72">
        <v>101.18900000000021</v>
      </c>
      <c r="V90" s="72">
        <v>101.1640000000002</v>
      </c>
      <c r="W90" s="72">
        <v>101.13900000000019</v>
      </c>
      <c r="X90" s="72">
        <v>101.11400000000019</v>
      </c>
      <c r="Y90" s="72">
        <v>101.08900000000018</v>
      </c>
      <c r="Z90" s="72">
        <v>101.06400000000018</v>
      </c>
      <c r="AA90" s="72">
        <v>101.03900000000017</v>
      </c>
      <c r="AB90" s="72">
        <v>101.01400000000017</v>
      </c>
      <c r="AC90" s="72">
        <v>100.98900000000016</v>
      </c>
      <c r="AD90" s="72">
        <v>100.96400000000015</v>
      </c>
      <c r="AE90" s="72">
        <v>100.93900000000015</v>
      </c>
      <c r="AF90" s="72">
        <v>100.91400000000014</v>
      </c>
      <c r="AG90" s="72">
        <v>100.88900000000014</v>
      </c>
      <c r="AH90" s="72">
        <v>100.86400000000013</v>
      </c>
      <c r="AI90" s="72">
        <v>100.83900000000013</v>
      </c>
      <c r="AJ90" s="72">
        <v>100.81400000000012</v>
      </c>
      <c r="AK90" s="72">
        <v>100.78900000000012</v>
      </c>
      <c r="AL90" s="72">
        <v>100.76400000000011</v>
      </c>
      <c r="AM90" s="72">
        <v>100.7390000000001</v>
      </c>
      <c r="AN90" s="72">
        <v>100.7140000000001</v>
      </c>
      <c r="AO90" s="72">
        <v>100.68900000000009</v>
      </c>
      <c r="AP90" s="72">
        <v>100.66400000000009</v>
      </c>
      <c r="AQ90" s="72">
        <v>100.63900000000008</v>
      </c>
      <c r="AR90" s="72">
        <v>100.61400000000008</v>
      </c>
      <c r="AS90" s="72">
        <v>100.58900000000007</v>
      </c>
      <c r="AT90" s="72">
        <v>100.56400000000006</v>
      </c>
      <c r="AU90" s="72">
        <v>100.53900000000006</v>
      </c>
      <c r="AV90" s="57">
        <v>100.51400000000005</v>
      </c>
      <c r="AW90" s="57">
        <v>100.48900000000005</v>
      </c>
      <c r="AX90" s="51">
        <v>100.46400000000004</v>
      </c>
      <c r="AY90" s="51">
        <v>100.47400000000005</v>
      </c>
      <c r="AZ90" s="51">
        <v>100.48400000000005</v>
      </c>
      <c r="BA90" s="51">
        <v>100.47900000000006</v>
      </c>
      <c r="BB90" s="51">
        <v>100.47400000000006</v>
      </c>
      <c r="BC90" s="51">
        <v>100.46900000000007</v>
      </c>
      <c r="BD90" s="52">
        <v>100.35199999999999</v>
      </c>
      <c r="BE90" s="52">
        <v>100.31799999999997</v>
      </c>
      <c r="BF90" s="52">
        <v>100.28399999999995</v>
      </c>
      <c r="BG90" s="52">
        <v>100.24999999999997</v>
      </c>
      <c r="BH90" s="52">
        <v>100.21599999999995</v>
      </c>
      <c r="BI90" s="52">
        <v>100.18199999999993</v>
      </c>
      <c r="BJ90" s="52">
        <v>100.14799999999995</v>
      </c>
      <c r="BK90" s="52">
        <v>100.11399999999993</v>
      </c>
      <c r="BL90" s="52">
        <v>100.07699999999994</v>
      </c>
      <c r="BM90" s="52">
        <v>100.04299999999992</v>
      </c>
      <c r="BN90" s="52">
        <v>100.0089999999999</v>
      </c>
      <c r="BO90" s="52">
        <v>99.974999999999923</v>
      </c>
      <c r="BP90" s="52">
        <v>99.940999999999903</v>
      </c>
      <c r="BQ90" s="52">
        <v>99.906999999999883</v>
      </c>
      <c r="BR90" s="52">
        <v>99.872999999999905</v>
      </c>
      <c r="BS90" s="52">
        <v>99.838999999999885</v>
      </c>
      <c r="BT90" s="52">
        <v>99.804999999999865</v>
      </c>
      <c r="BU90" s="56">
        <v>99.767999999999873</v>
      </c>
      <c r="BV90" s="56">
        <v>99.730999999999881</v>
      </c>
      <c r="BW90" s="56">
        <v>99.696999999999861</v>
      </c>
      <c r="BX90" s="56">
        <v>99.659999999999869</v>
      </c>
      <c r="BY90" s="56">
        <v>99.622999999999834</v>
      </c>
      <c r="BZ90" s="56">
        <v>99.585999999999842</v>
      </c>
      <c r="CA90" s="56">
        <v>99.54899999999985</v>
      </c>
      <c r="CB90" s="56">
        <v>99.511999999999816</v>
      </c>
      <c r="CC90" s="56">
        <v>99.477999999999838</v>
      </c>
      <c r="CD90" s="56">
        <v>99.440999999999804</v>
      </c>
      <c r="CE90" s="56">
        <v>99.406999999999826</v>
      </c>
      <c r="CF90" s="56">
        <v>99.378999999999792</v>
      </c>
      <c r="CG90" s="56">
        <v>99.353999999999814</v>
      </c>
      <c r="CH90" s="56">
        <v>99.328999999999795</v>
      </c>
      <c r="CI90" s="56">
        <v>99.300999999999803</v>
      </c>
      <c r="CJ90" s="56">
        <v>99.266999999999783</v>
      </c>
      <c r="CK90" s="56">
        <v>99.264999999999787</v>
      </c>
      <c r="CL90" s="56">
        <v>99.262999999999792</v>
      </c>
      <c r="CM90" s="45"/>
      <c r="CN90" s="45"/>
      <c r="CO90" s="45"/>
      <c r="CP90" s="45"/>
      <c r="CQ90" s="45"/>
    </row>
    <row r="91" spans="1:95" ht="41" customHeight="1">
      <c r="A91" s="6">
        <v>78</v>
      </c>
      <c r="B91" s="45"/>
      <c r="C91" s="45"/>
      <c r="D91" s="45"/>
      <c r="E91" s="45"/>
      <c r="F91" s="45"/>
      <c r="G91" s="45"/>
      <c r="H91" s="72">
        <v>101.40800000000003</v>
      </c>
      <c r="I91" s="72">
        <v>101.38500000000003</v>
      </c>
      <c r="J91" s="72">
        <v>101.34299999999989</v>
      </c>
      <c r="K91" s="72">
        <v>101.31999999999989</v>
      </c>
      <c r="L91" s="72">
        <v>101.2969999999999</v>
      </c>
      <c r="M91" s="72">
        <v>101.2739999999999</v>
      </c>
      <c r="N91" s="72">
        <v>101.25099999999991</v>
      </c>
      <c r="O91" s="72">
        <v>101.22799999999991</v>
      </c>
      <c r="P91" s="72">
        <v>101.20499999999991</v>
      </c>
      <c r="Q91" s="72">
        <v>101.18199999999992</v>
      </c>
      <c r="R91" s="72">
        <v>101.15899999999992</v>
      </c>
      <c r="S91" s="72">
        <v>101.13599999999992</v>
      </c>
      <c r="T91" s="72">
        <v>101.11299999999993</v>
      </c>
      <c r="U91" s="72">
        <v>101.08999999999993</v>
      </c>
      <c r="V91" s="72">
        <v>101.06699999999994</v>
      </c>
      <c r="W91" s="72">
        <v>101.04399999999994</v>
      </c>
      <c r="X91" s="72">
        <v>101.02099999999994</v>
      </c>
      <c r="Y91" s="72">
        <v>100.99799999999995</v>
      </c>
      <c r="Z91" s="72">
        <v>100.97499999999995</v>
      </c>
      <c r="AA91" s="72">
        <v>100.95199999999996</v>
      </c>
      <c r="AB91" s="72">
        <v>100.92899999999996</v>
      </c>
      <c r="AC91" s="72">
        <v>100.90599999999996</v>
      </c>
      <c r="AD91" s="72">
        <v>100.88299999999997</v>
      </c>
      <c r="AE91" s="72">
        <v>100.85999999999997</v>
      </c>
      <c r="AF91" s="72">
        <v>100.83699999999997</v>
      </c>
      <c r="AG91" s="72">
        <v>100.81399999999998</v>
      </c>
      <c r="AH91" s="72">
        <v>100.79099999999998</v>
      </c>
      <c r="AI91" s="72">
        <v>100.76799999999999</v>
      </c>
      <c r="AJ91" s="72">
        <v>100.74499999999999</v>
      </c>
      <c r="AK91" s="72">
        <v>100.72199999999999</v>
      </c>
      <c r="AL91" s="72">
        <v>100.699</v>
      </c>
      <c r="AM91" s="72">
        <v>100.676</v>
      </c>
      <c r="AN91" s="72">
        <v>100.65300000000001</v>
      </c>
      <c r="AO91" s="72">
        <v>100.63000000000001</v>
      </c>
      <c r="AP91" s="72">
        <v>100.60700000000001</v>
      </c>
      <c r="AQ91" s="72">
        <v>100.58400000000002</v>
      </c>
      <c r="AR91" s="72">
        <v>100.56100000000002</v>
      </c>
      <c r="AS91" s="72">
        <v>100.53800000000003</v>
      </c>
      <c r="AT91" s="72">
        <v>100.51500000000003</v>
      </c>
      <c r="AU91" s="57">
        <v>100.49200000000003</v>
      </c>
      <c r="AV91" s="57">
        <v>100.46900000000004</v>
      </c>
      <c r="AW91" s="57">
        <v>100.44600000000004</v>
      </c>
      <c r="AX91" s="51">
        <v>100.42300000000004</v>
      </c>
      <c r="AY91" s="51">
        <v>100.43300000000005</v>
      </c>
      <c r="AZ91" s="51">
        <v>100.44300000000005</v>
      </c>
      <c r="BA91" s="51">
        <v>100.43800000000006</v>
      </c>
      <c r="BB91" s="51">
        <v>100.43300000000006</v>
      </c>
      <c r="BC91" s="51">
        <v>100.42800000000007</v>
      </c>
      <c r="BD91" s="47">
        <v>100.31499999999998</v>
      </c>
      <c r="BE91" s="47">
        <v>100.28199999999997</v>
      </c>
      <c r="BF91" s="47">
        <v>100.24899999999995</v>
      </c>
      <c r="BG91" s="47">
        <v>100.21599999999997</v>
      </c>
      <c r="BH91" s="47">
        <v>100.18299999999995</v>
      </c>
      <c r="BI91" s="47">
        <v>100.14999999999993</v>
      </c>
      <c r="BJ91" s="47">
        <v>100.11699999999995</v>
      </c>
      <c r="BK91" s="47">
        <v>100.08399999999993</v>
      </c>
      <c r="BL91" s="47">
        <v>100.04899999999994</v>
      </c>
      <c r="BM91" s="47">
        <v>100.01599999999992</v>
      </c>
      <c r="BN91" s="47">
        <v>99.982999999999905</v>
      </c>
      <c r="BO91" s="47">
        <v>99.949999999999918</v>
      </c>
      <c r="BP91" s="47">
        <v>99.916999999999902</v>
      </c>
      <c r="BQ91" s="47">
        <v>99.883999999999887</v>
      </c>
      <c r="BR91" s="47">
        <v>99.8509999999999</v>
      </c>
      <c r="BS91" s="47">
        <v>99.817999999999884</v>
      </c>
      <c r="BT91" s="47">
        <v>99.784999999999869</v>
      </c>
      <c r="BU91" s="47">
        <v>99.749999999999872</v>
      </c>
      <c r="BV91" s="47">
        <v>99.714999999999876</v>
      </c>
      <c r="BW91" s="47">
        <v>99.68199999999986</v>
      </c>
      <c r="BX91" s="47">
        <v>99.646999999999863</v>
      </c>
      <c r="BY91" s="47">
        <v>99.611999999999838</v>
      </c>
      <c r="BZ91" s="47">
        <v>99.576999999999842</v>
      </c>
      <c r="CA91" s="47">
        <v>99.541999999999845</v>
      </c>
      <c r="CB91" s="47">
        <v>99.50699999999982</v>
      </c>
      <c r="CC91" s="47">
        <v>99.473999999999833</v>
      </c>
      <c r="CD91" s="47">
        <v>99.438999999999808</v>
      </c>
      <c r="CE91" s="47">
        <v>99.405999999999821</v>
      </c>
      <c r="CF91" s="47">
        <v>99.376999999999796</v>
      </c>
      <c r="CG91" s="47">
        <v>99.34999999999981</v>
      </c>
      <c r="CH91" s="47">
        <v>99.322999999999794</v>
      </c>
      <c r="CI91" s="47">
        <v>99.293999999999798</v>
      </c>
      <c r="CJ91" s="47">
        <v>99.260999999999783</v>
      </c>
      <c r="CK91" s="47">
        <v>99.258999999999787</v>
      </c>
      <c r="CL91" s="47">
        <v>99.256999999999792</v>
      </c>
      <c r="CM91" s="47">
        <v>99.254999999999797</v>
      </c>
      <c r="CN91" s="45"/>
      <c r="CO91" s="45"/>
      <c r="CP91" s="45"/>
      <c r="CQ91" s="45"/>
    </row>
    <row r="92" spans="1:95" ht="41" customHeight="1">
      <c r="A92" s="6">
        <v>75</v>
      </c>
      <c r="B92" s="45"/>
      <c r="C92" s="45"/>
      <c r="D92" s="45"/>
      <c r="E92" s="45"/>
      <c r="F92" s="45"/>
      <c r="G92" s="45"/>
      <c r="H92" s="57">
        <v>101.30400000000004</v>
      </c>
      <c r="I92" s="57">
        <v>101.28200000000004</v>
      </c>
      <c r="J92" s="57">
        <v>101.26200000000027</v>
      </c>
      <c r="K92" s="57">
        <v>101.24000000000026</v>
      </c>
      <c r="L92" s="57">
        <v>101.21800000000026</v>
      </c>
      <c r="M92" s="57">
        <v>101.19600000000025</v>
      </c>
      <c r="N92" s="57">
        <v>101.17400000000025</v>
      </c>
      <c r="O92" s="57">
        <v>101.15200000000024</v>
      </c>
      <c r="P92" s="57">
        <v>101.13000000000024</v>
      </c>
      <c r="Q92" s="57">
        <v>101.10800000000023</v>
      </c>
      <c r="R92" s="57">
        <v>101.08600000000023</v>
      </c>
      <c r="S92" s="57">
        <v>101.06400000000022</v>
      </c>
      <c r="T92" s="57">
        <v>101.04200000000021</v>
      </c>
      <c r="U92" s="57">
        <v>101.02000000000021</v>
      </c>
      <c r="V92" s="57">
        <v>100.9980000000002</v>
      </c>
      <c r="W92" s="57">
        <v>100.9760000000002</v>
      </c>
      <c r="X92" s="57">
        <v>100.95400000000019</v>
      </c>
      <c r="Y92" s="57">
        <v>100.93200000000019</v>
      </c>
      <c r="Z92" s="57">
        <v>100.91000000000018</v>
      </c>
      <c r="AA92" s="57">
        <v>100.88800000000018</v>
      </c>
      <c r="AB92" s="57">
        <v>100.86600000000017</v>
      </c>
      <c r="AC92" s="57">
        <v>100.84400000000016</v>
      </c>
      <c r="AD92" s="57">
        <v>100.82200000000016</v>
      </c>
      <c r="AE92" s="57">
        <v>100.80000000000015</v>
      </c>
      <c r="AF92" s="57">
        <v>100.77800000000015</v>
      </c>
      <c r="AG92" s="57">
        <v>100.75600000000014</v>
      </c>
      <c r="AH92" s="57">
        <v>100.73400000000014</v>
      </c>
      <c r="AI92" s="57">
        <v>100.71200000000013</v>
      </c>
      <c r="AJ92" s="57">
        <v>100.69000000000013</v>
      </c>
      <c r="AK92" s="57">
        <v>100.66800000000012</v>
      </c>
      <c r="AL92" s="57">
        <v>100.64600000000011</v>
      </c>
      <c r="AM92" s="57">
        <v>100.62400000000011</v>
      </c>
      <c r="AN92" s="57">
        <v>100.6020000000001</v>
      </c>
      <c r="AO92" s="57">
        <v>100.5800000000001</v>
      </c>
      <c r="AP92" s="57">
        <v>100.55800000000009</v>
      </c>
      <c r="AQ92" s="57">
        <v>100.53600000000009</v>
      </c>
      <c r="AR92" s="57">
        <v>100.51400000000008</v>
      </c>
      <c r="AS92" s="57">
        <v>100.49200000000008</v>
      </c>
      <c r="AT92" s="57">
        <v>100.47000000000007</v>
      </c>
      <c r="AU92" s="57">
        <v>100.44800000000006</v>
      </c>
      <c r="AV92" s="57">
        <v>100.42600000000006</v>
      </c>
      <c r="AW92" s="57">
        <v>100.40400000000005</v>
      </c>
      <c r="AX92" s="51">
        <v>100.38200000000005</v>
      </c>
      <c r="AY92" s="51">
        <v>100.39200000000005</v>
      </c>
      <c r="AZ92" s="51">
        <v>100.40200000000006</v>
      </c>
      <c r="BA92" s="51">
        <v>100.39700000000006</v>
      </c>
      <c r="BB92" s="51">
        <v>100.39200000000007</v>
      </c>
      <c r="BC92" s="51">
        <v>100.38700000000007</v>
      </c>
      <c r="BD92" s="47">
        <v>100.27799999999998</v>
      </c>
      <c r="BE92" s="47">
        <v>100.24599999999997</v>
      </c>
      <c r="BF92" s="47">
        <v>100.21399999999996</v>
      </c>
      <c r="BG92" s="47">
        <v>100.18199999999996</v>
      </c>
      <c r="BH92" s="47">
        <v>100.14999999999995</v>
      </c>
      <c r="BI92" s="47">
        <v>100.11799999999994</v>
      </c>
      <c r="BJ92" s="47">
        <v>100.08599999999994</v>
      </c>
      <c r="BK92" s="47">
        <v>100.05399999999993</v>
      </c>
      <c r="BL92" s="47">
        <v>100.02099999999993</v>
      </c>
      <c r="BM92" s="47">
        <v>99.988999999999919</v>
      </c>
      <c r="BN92" s="47">
        <v>99.956999999999908</v>
      </c>
      <c r="BO92" s="47">
        <v>99.924999999999912</v>
      </c>
      <c r="BP92" s="47">
        <v>99.892999999999901</v>
      </c>
      <c r="BQ92" s="47">
        <v>99.860999999999891</v>
      </c>
      <c r="BR92" s="47">
        <v>99.828999999999894</v>
      </c>
      <c r="BS92" s="47">
        <v>99.796999999999883</v>
      </c>
      <c r="BT92" s="47">
        <v>99.764999999999873</v>
      </c>
      <c r="BU92" s="47">
        <v>99.731999999999871</v>
      </c>
      <c r="BV92" s="47">
        <v>99.69899999999987</v>
      </c>
      <c r="BW92" s="47">
        <v>99.666999999999859</v>
      </c>
      <c r="BX92" s="47">
        <v>99.633999999999858</v>
      </c>
      <c r="BY92" s="47">
        <v>99.600999999999843</v>
      </c>
      <c r="BZ92" s="47">
        <v>99.567999999999842</v>
      </c>
      <c r="CA92" s="47">
        <v>99.53499999999984</v>
      </c>
      <c r="CB92" s="47">
        <v>99.501999999999825</v>
      </c>
      <c r="CC92" s="47">
        <v>99.469999999999828</v>
      </c>
      <c r="CD92" s="47">
        <v>99.436999999999813</v>
      </c>
      <c r="CE92" s="47">
        <v>99.404999999999816</v>
      </c>
      <c r="CF92" s="47">
        <v>99.374999999999801</v>
      </c>
      <c r="CG92" s="47">
        <v>99.345999999999805</v>
      </c>
      <c r="CH92" s="47">
        <v>99.316999999999794</v>
      </c>
      <c r="CI92" s="47">
        <v>99.286999999999793</v>
      </c>
      <c r="CJ92" s="47">
        <v>99.254999999999782</v>
      </c>
      <c r="CK92" s="47">
        <v>99.252999999999787</v>
      </c>
      <c r="CL92" s="47">
        <v>99.250999999999792</v>
      </c>
      <c r="CM92" s="47">
        <v>99.248999999999796</v>
      </c>
      <c r="CN92" s="45"/>
      <c r="CO92" s="45"/>
      <c r="CP92" s="45"/>
      <c r="CQ92" s="45"/>
    </row>
    <row r="93" spans="1:95" ht="41" customHeight="1">
      <c r="A93" s="6">
        <v>72</v>
      </c>
      <c r="B93" s="45"/>
      <c r="C93" s="45"/>
      <c r="D93" s="45"/>
      <c r="E93" s="45"/>
      <c r="F93" s="45"/>
      <c r="G93" s="45"/>
      <c r="H93" s="57">
        <v>101.19900000000004</v>
      </c>
      <c r="I93" s="57">
        <v>101.17900000000004</v>
      </c>
      <c r="J93" s="57">
        <v>101.14499999999983</v>
      </c>
      <c r="K93" s="57">
        <v>101.12499999999983</v>
      </c>
      <c r="L93" s="57">
        <v>101.10499999999983</v>
      </c>
      <c r="M93" s="57">
        <v>101.08499999999984</v>
      </c>
      <c r="N93" s="57">
        <v>101.06499999999984</v>
      </c>
      <c r="O93" s="57">
        <v>101.04499999999985</v>
      </c>
      <c r="P93" s="57">
        <v>101.02499999999985</v>
      </c>
      <c r="Q93" s="57">
        <v>101.00499999999985</v>
      </c>
      <c r="R93" s="57">
        <v>100.98499999999986</v>
      </c>
      <c r="S93" s="57">
        <v>100.96499999999986</v>
      </c>
      <c r="T93" s="57">
        <v>100.94499999999987</v>
      </c>
      <c r="U93" s="57">
        <v>100.92499999999987</v>
      </c>
      <c r="V93" s="57">
        <v>100.90499999999987</v>
      </c>
      <c r="W93" s="57">
        <v>100.88499999999988</v>
      </c>
      <c r="X93" s="57">
        <v>100.86499999999988</v>
      </c>
      <c r="Y93" s="57">
        <v>100.84499999999989</v>
      </c>
      <c r="Z93" s="57">
        <v>100.82499999999989</v>
      </c>
      <c r="AA93" s="57">
        <v>100.80499999999989</v>
      </c>
      <c r="AB93" s="57">
        <v>100.7849999999999</v>
      </c>
      <c r="AC93" s="57">
        <v>100.7649999999999</v>
      </c>
      <c r="AD93" s="57">
        <v>100.74499999999991</v>
      </c>
      <c r="AE93" s="57">
        <v>100.72499999999991</v>
      </c>
      <c r="AF93" s="57">
        <v>100.70499999999991</v>
      </c>
      <c r="AG93" s="57">
        <v>100.68499999999992</v>
      </c>
      <c r="AH93" s="57">
        <v>100.66499999999992</v>
      </c>
      <c r="AI93" s="57">
        <v>100.64499999999992</v>
      </c>
      <c r="AJ93" s="57">
        <v>100.62499999999993</v>
      </c>
      <c r="AK93" s="57">
        <v>100.60499999999993</v>
      </c>
      <c r="AL93" s="57">
        <v>100.58499999999994</v>
      </c>
      <c r="AM93" s="57">
        <v>100.56499999999994</v>
      </c>
      <c r="AN93" s="57">
        <v>100.54499999999994</v>
      </c>
      <c r="AO93" s="57">
        <v>100.52499999999995</v>
      </c>
      <c r="AP93" s="57">
        <v>100.50499999999995</v>
      </c>
      <c r="AQ93" s="57">
        <v>100.48499999999996</v>
      </c>
      <c r="AR93" s="57">
        <v>100.46499999999996</v>
      </c>
      <c r="AS93" s="57">
        <v>100.44499999999996</v>
      </c>
      <c r="AT93" s="57">
        <v>100.42499999999997</v>
      </c>
      <c r="AU93" s="57">
        <v>100.40499999999997</v>
      </c>
      <c r="AV93" s="57">
        <v>100.38499999999998</v>
      </c>
      <c r="AW93" s="57">
        <v>100.36499999999998</v>
      </c>
      <c r="AX93" s="51">
        <v>100.34499999999998</v>
      </c>
      <c r="AY93" s="51">
        <v>100.35499999999999</v>
      </c>
      <c r="AZ93" s="51">
        <v>100.36499999999999</v>
      </c>
      <c r="BA93" s="51">
        <v>100.33399999999999</v>
      </c>
      <c r="BB93" s="51">
        <v>100.30299999999998</v>
      </c>
      <c r="BC93" s="51">
        <v>100.27199999999998</v>
      </c>
      <c r="BD93" s="47">
        <v>100.24099999999997</v>
      </c>
      <c r="BE93" s="47">
        <v>100.20999999999997</v>
      </c>
      <c r="BF93" s="47">
        <v>100.17899999999996</v>
      </c>
      <c r="BG93" s="47">
        <v>100.14799999999995</v>
      </c>
      <c r="BH93" s="47">
        <v>100.11699999999995</v>
      </c>
      <c r="BI93" s="47">
        <v>100.08599999999994</v>
      </c>
      <c r="BJ93" s="47">
        <v>100.05499999999994</v>
      </c>
      <c r="BK93" s="47">
        <v>100.02399999999993</v>
      </c>
      <c r="BL93" s="47">
        <v>99.992999999999924</v>
      </c>
      <c r="BM93" s="47">
        <v>99.961999999999918</v>
      </c>
      <c r="BN93" s="47">
        <v>99.930999999999912</v>
      </c>
      <c r="BO93" s="47">
        <v>99.899999999999906</v>
      </c>
      <c r="BP93" s="47">
        <v>99.8689999999999</v>
      </c>
      <c r="BQ93" s="47">
        <v>99.837999999999894</v>
      </c>
      <c r="BR93" s="47">
        <v>99.806999999999888</v>
      </c>
      <c r="BS93" s="47">
        <v>99.775999999999883</v>
      </c>
      <c r="BT93" s="47">
        <v>99.744999999999877</v>
      </c>
      <c r="BU93" s="47">
        <v>99.713999999999871</v>
      </c>
      <c r="BV93" s="47">
        <v>99.682999999999865</v>
      </c>
      <c r="BW93" s="47">
        <v>99.651999999999859</v>
      </c>
      <c r="BX93" s="47">
        <v>99.620999999999853</v>
      </c>
      <c r="BY93" s="47">
        <v>99.589999999999847</v>
      </c>
      <c r="BZ93" s="47">
        <v>99.558999999999841</v>
      </c>
      <c r="CA93" s="47">
        <v>99.527999999999835</v>
      </c>
      <c r="CB93" s="47">
        <v>99.496999999999829</v>
      </c>
      <c r="CC93" s="47">
        <v>99.465999999999823</v>
      </c>
      <c r="CD93" s="47">
        <v>99.434999999999818</v>
      </c>
      <c r="CE93" s="47">
        <v>99.403999999999812</v>
      </c>
      <c r="CF93" s="47">
        <v>99.372999999999806</v>
      </c>
      <c r="CG93" s="47">
        <v>99.3419999999998</v>
      </c>
      <c r="CH93" s="47">
        <v>99.310999999999794</v>
      </c>
      <c r="CI93" s="47">
        <v>99.279999999999788</v>
      </c>
      <c r="CJ93" s="47">
        <v>99.248999999999782</v>
      </c>
      <c r="CK93" s="47">
        <v>99.217999999999776</v>
      </c>
      <c r="CL93" s="47">
        <v>99.18699999999977</v>
      </c>
      <c r="CM93" s="47">
        <v>99.155999999999764</v>
      </c>
      <c r="CN93" s="45"/>
      <c r="CO93" s="45"/>
      <c r="CP93" s="45"/>
      <c r="CQ93" s="45"/>
    </row>
    <row r="94" spans="1:95" ht="41" customHeight="1">
      <c r="A94" s="6">
        <v>69</v>
      </c>
      <c r="B94" s="45"/>
      <c r="C94" s="45"/>
      <c r="D94" s="45"/>
      <c r="E94" s="45"/>
      <c r="F94" s="45"/>
      <c r="G94" s="45"/>
      <c r="H94" s="57">
        <v>101.09500000000006</v>
      </c>
      <c r="I94" s="57">
        <v>101.07600000000005</v>
      </c>
      <c r="J94" s="57">
        <v>101.06400000000021</v>
      </c>
      <c r="K94" s="57">
        <v>101.0450000000002</v>
      </c>
      <c r="L94" s="57">
        <v>101.0260000000002</v>
      </c>
      <c r="M94" s="57">
        <v>101.00700000000019</v>
      </c>
      <c r="N94" s="57">
        <v>100.98800000000018</v>
      </c>
      <c r="O94" s="57">
        <v>100.96900000000018</v>
      </c>
      <c r="P94" s="57">
        <v>100.95000000000017</v>
      </c>
      <c r="Q94" s="57">
        <v>100.93100000000017</v>
      </c>
      <c r="R94" s="57">
        <v>100.91200000000016</v>
      </c>
      <c r="S94" s="57">
        <v>100.89300000000016</v>
      </c>
      <c r="T94" s="57">
        <v>100.87400000000015</v>
      </c>
      <c r="U94" s="57">
        <v>100.85500000000015</v>
      </c>
      <c r="V94" s="57">
        <v>100.83600000000014</v>
      </c>
      <c r="W94" s="57">
        <v>100.81700000000014</v>
      </c>
      <c r="X94" s="57">
        <v>100.79800000000013</v>
      </c>
      <c r="Y94" s="57">
        <v>100.77900000000012</v>
      </c>
      <c r="Z94" s="57">
        <v>100.76000000000012</v>
      </c>
      <c r="AA94" s="57">
        <v>100.74100000000011</v>
      </c>
      <c r="AB94" s="57">
        <v>100.72200000000011</v>
      </c>
      <c r="AC94" s="57">
        <v>100.7030000000001</v>
      </c>
      <c r="AD94" s="57">
        <v>100.6840000000001</v>
      </c>
      <c r="AE94" s="57">
        <v>100.66500000000009</v>
      </c>
      <c r="AF94" s="57">
        <v>100.64600000000009</v>
      </c>
      <c r="AG94" s="57">
        <v>100.62700000000008</v>
      </c>
      <c r="AH94" s="57">
        <v>100.60800000000008</v>
      </c>
      <c r="AI94" s="57">
        <v>100.58900000000007</v>
      </c>
      <c r="AJ94" s="57">
        <v>100.57000000000006</v>
      </c>
      <c r="AK94" s="57">
        <v>100.55100000000006</v>
      </c>
      <c r="AL94" s="57">
        <v>100.53200000000005</v>
      </c>
      <c r="AM94" s="57">
        <v>100.51300000000005</v>
      </c>
      <c r="AN94" s="57">
        <v>100.49400000000004</v>
      </c>
      <c r="AO94" s="57">
        <v>100.47500000000004</v>
      </c>
      <c r="AP94" s="57">
        <v>100.45600000000003</v>
      </c>
      <c r="AQ94" s="57">
        <v>100.43700000000003</v>
      </c>
      <c r="AR94" s="57">
        <v>100.41800000000002</v>
      </c>
      <c r="AS94" s="57">
        <v>100.39900000000002</v>
      </c>
      <c r="AT94" s="57">
        <v>100.38000000000001</v>
      </c>
      <c r="AU94" s="57">
        <v>100.361</v>
      </c>
      <c r="AV94" s="57">
        <v>100.342</v>
      </c>
      <c r="AW94" s="57">
        <v>100.32299999999999</v>
      </c>
      <c r="AX94" s="51">
        <v>100.30399999999999</v>
      </c>
      <c r="AY94" s="51">
        <v>100.35600000000008</v>
      </c>
      <c r="AZ94" s="51">
        <v>100.32700000000008</v>
      </c>
      <c r="BA94" s="51">
        <v>100.29800000000009</v>
      </c>
      <c r="BB94" s="51">
        <v>100.26900000000009</v>
      </c>
      <c r="BC94" s="51">
        <v>100.22300000000001</v>
      </c>
      <c r="BD94" s="47">
        <v>100.19400000000002</v>
      </c>
      <c r="BE94" s="47">
        <v>100.16500000000002</v>
      </c>
      <c r="BF94" s="47">
        <v>100.13600000000002</v>
      </c>
      <c r="BG94" s="47">
        <v>100.10700000000003</v>
      </c>
      <c r="BH94" s="47">
        <v>100.07800000000003</v>
      </c>
      <c r="BI94" s="47">
        <v>100.04900000000004</v>
      </c>
      <c r="BJ94" s="47">
        <v>100.02000000000004</v>
      </c>
      <c r="BK94" s="47">
        <v>99.991000000000042</v>
      </c>
      <c r="BL94" s="47">
        <v>99.944999999999965</v>
      </c>
      <c r="BM94" s="47">
        <v>99.915999999999968</v>
      </c>
      <c r="BN94" s="47">
        <v>99.886999999999972</v>
      </c>
      <c r="BO94" s="47">
        <v>99.857999999999976</v>
      </c>
      <c r="BP94" s="47">
        <v>99.828999999999979</v>
      </c>
      <c r="BQ94" s="47">
        <v>99.799999999999983</v>
      </c>
      <c r="BR94" s="47">
        <v>99.770999999999987</v>
      </c>
      <c r="BS94" s="47">
        <v>99.74199999999999</v>
      </c>
      <c r="BT94" s="47">
        <v>99.712999999999994</v>
      </c>
      <c r="BU94" s="47">
        <v>99.667000000000158</v>
      </c>
      <c r="BV94" s="47">
        <v>99.638000000000162</v>
      </c>
      <c r="BW94" s="47">
        <v>99.609000000000165</v>
      </c>
      <c r="BX94" s="47">
        <v>99.580000000000169</v>
      </c>
      <c r="BY94" s="47">
        <v>99.551000000000172</v>
      </c>
      <c r="BZ94" s="47">
        <v>99.522000000000176</v>
      </c>
      <c r="CA94" s="47">
        <v>99.49300000000018</v>
      </c>
      <c r="CB94" s="47">
        <v>99.464000000000183</v>
      </c>
      <c r="CC94" s="47">
        <v>99.435000000000187</v>
      </c>
      <c r="CD94" s="47">
        <v>99.389000000000109</v>
      </c>
      <c r="CE94" s="47">
        <v>99.360000000000113</v>
      </c>
      <c r="CF94" s="47">
        <v>99.331000000000117</v>
      </c>
      <c r="CG94" s="47">
        <v>99.30200000000012</v>
      </c>
      <c r="CH94" s="47">
        <v>99.273000000000124</v>
      </c>
      <c r="CI94" s="47">
        <v>99.244000000000128</v>
      </c>
      <c r="CJ94" s="47">
        <v>99.215000000000131</v>
      </c>
      <c r="CK94" s="47">
        <v>99.186000000000135</v>
      </c>
      <c r="CL94" s="47">
        <v>99.157000000000139</v>
      </c>
      <c r="CM94" s="47">
        <v>99.128000000000142</v>
      </c>
      <c r="CN94" s="45"/>
      <c r="CO94" s="45"/>
      <c r="CP94" s="45"/>
      <c r="CQ94" s="45"/>
    </row>
    <row r="95" spans="1:95" ht="41" customHeight="1">
      <c r="A95" s="6">
        <v>66</v>
      </c>
      <c r="B95" s="45"/>
      <c r="C95" s="45"/>
      <c r="D95" s="45"/>
      <c r="E95" s="45"/>
      <c r="F95" s="45"/>
      <c r="G95" s="45"/>
      <c r="H95" s="57">
        <v>100.99000000000005</v>
      </c>
      <c r="I95" s="57">
        <v>100.97300000000006</v>
      </c>
      <c r="J95" s="57">
        <v>100.94299999999983</v>
      </c>
      <c r="K95" s="57">
        <v>100.92599999999983</v>
      </c>
      <c r="L95" s="57">
        <v>100.90899999999984</v>
      </c>
      <c r="M95" s="57">
        <v>100.89199999999984</v>
      </c>
      <c r="N95" s="57">
        <v>100.87499999999984</v>
      </c>
      <c r="O95" s="57">
        <v>100.85799999999985</v>
      </c>
      <c r="P95" s="57">
        <v>100.84099999999985</v>
      </c>
      <c r="Q95" s="57">
        <v>100.82399999999986</v>
      </c>
      <c r="R95" s="57">
        <v>100.80699999999986</v>
      </c>
      <c r="S95" s="57">
        <v>100.78999999999986</v>
      </c>
      <c r="T95" s="57">
        <v>100.77299999999987</v>
      </c>
      <c r="U95" s="57">
        <v>100.75599999999987</v>
      </c>
      <c r="V95" s="57">
        <v>100.73899999999988</v>
      </c>
      <c r="W95" s="57">
        <v>100.72199999999988</v>
      </c>
      <c r="X95" s="57">
        <v>100.70499999999988</v>
      </c>
      <c r="Y95" s="57">
        <v>100.68799999999989</v>
      </c>
      <c r="Z95" s="57">
        <v>100.67099999999989</v>
      </c>
      <c r="AA95" s="57">
        <v>100.6539999999999</v>
      </c>
      <c r="AB95" s="57">
        <v>100.6369999999999</v>
      </c>
      <c r="AC95" s="57">
        <v>100.61999999999991</v>
      </c>
      <c r="AD95" s="57">
        <v>100.60299999999991</v>
      </c>
      <c r="AE95" s="57">
        <v>100.58599999999991</v>
      </c>
      <c r="AF95" s="57">
        <v>100.56899999999992</v>
      </c>
      <c r="AG95" s="57">
        <v>100.55199999999992</v>
      </c>
      <c r="AH95" s="57">
        <v>100.53499999999993</v>
      </c>
      <c r="AI95" s="57">
        <v>100.51799999999993</v>
      </c>
      <c r="AJ95" s="57">
        <v>100.50099999999993</v>
      </c>
      <c r="AK95" s="57">
        <v>100.48399999999994</v>
      </c>
      <c r="AL95" s="57">
        <v>100.46699999999994</v>
      </c>
      <c r="AM95" s="57">
        <v>100.44999999999995</v>
      </c>
      <c r="AN95" s="57">
        <v>100.43299999999995</v>
      </c>
      <c r="AO95" s="57">
        <v>100.41599999999995</v>
      </c>
      <c r="AP95" s="57">
        <v>100.39899999999996</v>
      </c>
      <c r="AQ95" s="57">
        <v>100.38199999999996</v>
      </c>
      <c r="AR95" s="57">
        <v>100.36499999999997</v>
      </c>
      <c r="AS95" s="57">
        <v>100.34799999999997</v>
      </c>
      <c r="AT95" s="57">
        <v>100.33099999999997</v>
      </c>
      <c r="AU95" s="57">
        <v>100.31399999999998</v>
      </c>
      <c r="AV95" s="57">
        <v>100.29699999999998</v>
      </c>
      <c r="AW95" s="57">
        <v>100.27999999999999</v>
      </c>
      <c r="AX95" s="51">
        <v>100.26299999999999</v>
      </c>
      <c r="AY95" s="51">
        <v>100.34600000000007</v>
      </c>
      <c r="AZ95" s="51">
        <v>100.31700000000008</v>
      </c>
      <c r="BA95" s="51">
        <v>100.28800000000008</v>
      </c>
      <c r="BB95" s="51">
        <v>100.25900000000009</v>
      </c>
      <c r="BC95" s="51">
        <v>100.21400000000001</v>
      </c>
      <c r="BD95" s="47">
        <v>100.18500000000002</v>
      </c>
      <c r="BE95" s="47">
        <v>100.15600000000002</v>
      </c>
      <c r="BF95" s="47">
        <v>100.12700000000002</v>
      </c>
      <c r="BG95" s="47">
        <v>100.09800000000003</v>
      </c>
      <c r="BH95" s="47">
        <v>100.06900000000003</v>
      </c>
      <c r="BI95" s="47">
        <v>100.04000000000003</v>
      </c>
      <c r="BJ95" s="47">
        <v>100.01100000000004</v>
      </c>
      <c r="BK95" s="47">
        <v>99.982000000000042</v>
      </c>
      <c r="BL95" s="47">
        <v>99.936999999999969</v>
      </c>
      <c r="BM95" s="47">
        <v>99.907999999999973</v>
      </c>
      <c r="BN95" s="47">
        <v>99.878999999999976</v>
      </c>
      <c r="BO95" s="47">
        <v>99.84999999999998</v>
      </c>
      <c r="BP95" s="47">
        <v>99.820999999999984</v>
      </c>
      <c r="BQ95" s="47">
        <v>99.791999999999987</v>
      </c>
      <c r="BR95" s="47">
        <v>99.762999999999991</v>
      </c>
      <c r="BS95" s="47">
        <v>99.733999999999995</v>
      </c>
      <c r="BT95" s="47">
        <v>99.704999999999998</v>
      </c>
      <c r="BU95" s="47">
        <v>99.660000000000153</v>
      </c>
      <c r="BV95" s="47">
        <v>99.631000000000157</v>
      </c>
      <c r="BW95" s="47">
        <v>99.60200000000016</v>
      </c>
      <c r="BX95" s="47">
        <v>99.573000000000164</v>
      </c>
      <c r="BY95" s="47">
        <v>99.544000000000167</v>
      </c>
      <c r="BZ95" s="47">
        <v>99.515000000000171</v>
      </c>
      <c r="CA95" s="47">
        <v>99.486000000000175</v>
      </c>
      <c r="CB95" s="47">
        <v>99.457000000000178</v>
      </c>
      <c r="CC95" s="47">
        <v>99.428000000000182</v>
      </c>
      <c r="CD95" s="47">
        <v>99.383000000000109</v>
      </c>
      <c r="CE95" s="47">
        <v>99.354000000000113</v>
      </c>
      <c r="CF95" s="47">
        <v>99.325000000000117</v>
      </c>
      <c r="CG95" s="47">
        <v>99.29600000000012</v>
      </c>
      <c r="CH95" s="47">
        <v>99.267000000000124</v>
      </c>
      <c r="CI95" s="47">
        <v>99.238000000000127</v>
      </c>
      <c r="CJ95" s="47">
        <v>99.209000000000131</v>
      </c>
      <c r="CK95" s="47">
        <v>99.180000000000135</v>
      </c>
      <c r="CL95" s="47">
        <v>99.151000000000138</v>
      </c>
      <c r="CM95" s="47">
        <v>99.122000000000142</v>
      </c>
      <c r="CN95" s="45"/>
      <c r="CO95" s="45"/>
      <c r="CP95" s="45"/>
      <c r="CQ95" s="45"/>
    </row>
    <row r="96" spans="1:95" ht="41" customHeight="1">
      <c r="A96" s="6">
        <v>63</v>
      </c>
      <c r="B96" s="45"/>
      <c r="C96" s="45"/>
      <c r="D96" s="45"/>
      <c r="E96" s="45"/>
      <c r="F96" s="45"/>
      <c r="G96" s="45"/>
      <c r="H96" s="57">
        <v>100.88700000000006</v>
      </c>
      <c r="I96" s="57">
        <v>100.87000000000006</v>
      </c>
      <c r="J96" s="57">
        <v>100.88500000000006</v>
      </c>
      <c r="K96" s="57">
        <v>100.90000000000006</v>
      </c>
      <c r="L96" s="57">
        <v>100.91500000000006</v>
      </c>
      <c r="M96" s="57">
        <v>100.93000000000006</v>
      </c>
      <c r="N96" s="57">
        <v>100.94500000000006</v>
      </c>
      <c r="O96" s="57">
        <v>100.96000000000006</v>
      </c>
      <c r="P96" s="57">
        <v>100.97500000000007</v>
      </c>
      <c r="Q96" s="57">
        <v>100.99000000000007</v>
      </c>
      <c r="R96" s="57">
        <v>101.00500000000007</v>
      </c>
      <c r="S96" s="57">
        <v>101.02000000000007</v>
      </c>
      <c r="T96" s="57">
        <v>101.03500000000007</v>
      </c>
      <c r="U96" s="57">
        <v>101.05000000000007</v>
      </c>
      <c r="V96" s="57">
        <v>101.06500000000007</v>
      </c>
      <c r="W96" s="57">
        <v>101.08000000000007</v>
      </c>
      <c r="X96" s="57">
        <v>101.09500000000007</v>
      </c>
      <c r="Y96" s="57">
        <v>101.11000000000007</v>
      </c>
      <c r="Z96" s="57">
        <v>101.12500000000007</v>
      </c>
      <c r="AA96" s="57">
        <v>101.14000000000007</v>
      </c>
      <c r="AB96" s="57">
        <v>101.15500000000007</v>
      </c>
      <c r="AC96" s="57">
        <v>101.17000000000007</v>
      </c>
      <c r="AD96" s="57">
        <v>101.18500000000007</v>
      </c>
      <c r="AE96" s="57">
        <v>101.20000000000007</v>
      </c>
      <c r="AF96" s="57">
        <v>101.21500000000007</v>
      </c>
      <c r="AG96" s="57">
        <v>101.23000000000008</v>
      </c>
      <c r="AH96" s="57">
        <v>101.24500000000008</v>
      </c>
      <c r="AI96" s="57">
        <v>101.26000000000008</v>
      </c>
      <c r="AJ96" s="57">
        <v>101.27500000000008</v>
      </c>
      <c r="AK96" s="57">
        <v>101.29000000000008</v>
      </c>
      <c r="AL96" s="57">
        <v>101.30500000000008</v>
      </c>
      <c r="AM96" s="57">
        <v>101.32000000000008</v>
      </c>
      <c r="AN96" s="57">
        <v>101.33500000000008</v>
      </c>
      <c r="AO96" s="57">
        <v>101.35000000000008</v>
      </c>
      <c r="AP96" s="57">
        <v>101.36500000000008</v>
      </c>
      <c r="AQ96" s="57">
        <v>101.38000000000008</v>
      </c>
      <c r="AR96" s="57">
        <v>101.39500000000008</v>
      </c>
      <c r="AS96" s="57">
        <v>101.41000000000008</v>
      </c>
      <c r="AT96" s="57">
        <v>101.42500000000008</v>
      </c>
      <c r="AU96" s="57">
        <v>101.44000000000008</v>
      </c>
      <c r="AV96" s="57">
        <v>101.45500000000008</v>
      </c>
      <c r="AW96" s="57">
        <v>101.47000000000008</v>
      </c>
      <c r="AX96" s="58">
        <v>100.25999999999999</v>
      </c>
      <c r="AY96" s="58">
        <v>100.33600000000007</v>
      </c>
      <c r="AZ96" s="58">
        <v>100.30700000000007</v>
      </c>
      <c r="BA96" s="58">
        <v>100.27800000000008</v>
      </c>
      <c r="BB96" s="58">
        <v>100.24900000000008</v>
      </c>
      <c r="BC96" s="58">
        <v>100.20500000000001</v>
      </c>
      <c r="BD96" s="58">
        <v>100.17600000000002</v>
      </c>
      <c r="BE96" s="58">
        <v>100.14700000000002</v>
      </c>
      <c r="BF96" s="58">
        <v>100.11800000000002</v>
      </c>
      <c r="BG96" s="58">
        <v>100.08900000000003</v>
      </c>
      <c r="BH96" s="58">
        <v>100.06000000000003</v>
      </c>
      <c r="BI96" s="58">
        <v>100.03100000000003</v>
      </c>
      <c r="BJ96" s="58">
        <v>100.00200000000004</v>
      </c>
      <c r="BK96" s="58">
        <v>99.973000000000042</v>
      </c>
      <c r="BL96" s="58">
        <v>99.928999999999974</v>
      </c>
      <c r="BM96" s="58">
        <v>99.899999999999977</v>
      </c>
      <c r="BN96" s="58">
        <v>99.870999999999981</v>
      </c>
      <c r="BO96" s="58">
        <v>99.841999999999985</v>
      </c>
      <c r="BP96" s="58">
        <v>99.812999999999988</v>
      </c>
      <c r="BQ96" s="58">
        <v>99.783999999999992</v>
      </c>
      <c r="BR96" s="58">
        <v>99.754999999999995</v>
      </c>
      <c r="BS96" s="58">
        <v>99.725999999999999</v>
      </c>
      <c r="BT96" s="58">
        <v>99.697000000000003</v>
      </c>
      <c r="BU96" s="58">
        <v>99.653000000000148</v>
      </c>
      <c r="BV96" s="58">
        <v>99.624000000000152</v>
      </c>
      <c r="BW96" s="58">
        <v>99.595000000000155</v>
      </c>
      <c r="BX96" s="58">
        <v>99.566000000000159</v>
      </c>
      <c r="BY96" s="58">
        <v>99.537000000000162</v>
      </c>
      <c r="BZ96" s="58">
        <v>99.508000000000166</v>
      </c>
      <c r="CA96" s="58">
        <v>99.47900000000017</v>
      </c>
      <c r="CB96" s="58">
        <v>99.450000000000173</v>
      </c>
      <c r="CC96" s="58">
        <v>99.421000000000177</v>
      </c>
      <c r="CD96" s="58">
        <v>99.377000000000109</v>
      </c>
      <c r="CE96" s="58">
        <v>99.348000000000113</v>
      </c>
      <c r="CF96" s="58">
        <v>99.319000000000116</v>
      </c>
      <c r="CG96" s="58">
        <v>99.29000000000012</v>
      </c>
      <c r="CH96" s="58">
        <v>99.261000000000124</v>
      </c>
      <c r="CI96" s="58">
        <v>99.232000000000127</v>
      </c>
      <c r="CJ96" s="58">
        <v>99.203000000000131</v>
      </c>
      <c r="CK96" s="58">
        <v>99.174000000000134</v>
      </c>
      <c r="CL96" s="58">
        <v>99.145000000000138</v>
      </c>
      <c r="CM96" s="58">
        <v>99.116000000000142</v>
      </c>
      <c r="CN96" s="58">
        <v>99.087000000000145</v>
      </c>
      <c r="CO96" s="45"/>
      <c r="CP96" s="45"/>
      <c r="CQ96" s="45"/>
    </row>
    <row r="97" spans="1:95" ht="41" customHeight="1">
      <c r="A97" s="6">
        <v>60</v>
      </c>
      <c r="B97" s="45"/>
      <c r="C97" s="45"/>
      <c r="D97" s="45"/>
      <c r="E97" s="45"/>
      <c r="F97" s="45"/>
      <c r="G97" s="45"/>
      <c r="H97" s="57">
        <v>100.78400000000006</v>
      </c>
      <c r="I97" s="57">
        <v>100.76700000000007</v>
      </c>
      <c r="J97" s="57">
        <v>100.77900000000007</v>
      </c>
      <c r="K97" s="57">
        <v>100.79100000000007</v>
      </c>
      <c r="L97" s="57">
        <v>100.80300000000007</v>
      </c>
      <c r="M97" s="57">
        <v>100.81500000000007</v>
      </c>
      <c r="N97" s="57">
        <v>100.82700000000007</v>
      </c>
      <c r="O97" s="57">
        <v>100.83900000000007</v>
      </c>
      <c r="P97" s="57">
        <v>100.85100000000007</v>
      </c>
      <c r="Q97" s="57">
        <v>100.86300000000007</v>
      </c>
      <c r="R97" s="57">
        <v>100.87500000000007</v>
      </c>
      <c r="S97" s="57">
        <v>100.88700000000007</v>
      </c>
      <c r="T97" s="57">
        <v>100.89900000000007</v>
      </c>
      <c r="U97" s="57">
        <v>100.91100000000007</v>
      </c>
      <c r="V97" s="57">
        <v>100.92300000000007</v>
      </c>
      <c r="W97" s="57">
        <v>100.93500000000007</v>
      </c>
      <c r="X97" s="57">
        <v>100.94700000000007</v>
      </c>
      <c r="Y97" s="57">
        <v>100.95900000000007</v>
      </c>
      <c r="Z97" s="57">
        <v>100.97100000000007</v>
      </c>
      <c r="AA97" s="57">
        <v>100.98300000000008</v>
      </c>
      <c r="AB97" s="57">
        <v>100.99500000000008</v>
      </c>
      <c r="AC97" s="57">
        <v>101.00700000000008</v>
      </c>
      <c r="AD97" s="57">
        <v>101.01900000000008</v>
      </c>
      <c r="AE97" s="57">
        <v>101.03100000000008</v>
      </c>
      <c r="AF97" s="57">
        <v>101.04300000000008</v>
      </c>
      <c r="AG97" s="57">
        <v>101.05500000000008</v>
      </c>
      <c r="AH97" s="57">
        <v>101.06700000000008</v>
      </c>
      <c r="AI97" s="57">
        <v>101.07900000000008</v>
      </c>
      <c r="AJ97" s="57">
        <v>101.09100000000008</v>
      </c>
      <c r="AK97" s="57">
        <v>101.10300000000008</v>
      </c>
      <c r="AL97" s="57">
        <v>101.11500000000008</v>
      </c>
      <c r="AM97" s="57">
        <v>101.12700000000008</v>
      </c>
      <c r="AN97" s="57">
        <v>101.13900000000008</v>
      </c>
      <c r="AO97" s="57">
        <v>101.15100000000008</v>
      </c>
      <c r="AP97" s="57">
        <v>101.16300000000008</v>
      </c>
      <c r="AQ97" s="57">
        <v>101.17500000000008</v>
      </c>
      <c r="AR97" s="52">
        <v>101.18700000000008</v>
      </c>
      <c r="AS97" s="52">
        <v>101.19900000000008</v>
      </c>
      <c r="AT97" s="52">
        <v>101.21100000000008</v>
      </c>
      <c r="AU97" s="52">
        <v>101.22300000000008</v>
      </c>
      <c r="AV97" s="52">
        <v>101.23500000000008</v>
      </c>
      <c r="AW97" s="52">
        <v>101.24700000000009</v>
      </c>
      <c r="AX97" s="58">
        <v>100.25699999999999</v>
      </c>
      <c r="AY97" s="58">
        <v>100.32600000000006</v>
      </c>
      <c r="AZ97" s="58">
        <v>100.29700000000007</v>
      </c>
      <c r="BA97" s="58">
        <v>100.26800000000007</v>
      </c>
      <c r="BB97" s="58">
        <v>100.23900000000008</v>
      </c>
      <c r="BC97" s="58">
        <v>100.19600000000001</v>
      </c>
      <c r="BD97" s="58">
        <v>100.16700000000002</v>
      </c>
      <c r="BE97" s="58">
        <v>100.13800000000002</v>
      </c>
      <c r="BF97" s="58">
        <v>100.10900000000002</v>
      </c>
      <c r="BG97" s="58">
        <v>100.08000000000003</v>
      </c>
      <c r="BH97" s="58">
        <v>100.05100000000003</v>
      </c>
      <c r="BI97" s="58">
        <v>100.02200000000003</v>
      </c>
      <c r="BJ97" s="58">
        <v>99.993000000000038</v>
      </c>
      <c r="BK97" s="58">
        <v>99.964000000000041</v>
      </c>
      <c r="BL97" s="58">
        <v>99.920999999999978</v>
      </c>
      <c r="BM97" s="58">
        <v>99.891999999999982</v>
      </c>
      <c r="BN97" s="58">
        <v>99.862999999999985</v>
      </c>
      <c r="BO97" s="58">
        <v>99.833999999999989</v>
      </c>
      <c r="BP97" s="58">
        <v>99.804999999999993</v>
      </c>
      <c r="BQ97" s="58">
        <v>99.775999999999996</v>
      </c>
      <c r="BR97" s="58">
        <v>99.747</v>
      </c>
      <c r="BS97" s="58">
        <v>99.718000000000004</v>
      </c>
      <c r="BT97" s="58">
        <v>99.689000000000007</v>
      </c>
      <c r="BU97" s="58">
        <v>99.646000000000143</v>
      </c>
      <c r="BV97" s="58">
        <v>99.617000000000147</v>
      </c>
      <c r="BW97" s="58">
        <v>99.58800000000015</v>
      </c>
      <c r="BX97" s="58">
        <v>99.559000000000154</v>
      </c>
      <c r="BY97" s="58">
        <v>99.530000000000157</v>
      </c>
      <c r="BZ97" s="58">
        <v>99.501000000000161</v>
      </c>
      <c r="CA97" s="58">
        <v>99.472000000000165</v>
      </c>
      <c r="CB97" s="58">
        <v>99.443000000000168</v>
      </c>
      <c r="CC97" s="58">
        <v>99.414000000000172</v>
      </c>
      <c r="CD97" s="58">
        <v>99.371000000000109</v>
      </c>
      <c r="CE97" s="58">
        <v>99.342000000000112</v>
      </c>
      <c r="CF97" s="58">
        <v>99.313000000000116</v>
      </c>
      <c r="CG97" s="58">
        <v>99.28400000000012</v>
      </c>
      <c r="CH97" s="58">
        <v>99.255000000000123</v>
      </c>
      <c r="CI97" s="58">
        <v>99.226000000000127</v>
      </c>
      <c r="CJ97" s="58">
        <v>99.197000000000131</v>
      </c>
      <c r="CK97" s="58">
        <v>99.168000000000134</v>
      </c>
      <c r="CL97" s="58">
        <v>99.139000000000138</v>
      </c>
      <c r="CM97" s="58">
        <v>99.110000000000142</v>
      </c>
      <c r="CN97" s="58">
        <v>99.081000000000145</v>
      </c>
      <c r="CO97" s="45"/>
      <c r="CP97" s="45"/>
      <c r="CQ97" s="45"/>
    </row>
    <row r="98" spans="1:95" ht="41" customHeight="1">
      <c r="A98" s="6">
        <v>57</v>
      </c>
      <c r="B98" s="45"/>
      <c r="C98" s="45"/>
      <c r="D98" s="45"/>
      <c r="E98" s="45"/>
      <c r="F98" s="45"/>
      <c r="G98" s="45"/>
      <c r="H98" s="57">
        <v>100.68100000000007</v>
      </c>
      <c r="I98" s="57">
        <v>100.66400000000007</v>
      </c>
      <c r="J98" s="57">
        <v>100.67400000000008</v>
      </c>
      <c r="K98" s="57">
        <v>100.68400000000008</v>
      </c>
      <c r="L98" s="57">
        <v>100.69400000000009</v>
      </c>
      <c r="M98" s="57">
        <v>100.70400000000009</v>
      </c>
      <c r="N98" s="57">
        <v>100.7140000000001</v>
      </c>
      <c r="O98" s="57">
        <v>100.7240000000001</v>
      </c>
      <c r="P98" s="57">
        <v>100.73400000000011</v>
      </c>
      <c r="Q98" s="57">
        <v>100.74400000000011</v>
      </c>
      <c r="R98" s="57">
        <v>100.75400000000012</v>
      </c>
      <c r="S98" s="57">
        <v>100.76400000000012</v>
      </c>
      <c r="T98" s="57">
        <v>100.77400000000013</v>
      </c>
      <c r="U98" s="57">
        <v>100.78400000000013</v>
      </c>
      <c r="V98" s="57">
        <v>100.79400000000014</v>
      </c>
      <c r="W98" s="57">
        <v>100.80400000000014</v>
      </c>
      <c r="X98" s="57">
        <v>100.81400000000015</v>
      </c>
      <c r="Y98" s="57">
        <v>100.82400000000015</v>
      </c>
      <c r="Z98" s="57">
        <v>100.83400000000016</v>
      </c>
      <c r="AA98" s="57">
        <v>100.84400000000016</v>
      </c>
      <c r="AB98" s="57">
        <v>100.85400000000017</v>
      </c>
      <c r="AC98" s="57">
        <v>100.86400000000017</v>
      </c>
      <c r="AD98" s="57">
        <v>100.87400000000018</v>
      </c>
      <c r="AE98" s="57">
        <v>100.88400000000019</v>
      </c>
      <c r="AF98" s="57">
        <v>100.89400000000019</v>
      </c>
      <c r="AG98" s="57">
        <v>100.9040000000002</v>
      </c>
      <c r="AH98" s="57">
        <v>100.9140000000002</v>
      </c>
      <c r="AI98" s="57">
        <v>100.92400000000021</v>
      </c>
      <c r="AJ98" s="57">
        <v>100.93400000000021</v>
      </c>
      <c r="AK98" s="57">
        <v>100.94400000000022</v>
      </c>
      <c r="AL98" s="57">
        <v>100.95400000000022</v>
      </c>
      <c r="AM98" s="57">
        <v>100.96400000000023</v>
      </c>
      <c r="AN98" s="57">
        <v>100.97400000000023</v>
      </c>
      <c r="AO98" s="57">
        <v>100.98400000000024</v>
      </c>
      <c r="AP98" s="57">
        <v>100.99400000000024</v>
      </c>
      <c r="AQ98" s="52">
        <v>101.00400000000025</v>
      </c>
      <c r="AR98" s="52">
        <v>101.01400000000025</v>
      </c>
      <c r="AS98" s="52">
        <v>101.02400000000026</v>
      </c>
      <c r="AT98" s="52">
        <v>101.03400000000026</v>
      </c>
      <c r="AU98" s="52">
        <v>101.04400000000027</v>
      </c>
      <c r="AV98" s="52">
        <v>101.05400000000027</v>
      </c>
      <c r="AW98" s="52">
        <v>101.06400000000028</v>
      </c>
      <c r="AX98" s="58">
        <v>100.25399999999999</v>
      </c>
      <c r="AY98" s="58">
        <v>100.31600000000006</v>
      </c>
      <c r="AZ98" s="58">
        <v>100.28700000000006</v>
      </c>
      <c r="BA98" s="58">
        <v>100.25800000000007</v>
      </c>
      <c r="BB98" s="58">
        <v>100.22900000000007</v>
      </c>
      <c r="BC98" s="58">
        <v>100.18700000000001</v>
      </c>
      <c r="BD98" s="58">
        <v>100.15800000000002</v>
      </c>
      <c r="BE98" s="58">
        <v>100.12900000000002</v>
      </c>
      <c r="BF98" s="58">
        <v>100.10000000000002</v>
      </c>
      <c r="BG98" s="58">
        <v>100.07100000000003</v>
      </c>
      <c r="BH98" s="58">
        <v>100.04200000000003</v>
      </c>
      <c r="BI98" s="58">
        <v>100.01300000000003</v>
      </c>
      <c r="BJ98" s="58">
        <v>99.984000000000037</v>
      </c>
      <c r="BK98" s="58">
        <v>99.955000000000041</v>
      </c>
      <c r="BL98" s="58">
        <v>99.912999999999982</v>
      </c>
      <c r="BM98" s="58">
        <v>99.883999999999986</v>
      </c>
      <c r="BN98" s="58">
        <v>99.85499999999999</v>
      </c>
      <c r="BO98" s="58">
        <v>99.825999999999993</v>
      </c>
      <c r="BP98" s="58">
        <v>99.796999999999997</v>
      </c>
      <c r="BQ98" s="58">
        <v>99.768000000000001</v>
      </c>
      <c r="BR98" s="58">
        <v>99.739000000000004</v>
      </c>
      <c r="BS98" s="58">
        <v>99.710000000000008</v>
      </c>
      <c r="BT98" s="58">
        <v>99.681000000000012</v>
      </c>
      <c r="BU98" s="58">
        <v>99.639000000000138</v>
      </c>
      <c r="BV98" s="58">
        <v>99.610000000000142</v>
      </c>
      <c r="BW98" s="58">
        <v>99.581000000000145</v>
      </c>
      <c r="BX98" s="58">
        <v>99.552000000000149</v>
      </c>
      <c r="BY98" s="58">
        <v>99.523000000000152</v>
      </c>
      <c r="BZ98" s="58">
        <v>99.494000000000156</v>
      </c>
      <c r="CA98" s="58">
        <v>99.46500000000016</v>
      </c>
      <c r="CB98" s="58">
        <v>99.436000000000163</v>
      </c>
      <c r="CC98" s="58">
        <v>99.407000000000167</v>
      </c>
      <c r="CD98" s="58">
        <v>99.365000000000109</v>
      </c>
      <c r="CE98" s="58">
        <v>99.336000000000112</v>
      </c>
      <c r="CF98" s="58">
        <v>99.307000000000116</v>
      </c>
      <c r="CG98" s="58">
        <v>99.278000000000119</v>
      </c>
      <c r="CH98" s="58">
        <v>99.249000000000123</v>
      </c>
      <c r="CI98" s="58">
        <v>99.220000000000127</v>
      </c>
      <c r="CJ98" s="58">
        <v>99.19100000000013</v>
      </c>
      <c r="CK98" s="58">
        <v>99.162000000000134</v>
      </c>
      <c r="CL98" s="58">
        <v>99.133000000000138</v>
      </c>
      <c r="CM98" s="58">
        <v>99.104000000000141</v>
      </c>
      <c r="CN98" s="58">
        <v>99.075000000000145</v>
      </c>
      <c r="CO98" s="45"/>
      <c r="CP98" s="45"/>
      <c r="CQ98" s="45"/>
    </row>
    <row r="99" spans="1:95" ht="41" customHeight="1">
      <c r="A99" s="6">
        <v>54</v>
      </c>
      <c r="B99" s="45"/>
      <c r="C99" s="45"/>
      <c r="D99" s="45"/>
      <c r="E99" s="45"/>
      <c r="F99" s="45"/>
      <c r="G99" s="45"/>
      <c r="H99" s="57">
        <v>100.57800000000007</v>
      </c>
      <c r="I99" s="57">
        <v>100.56100000000008</v>
      </c>
      <c r="J99" s="57">
        <v>100.56900000000007</v>
      </c>
      <c r="K99" s="57">
        <v>100.57700000000007</v>
      </c>
      <c r="L99" s="57">
        <v>100.58500000000006</v>
      </c>
      <c r="M99" s="57">
        <v>100.59300000000006</v>
      </c>
      <c r="N99" s="57">
        <v>100.60100000000006</v>
      </c>
      <c r="O99" s="57">
        <v>100.60900000000005</v>
      </c>
      <c r="P99" s="57">
        <v>100.61700000000005</v>
      </c>
      <c r="Q99" s="57">
        <v>100.62500000000004</v>
      </c>
      <c r="R99" s="57">
        <v>100.63300000000004</v>
      </c>
      <c r="S99" s="57">
        <v>100.64100000000003</v>
      </c>
      <c r="T99" s="57">
        <v>100.64900000000003</v>
      </c>
      <c r="U99" s="57">
        <v>100.65700000000002</v>
      </c>
      <c r="V99" s="57">
        <v>100.66500000000002</v>
      </c>
      <c r="W99" s="57">
        <v>100.67300000000002</v>
      </c>
      <c r="X99" s="57">
        <v>100.68100000000001</v>
      </c>
      <c r="Y99" s="57">
        <v>100.68900000000001</v>
      </c>
      <c r="Z99" s="57">
        <v>100.697</v>
      </c>
      <c r="AA99" s="57">
        <v>100.705</v>
      </c>
      <c r="AB99" s="57">
        <v>100.71299999999999</v>
      </c>
      <c r="AC99" s="57">
        <v>100.72099999999999</v>
      </c>
      <c r="AD99" s="57">
        <v>100.72899999999998</v>
      </c>
      <c r="AE99" s="57">
        <v>100.73699999999998</v>
      </c>
      <c r="AF99" s="57">
        <v>100.74499999999998</v>
      </c>
      <c r="AG99" s="57">
        <v>100.75299999999997</v>
      </c>
      <c r="AH99" s="57">
        <v>100.76099999999997</v>
      </c>
      <c r="AI99" s="57">
        <v>100.76899999999996</v>
      </c>
      <c r="AJ99" s="57">
        <v>100.77699999999996</v>
      </c>
      <c r="AK99" s="57">
        <v>100.78499999999995</v>
      </c>
      <c r="AL99" s="57">
        <v>100.79299999999995</v>
      </c>
      <c r="AM99" s="57">
        <v>100.80099999999995</v>
      </c>
      <c r="AN99" s="57">
        <v>100.80899999999994</v>
      </c>
      <c r="AO99" s="57">
        <v>100.81699999999994</v>
      </c>
      <c r="AP99" s="52">
        <v>100.82499999999993</v>
      </c>
      <c r="AQ99" s="52">
        <v>100.83299999999993</v>
      </c>
      <c r="AR99" s="52">
        <v>100.84099999999992</v>
      </c>
      <c r="AS99" s="52">
        <v>100.84899999999992</v>
      </c>
      <c r="AT99" s="52">
        <v>100.85699999999991</v>
      </c>
      <c r="AU99" s="52">
        <v>100.86499999999991</v>
      </c>
      <c r="AV99" s="52">
        <v>100.87299999999991</v>
      </c>
      <c r="AW99" s="52">
        <v>100.8809999999999</v>
      </c>
      <c r="AX99" s="58">
        <v>100.25099999999999</v>
      </c>
      <c r="AY99" s="58">
        <v>100.30600000000005</v>
      </c>
      <c r="AZ99" s="58">
        <v>100.27700000000006</v>
      </c>
      <c r="BA99" s="58">
        <v>100.24800000000006</v>
      </c>
      <c r="BB99" s="58">
        <v>100.21900000000007</v>
      </c>
      <c r="BC99" s="58">
        <v>100.17800000000001</v>
      </c>
      <c r="BD99" s="58">
        <v>100.14900000000002</v>
      </c>
      <c r="BE99" s="58">
        <v>100.12000000000002</v>
      </c>
      <c r="BF99" s="58">
        <v>100.09100000000002</v>
      </c>
      <c r="BG99" s="58">
        <v>100.06200000000003</v>
      </c>
      <c r="BH99" s="58">
        <v>100.03300000000003</v>
      </c>
      <c r="BI99" s="58">
        <v>100.00400000000003</v>
      </c>
      <c r="BJ99" s="58">
        <v>99.975000000000037</v>
      </c>
      <c r="BK99" s="58">
        <v>99.946000000000041</v>
      </c>
      <c r="BL99" s="58">
        <v>99.904999999999987</v>
      </c>
      <c r="BM99" s="58">
        <v>99.875999999999991</v>
      </c>
      <c r="BN99" s="58">
        <v>99.846999999999994</v>
      </c>
      <c r="BO99" s="58">
        <v>99.817999999999998</v>
      </c>
      <c r="BP99" s="58">
        <v>99.789000000000001</v>
      </c>
      <c r="BQ99" s="58">
        <v>99.76</v>
      </c>
      <c r="BR99" s="58">
        <v>99.731000000000009</v>
      </c>
      <c r="BS99" s="58">
        <v>99.702000000000012</v>
      </c>
      <c r="BT99" s="58">
        <v>99.673000000000016</v>
      </c>
      <c r="BU99" s="58">
        <v>99.632000000000133</v>
      </c>
      <c r="BV99" s="58">
        <v>99.603000000000137</v>
      </c>
      <c r="BW99" s="58">
        <v>99.57400000000014</v>
      </c>
      <c r="BX99" s="58">
        <v>99.545000000000144</v>
      </c>
      <c r="BY99" s="58">
        <v>99.516000000000147</v>
      </c>
      <c r="BZ99" s="58">
        <v>99.487000000000151</v>
      </c>
      <c r="CA99" s="58">
        <v>99.458000000000155</v>
      </c>
      <c r="CB99" s="58">
        <v>99.429000000000158</v>
      </c>
      <c r="CC99" s="58">
        <v>99.400000000000162</v>
      </c>
      <c r="CD99" s="58">
        <v>99.359000000000108</v>
      </c>
      <c r="CE99" s="58">
        <v>99.330000000000112</v>
      </c>
      <c r="CF99" s="58">
        <v>99.301000000000116</v>
      </c>
      <c r="CG99" s="58">
        <v>99.272000000000119</v>
      </c>
      <c r="CH99" s="58">
        <v>99.243000000000123</v>
      </c>
      <c r="CI99" s="58">
        <v>99.214000000000127</v>
      </c>
      <c r="CJ99" s="58">
        <v>99.18500000000013</v>
      </c>
      <c r="CK99" s="58">
        <v>99.156000000000134</v>
      </c>
      <c r="CL99" s="58">
        <v>99.127000000000137</v>
      </c>
      <c r="CM99" s="58">
        <v>99.098000000000141</v>
      </c>
      <c r="CN99" s="58">
        <v>99.069000000000145</v>
      </c>
      <c r="CO99" s="45"/>
      <c r="CP99" s="45"/>
      <c r="CQ99" s="45"/>
    </row>
    <row r="100" spans="1:95" ht="41" customHeight="1">
      <c r="A100" s="6">
        <v>51</v>
      </c>
      <c r="B100" s="45"/>
      <c r="C100" s="45"/>
      <c r="D100" s="45"/>
      <c r="E100" s="45"/>
      <c r="F100" s="45"/>
      <c r="G100" s="45"/>
      <c r="H100" s="57">
        <v>100.47500000000008</v>
      </c>
      <c r="I100" s="57">
        <v>100.45800000000008</v>
      </c>
      <c r="J100" s="57">
        <v>100.46300000000008</v>
      </c>
      <c r="K100" s="57">
        <v>100.46800000000007</v>
      </c>
      <c r="L100" s="57">
        <v>100.47300000000007</v>
      </c>
      <c r="M100" s="57">
        <v>100.47800000000007</v>
      </c>
      <c r="N100" s="57">
        <v>100.48300000000006</v>
      </c>
      <c r="O100" s="57">
        <v>100.48800000000006</v>
      </c>
      <c r="P100" s="57">
        <v>100.49300000000005</v>
      </c>
      <c r="Q100" s="57">
        <v>100.49800000000005</v>
      </c>
      <c r="R100" s="57">
        <v>100.50300000000004</v>
      </c>
      <c r="S100" s="57">
        <v>100.50800000000004</v>
      </c>
      <c r="T100" s="57">
        <v>100.51300000000003</v>
      </c>
      <c r="U100" s="57">
        <v>100.51800000000003</v>
      </c>
      <c r="V100" s="57">
        <v>100.52300000000002</v>
      </c>
      <c r="W100" s="57">
        <v>100.52800000000002</v>
      </c>
      <c r="X100" s="57">
        <v>100.53300000000002</v>
      </c>
      <c r="Y100" s="57">
        <v>100.53800000000001</v>
      </c>
      <c r="Z100" s="57">
        <v>100.54300000000001</v>
      </c>
      <c r="AA100" s="57">
        <v>100.548</v>
      </c>
      <c r="AB100" s="57">
        <v>100.553</v>
      </c>
      <c r="AC100" s="57">
        <v>100.55799999999999</v>
      </c>
      <c r="AD100" s="57">
        <v>100.56299999999999</v>
      </c>
      <c r="AE100" s="57">
        <v>100.56799999999998</v>
      </c>
      <c r="AF100" s="57">
        <v>100.57299999999998</v>
      </c>
      <c r="AG100" s="57">
        <v>100.57799999999997</v>
      </c>
      <c r="AH100" s="57">
        <v>100.58299999999997</v>
      </c>
      <c r="AI100" s="57">
        <v>100.58799999999997</v>
      </c>
      <c r="AJ100" s="57">
        <v>100.59299999999996</v>
      </c>
      <c r="AK100" s="57">
        <v>100.59799999999996</v>
      </c>
      <c r="AL100" s="57">
        <v>100.60299999999995</v>
      </c>
      <c r="AM100" s="57">
        <v>100.60799999999995</v>
      </c>
      <c r="AN100" s="57">
        <v>100.61299999999994</v>
      </c>
      <c r="AO100" s="52">
        <v>100.61799999999994</v>
      </c>
      <c r="AP100" s="52">
        <v>100.62299999999993</v>
      </c>
      <c r="AQ100" s="52">
        <v>100.62799999999993</v>
      </c>
      <c r="AR100" s="52">
        <v>100.63299999999992</v>
      </c>
      <c r="AS100" s="52">
        <v>100.63799999999992</v>
      </c>
      <c r="AT100" s="52">
        <v>100.64299999999992</v>
      </c>
      <c r="AU100" s="52">
        <v>100.64799999999991</v>
      </c>
      <c r="AV100" s="52">
        <v>100.65299999999991</v>
      </c>
      <c r="AW100" s="52">
        <v>100.6579999999999</v>
      </c>
      <c r="AX100" s="58">
        <v>100.24799999999999</v>
      </c>
      <c r="AY100" s="58">
        <v>100.29600000000005</v>
      </c>
      <c r="AZ100" s="58">
        <v>100.26700000000005</v>
      </c>
      <c r="BA100" s="58">
        <v>100.23800000000006</v>
      </c>
      <c r="BB100" s="58">
        <v>100.20900000000006</v>
      </c>
      <c r="BC100" s="58">
        <v>100.16900000000001</v>
      </c>
      <c r="BD100" s="58">
        <v>100.14000000000001</v>
      </c>
      <c r="BE100" s="58">
        <v>100.11100000000002</v>
      </c>
      <c r="BF100" s="58">
        <v>100.08200000000002</v>
      </c>
      <c r="BG100" s="58">
        <v>100.05300000000003</v>
      </c>
      <c r="BH100" s="58">
        <v>100.02400000000003</v>
      </c>
      <c r="BI100" s="58">
        <v>99.995000000000033</v>
      </c>
      <c r="BJ100" s="58">
        <v>99.966000000000037</v>
      </c>
      <c r="BK100" s="58">
        <v>99.93700000000004</v>
      </c>
      <c r="BL100" s="58">
        <v>99.896999999999991</v>
      </c>
      <c r="BM100" s="58">
        <v>99.867999999999995</v>
      </c>
      <c r="BN100" s="58">
        <v>99.838999999999999</v>
      </c>
      <c r="BO100" s="58">
        <v>99.81</v>
      </c>
      <c r="BP100" s="58">
        <v>99.781000000000006</v>
      </c>
      <c r="BQ100" s="58">
        <v>99.75200000000001</v>
      </c>
      <c r="BR100" s="58">
        <v>99.723000000000013</v>
      </c>
      <c r="BS100" s="58">
        <v>99.694000000000017</v>
      </c>
      <c r="BT100" s="58">
        <v>99.66500000000002</v>
      </c>
      <c r="BU100" s="58">
        <v>99.625000000000128</v>
      </c>
      <c r="BV100" s="58">
        <v>99.596000000000132</v>
      </c>
      <c r="BW100" s="58">
        <v>99.567000000000135</v>
      </c>
      <c r="BX100" s="58">
        <v>99.538000000000139</v>
      </c>
      <c r="BY100" s="58">
        <v>99.509000000000142</v>
      </c>
      <c r="BZ100" s="58">
        <v>99.480000000000146</v>
      </c>
      <c r="CA100" s="58">
        <v>99.45100000000015</v>
      </c>
      <c r="CB100" s="58">
        <v>99.422000000000153</v>
      </c>
      <c r="CC100" s="58">
        <v>99.393000000000157</v>
      </c>
      <c r="CD100" s="58">
        <v>99.353000000000108</v>
      </c>
      <c r="CE100" s="58">
        <v>99.324000000000112</v>
      </c>
      <c r="CF100" s="58">
        <v>99.295000000000115</v>
      </c>
      <c r="CG100" s="58">
        <v>99.266000000000119</v>
      </c>
      <c r="CH100" s="58">
        <v>99.237000000000123</v>
      </c>
      <c r="CI100" s="58">
        <v>99.208000000000126</v>
      </c>
      <c r="CJ100" s="58">
        <v>99.17900000000013</v>
      </c>
      <c r="CK100" s="58">
        <v>99.150000000000134</v>
      </c>
      <c r="CL100" s="58">
        <v>99.121000000000137</v>
      </c>
      <c r="CM100" s="58">
        <v>99.092000000000141</v>
      </c>
      <c r="CN100" s="58">
        <v>99.063000000000144</v>
      </c>
      <c r="CO100" s="45"/>
      <c r="CP100" s="45"/>
      <c r="CQ100" s="45"/>
    </row>
    <row r="101" spans="1:95" ht="41" customHeight="1">
      <c r="A101" s="6">
        <v>48</v>
      </c>
      <c r="B101" s="45"/>
      <c r="C101" s="45"/>
      <c r="D101" s="45"/>
      <c r="E101" s="45"/>
      <c r="F101" s="45"/>
      <c r="G101" s="45"/>
      <c r="H101" s="57">
        <v>100.37200000000009</v>
      </c>
      <c r="I101" s="57">
        <v>100.35500000000009</v>
      </c>
      <c r="J101" s="57">
        <v>100.35800000000009</v>
      </c>
      <c r="K101" s="57">
        <v>100.36100000000009</v>
      </c>
      <c r="L101" s="57">
        <v>100.36400000000009</v>
      </c>
      <c r="M101" s="57">
        <v>100.36700000000009</v>
      </c>
      <c r="N101" s="57">
        <v>100.37000000000009</v>
      </c>
      <c r="O101" s="57">
        <v>100.37300000000009</v>
      </c>
      <c r="P101" s="57">
        <v>100.37600000000009</v>
      </c>
      <c r="Q101" s="57">
        <v>100.37900000000009</v>
      </c>
      <c r="R101" s="57">
        <v>100.38200000000009</v>
      </c>
      <c r="S101" s="57">
        <v>100.38500000000009</v>
      </c>
      <c r="T101" s="57">
        <v>100.38800000000009</v>
      </c>
      <c r="U101" s="57">
        <v>100.39100000000009</v>
      </c>
      <c r="V101" s="57">
        <v>100.39400000000009</v>
      </c>
      <c r="W101" s="57">
        <v>100.39700000000009</v>
      </c>
      <c r="X101" s="57">
        <v>100.40000000000009</v>
      </c>
      <c r="Y101" s="57">
        <v>100.40300000000009</v>
      </c>
      <c r="Z101" s="57">
        <v>100.40600000000009</v>
      </c>
      <c r="AA101" s="57">
        <v>100.40900000000009</v>
      </c>
      <c r="AB101" s="57">
        <v>100.41200000000009</v>
      </c>
      <c r="AC101" s="57">
        <v>100.41500000000009</v>
      </c>
      <c r="AD101" s="57">
        <v>100.41800000000009</v>
      </c>
      <c r="AE101" s="57">
        <v>100.42100000000009</v>
      </c>
      <c r="AF101" s="57">
        <v>100.42400000000009</v>
      </c>
      <c r="AG101" s="57">
        <v>100.42700000000009</v>
      </c>
      <c r="AH101" s="57">
        <v>100.43000000000009</v>
      </c>
      <c r="AI101" s="57">
        <v>100.43300000000009</v>
      </c>
      <c r="AJ101" s="57">
        <v>100.43600000000009</v>
      </c>
      <c r="AK101" s="57">
        <v>100.43900000000009</v>
      </c>
      <c r="AL101" s="57">
        <v>100.44200000000009</v>
      </c>
      <c r="AM101" s="57">
        <v>100.44500000000009</v>
      </c>
      <c r="AN101" s="57">
        <v>100.44800000000009</v>
      </c>
      <c r="AO101" s="52">
        <v>100.45100000000009</v>
      </c>
      <c r="AP101" s="52">
        <v>100.45400000000009</v>
      </c>
      <c r="AQ101" s="52">
        <v>100.45700000000009</v>
      </c>
      <c r="AR101" s="52">
        <v>100.46000000000009</v>
      </c>
      <c r="AS101" s="52">
        <v>100.46300000000009</v>
      </c>
      <c r="AT101" s="52">
        <v>100.46600000000009</v>
      </c>
      <c r="AU101" s="52">
        <v>100.46900000000009</v>
      </c>
      <c r="AV101" s="52">
        <v>100.47200000000009</v>
      </c>
      <c r="AW101" s="52">
        <v>100.47500000000009</v>
      </c>
      <c r="AX101" s="58">
        <v>100.24499999999999</v>
      </c>
      <c r="AY101" s="58">
        <v>100.28600000000004</v>
      </c>
      <c r="AZ101" s="58">
        <v>100.25700000000005</v>
      </c>
      <c r="BA101" s="58">
        <v>100.22800000000005</v>
      </c>
      <c r="BB101" s="58">
        <v>100.19900000000005</v>
      </c>
      <c r="BC101" s="58">
        <v>100.16000000000001</v>
      </c>
      <c r="BD101" s="58">
        <v>100.13100000000001</v>
      </c>
      <c r="BE101" s="58">
        <v>100.10200000000002</v>
      </c>
      <c r="BF101" s="58">
        <v>100.07300000000002</v>
      </c>
      <c r="BG101" s="58">
        <v>100.04400000000003</v>
      </c>
      <c r="BH101" s="58">
        <v>100.01500000000003</v>
      </c>
      <c r="BI101" s="58">
        <v>99.986000000000033</v>
      </c>
      <c r="BJ101" s="58">
        <v>99.957000000000036</v>
      </c>
      <c r="BK101" s="58">
        <v>99.92800000000004</v>
      </c>
      <c r="BL101" s="58">
        <v>99.888999999999996</v>
      </c>
      <c r="BM101" s="58">
        <v>99.86</v>
      </c>
      <c r="BN101" s="58">
        <v>99.831000000000003</v>
      </c>
      <c r="BO101" s="58">
        <v>99.802000000000007</v>
      </c>
      <c r="BP101" s="58">
        <v>99.77300000000001</v>
      </c>
      <c r="BQ101" s="58">
        <v>99.744000000000014</v>
      </c>
      <c r="BR101" s="58">
        <v>99.715000000000018</v>
      </c>
      <c r="BS101" s="58">
        <v>99.686000000000021</v>
      </c>
      <c r="BT101" s="58">
        <v>99.657000000000025</v>
      </c>
      <c r="BU101" s="58">
        <v>99.618000000000123</v>
      </c>
      <c r="BV101" s="58">
        <v>99.589000000000127</v>
      </c>
      <c r="BW101" s="58">
        <v>99.56000000000013</v>
      </c>
      <c r="BX101" s="58">
        <v>99.531000000000134</v>
      </c>
      <c r="BY101" s="58">
        <v>99.502000000000137</v>
      </c>
      <c r="BZ101" s="58">
        <v>99.473000000000141</v>
      </c>
      <c r="CA101" s="58">
        <v>99.444000000000145</v>
      </c>
      <c r="CB101" s="58">
        <v>99.415000000000148</v>
      </c>
      <c r="CC101" s="58">
        <v>99.386000000000152</v>
      </c>
      <c r="CD101" s="58">
        <v>99.347000000000108</v>
      </c>
      <c r="CE101" s="58">
        <v>99.318000000000112</v>
      </c>
      <c r="CF101" s="58">
        <v>99.289000000000115</v>
      </c>
      <c r="CG101" s="58">
        <v>99.260000000000119</v>
      </c>
      <c r="CH101" s="58">
        <v>99.231000000000122</v>
      </c>
      <c r="CI101" s="58">
        <v>99.202000000000126</v>
      </c>
      <c r="CJ101" s="58">
        <v>99.17300000000013</v>
      </c>
      <c r="CK101" s="58">
        <v>99.144000000000133</v>
      </c>
      <c r="CL101" s="58">
        <v>99.115000000000137</v>
      </c>
      <c r="CM101" s="58">
        <v>99.086000000000141</v>
      </c>
      <c r="CN101" s="58">
        <v>99.057000000000144</v>
      </c>
      <c r="CO101" s="45"/>
      <c r="CP101" s="45"/>
      <c r="CQ101" s="45"/>
    </row>
    <row r="102" spans="1:95" ht="41" customHeight="1">
      <c r="A102" s="6">
        <v>45</v>
      </c>
      <c r="B102" s="45"/>
      <c r="C102" s="45"/>
      <c r="D102" s="45"/>
      <c r="E102" s="45"/>
      <c r="F102" s="45"/>
      <c r="G102" s="45"/>
      <c r="H102" s="57">
        <v>100.26900000000009</v>
      </c>
      <c r="I102" s="57">
        <v>100.25200000000009</v>
      </c>
      <c r="J102" s="57">
        <v>100.2530000000001</v>
      </c>
      <c r="K102" s="57">
        <v>100.2540000000001</v>
      </c>
      <c r="L102" s="57">
        <v>100.25500000000011</v>
      </c>
      <c r="M102" s="57">
        <v>100.25600000000011</v>
      </c>
      <c r="N102" s="57">
        <v>100.25700000000012</v>
      </c>
      <c r="O102" s="57">
        <v>100.25800000000012</v>
      </c>
      <c r="P102" s="57">
        <v>100.25900000000013</v>
      </c>
      <c r="Q102" s="57">
        <v>100.26000000000013</v>
      </c>
      <c r="R102" s="57">
        <v>100.26100000000014</v>
      </c>
      <c r="S102" s="57">
        <v>100.26200000000014</v>
      </c>
      <c r="T102" s="57">
        <v>100.26300000000015</v>
      </c>
      <c r="U102" s="57">
        <v>100.26400000000015</v>
      </c>
      <c r="V102" s="57">
        <v>100.26500000000016</v>
      </c>
      <c r="W102" s="57">
        <v>100.26600000000016</v>
      </c>
      <c r="X102" s="57">
        <v>100.26700000000017</v>
      </c>
      <c r="Y102" s="57">
        <v>100.26800000000017</v>
      </c>
      <c r="Z102" s="57">
        <v>100.26900000000018</v>
      </c>
      <c r="AA102" s="57">
        <v>100.27000000000018</v>
      </c>
      <c r="AB102" s="57">
        <v>100.27100000000019</v>
      </c>
      <c r="AC102" s="57">
        <v>100.27200000000019</v>
      </c>
      <c r="AD102" s="57">
        <v>100.2730000000002</v>
      </c>
      <c r="AE102" s="57">
        <v>100.2740000000002</v>
      </c>
      <c r="AF102" s="57">
        <v>100.2750000000002</v>
      </c>
      <c r="AG102" s="57">
        <v>100.27600000000021</v>
      </c>
      <c r="AH102" s="57">
        <v>100.27700000000021</v>
      </c>
      <c r="AI102" s="57">
        <v>100.27800000000022</v>
      </c>
      <c r="AJ102" s="57">
        <v>100.27900000000022</v>
      </c>
      <c r="AK102" s="57">
        <v>100.28000000000023</v>
      </c>
      <c r="AL102" s="57">
        <v>100.28100000000023</v>
      </c>
      <c r="AM102" s="57">
        <v>100.28200000000024</v>
      </c>
      <c r="AN102" s="52">
        <v>100.28300000000024</v>
      </c>
      <c r="AO102" s="52">
        <v>100.28400000000025</v>
      </c>
      <c r="AP102" s="52">
        <v>100.28500000000025</v>
      </c>
      <c r="AQ102" s="52">
        <v>100.28600000000026</v>
      </c>
      <c r="AR102" s="52">
        <v>100.28700000000026</v>
      </c>
      <c r="AS102" s="52">
        <v>100.28800000000027</v>
      </c>
      <c r="AT102" s="52">
        <v>100.28900000000027</v>
      </c>
      <c r="AU102" s="52">
        <v>100.29000000000028</v>
      </c>
      <c r="AV102" s="52">
        <v>100.29100000000028</v>
      </c>
      <c r="AW102" s="52">
        <v>100.29200000000029</v>
      </c>
      <c r="AX102" s="58">
        <v>100.24199999999999</v>
      </c>
      <c r="AY102" s="58">
        <v>100.27600000000004</v>
      </c>
      <c r="AZ102" s="58">
        <v>100.24700000000004</v>
      </c>
      <c r="BA102" s="58">
        <v>100.21800000000005</v>
      </c>
      <c r="BB102" s="58">
        <v>100.18900000000005</v>
      </c>
      <c r="BC102" s="58">
        <v>100.15100000000001</v>
      </c>
      <c r="BD102" s="58">
        <v>100.12200000000001</v>
      </c>
      <c r="BE102" s="58">
        <v>100.09300000000002</v>
      </c>
      <c r="BF102" s="58">
        <v>100.06400000000002</v>
      </c>
      <c r="BG102" s="58">
        <v>100.03500000000003</v>
      </c>
      <c r="BH102" s="58">
        <v>100.00600000000003</v>
      </c>
      <c r="BI102" s="58">
        <v>99.977000000000032</v>
      </c>
      <c r="BJ102" s="58">
        <v>99.948000000000036</v>
      </c>
      <c r="BK102" s="58">
        <v>99.91900000000004</v>
      </c>
      <c r="BL102" s="58">
        <v>99.881</v>
      </c>
      <c r="BM102" s="58">
        <v>99.852000000000004</v>
      </c>
      <c r="BN102" s="58">
        <v>99.823000000000008</v>
      </c>
      <c r="BO102" s="58">
        <v>99.794000000000011</v>
      </c>
      <c r="BP102" s="58">
        <v>99.765000000000015</v>
      </c>
      <c r="BQ102" s="58">
        <v>99.736000000000018</v>
      </c>
      <c r="BR102" s="58">
        <v>99.707000000000022</v>
      </c>
      <c r="BS102" s="58">
        <v>99.678000000000026</v>
      </c>
      <c r="BT102" s="58">
        <v>99.649000000000029</v>
      </c>
      <c r="BU102" s="58">
        <v>99.611000000000118</v>
      </c>
      <c r="BV102" s="58">
        <v>99.582000000000122</v>
      </c>
      <c r="BW102" s="58">
        <v>99.553000000000125</v>
      </c>
      <c r="BX102" s="58">
        <v>99.524000000000129</v>
      </c>
      <c r="BY102" s="58">
        <v>99.495000000000132</v>
      </c>
      <c r="BZ102" s="58">
        <v>99.466000000000136</v>
      </c>
      <c r="CA102" s="58">
        <v>99.43700000000014</v>
      </c>
      <c r="CB102" s="58">
        <v>99.408000000000143</v>
      </c>
      <c r="CC102" s="58">
        <v>99.379000000000147</v>
      </c>
      <c r="CD102" s="58">
        <v>99.341000000000108</v>
      </c>
      <c r="CE102" s="58">
        <v>99.312000000000111</v>
      </c>
      <c r="CF102" s="58">
        <v>99.283000000000115</v>
      </c>
      <c r="CG102" s="58">
        <v>99.254000000000119</v>
      </c>
      <c r="CH102" s="58">
        <v>99.225000000000122</v>
      </c>
      <c r="CI102" s="58">
        <v>99.196000000000126</v>
      </c>
      <c r="CJ102" s="58">
        <v>99.167000000000129</v>
      </c>
      <c r="CK102" s="58">
        <v>99.138000000000133</v>
      </c>
      <c r="CL102" s="58">
        <v>99.109000000000137</v>
      </c>
      <c r="CM102" s="58">
        <v>99.08000000000014</v>
      </c>
      <c r="CN102" s="58">
        <v>99.051000000000144</v>
      </c>
      <c r="CO102" s="45"/>
      <c r="CP102" s="45"/>
      <c r="CQ102" s="45"/>
    </row>
    <row r="103" spans="1:95" ht="41" customHeight="1">
      <c r="A103" s="6">
        <v>42</v>
      </c>
      <c r="B103" s="45"/>
      <c r="C103" s="45"/>
      <c r="D103" s="45"/>
      <c r="E103" s="45"/>
      <c r="F103" s="45"/>
      <c r="G103" s="45"/>
      <c r="H103" s="57">
        <v>100.1660000000001</v>
      </c>
      <c r="I103" s="57">
        <v>100.1490000000001</v>
      </c>
      <c r="J103" s="57">
        <v>100.1510000000001</v>
      </c>
      <c r="K103" s="57">
        <v>100.15300000000009</v>
      </c>
      <c r="L103" s="57">
        <v>100.15500000000009</v>
      </c>
      <c r="M103" s="57">
        <v>100.15700000000008</v>
      </c>
      <c r="N103" s="57">
        <v>100.15900000000008</v>
      </c>
      <c r="O103" s="57">
        <v>100.16100000000007</v>
      </c>
      <c r="P103" s="57">
        <v>100.16300000000007</v>
      </c>
      <c r="Q103" s="57">
        <v>100.16500000000006</v>
      </c>
      <c r="R103" s="57">
        <v>100.16700000000006</v>
      </c>
      <c r="S103" s="57">
        <v>100.16900000000005</v>
      </c>
      <c r="T103" s="57">
        <v>100.17100000000005</v>
      </c>
      <c r="U103" s="57">
        <v>100.17300000000004</v>
      </c>
      <c r="V103" s="57">
        <v>100.17500000000004</v>
      </c>
      <c r="W103" s="57">
        <v>100.17700000000004</v>
      </c>
      <c r="X103" s="57">
        <v>100.17900000000003</v>
      </c>
      <c r="Y103" s="57">
        <v>100.18100000000003</v>
      </c>
      <c r="Z103" s="57">
        <v>100.18300000000002</v>
      </c>
      <c r="AA103" s="57">
        <v>100.18500000000002</v>
      </c>
      <c r="AB103" s="57">
        <v>100.18700000000001</v>
      </c>
      <c r="AC103" s="57">
        <v>100.18900000000001</v>
      </c>
      <c r="AD103" s="57">
        <v>100.191</v>
      </c>
      <c r="AE103" s="57">
        <v>100.193</v>
      </c>
      <c r="AF103" s="57">
        <v>100.19499999999999</v>
      </c>
      <c r="AG103" s="57">
        <v>100.19699999999999</v>
      </c>
      <c r="AH103" s="57">
        <v>100.19899999999998</v>
      </c>
      <c r="AI103" s="57">
        <v>100.20099999999998</v>
      </c>
      <c r="AJ103" s="57">
        <v>100.20299999999997</v>
      </c>
      <c r="AK103" s="57">
        <v>100.20499999999997</v>
      </c>
      <c r="AL103" s="57">
        <v>100.20699999999997</v>
      </c>
      <c r="AM103" s="57">
        <v>100.20899999999996</v>
      </c>
      <c r="AN103" s="52">
        <v>100.21099999999996</v>
      </c>
      <c r="AO103" s="52">
        <v>100.21299999999995</v>
      </c>
      <c r="AP103" s="52">
        <v>100.21499999999995</v>
      </c>
      <c r="AQ103" s="52">
        <v>100.21699999999994</v>
      </c>
      <c r="AR103" s="52">
        <v>100.21899999999994</v>
      </c>
      <c r="AS103" s="52">
        <v>100.22099999999993</v>
      </c>
      <c r="AT103" s="52">
        <v>100.22299999999993</v>
      </c>
      <c r="AU103" s="52">
        <v>100.22499999999992</v>
      </c>
      <c r="AV103" s="52">
        <v>100.22699999999992</v>
      </c>
      <c r="AW103" s="52">
        <v>100.22899999999991</v>
      </c>
      <c r="AX103" s="58">
        <v>100.23899999999999</v>
      </c>
      <c r="AY103" s="58">
        <v>100.26600000000003</v>
      </c>
      <c r="AZ103" s="58">
        <v>100.23700000000004</v>
      </c>
      <c r="BA103" s="58">
        <v>100.20800000000004</v>
      </c>
      <c r="BB103" s="58">
        <v>100.17900000000004</v>
      </c>
      <c r="BC103" s="58">
        <v>100.14200000000001</v>
      </c>
      <c r="BD103" s="58">
        <v>100.11300000000001</v>
      </c>
      <c r="BE103" s="58">
        <v>100.08400000000002</v>
      </c>
      <c r="BF103" s="58">
        <v>100.05500000000002</v>
      </c>
      <c r="BG103" s="58">
        <v>100.02600000000002</v>
      </c>
      <c r="BH103" s="58">
        <v>99.997000000000028</v>
      </c>
      <c r="BI103" s="58">
        <v>99.968000000000032</v>
      </c>
      <c r="BJ103" s="58">
        <v>99.939000000000036</v>
      </c>
      <c r="BK103" s="58">
        <v>99.910000000000039</v>
      </c>
      <c r="BL103" s="58">
        <v>99.873000000000005</v>
      </c>
      <c r="BM103" s="58">
        <v>99.844000000000008</v>
      </c>
      <c r="BN103" s="58">
        <v>99.815000000000012</v>
      </c>
      <c r="BO103" s="58">
        <v>99.786000000000016</v>
      </c>
      <c r="BP103" s="58">
        <v>99.757000000000019</v>
      </c>
      <c r="BQ103" s="58">
        <v>99.728000000000023</v>
      </c>
      <c r="BR103" s="58">
        <v>99.699000000000026</v>
      </c>
      <c r="BS103" s="58">
        <v>99.67000000000003</v>
      </c>
      <c r="BT103" s="58">
        <v>99.641000000000034</v>
      </c>
      <c r="BU103" s="58">
        <v>99.604000000000113</v>
      </c>
      <c r="BV103" s="58">
        <v>99.575000000000117</v>
      </c>
      <c r="BW103" s="58">
        <v>99.54600000000012</v>
      </c>
      <c r="BX103" s="58">
        <v>99.517000000000124</v>
      </c>
      <c r="BY103" s="58">
        <v>99.488000000000127</v>
      </c>
      <c r="BZ103" s="58">
        <v>99.459000000000131</v>
      </c>
      <c r="CA103" s="58">
        <v>99.430000000000135</v>
      </c>
      <c r="CB103" s="58">
        <v>99.401000000000138</v>
      </c>
      <c r="CC103" s="58">
        <v>99.372000000000142</v>
      </c>
      <c r="CD103" s="58">
        <v>99.335000000000107</v>
      </c>
      <c r="CE103" s="58">
        <v>99.306000000000111</v>
      </c>
      <c r="CF103" s="58">
        <v>99.277000000000115</v>
      </c>
      <c r="CG103" s="58">
        <v>99.248000000000118</v>
      </c>
      <c r="CH103" s="58">
        <v>99.219000000000122</v>
      </c>
      <c r="CI103" s="58">
        <v>99.190000000000126</v>
      </c>
      <c r="CJ103" s="58">
        <v>99.161000000000129</v>
      </c>
      <c r="CK103" s="58">
        <v>99.132000000000133</v>
      </c>
      <c r="CL103" s="58">
        <v>99.103000000000137</v>
      </c>
      <c r="CM103" s="58">
        <v>99.07400000000014</v>
      </c>
      <c r="CN103" s="58">
        <v>99.045000000000144</v>
      </c>
      <c r="CO103" s="58">
        <v>99.016000000000147</v>
      </c>
      <c r="CP103" s="45"/>
      <c r="CQ103" s="45"/>
    </row>
    <row r="104" spans="1:95" ht="41" customHeight="1">
      <c r="A104" s="6">
        <v>39</v>
      </c>
      <c r="B104" s="45"/>
      <c r="C104" s="45"/>
      <c r="D104" s="45"/>
      <c r="E104" s="45"/>
      <c r="F104" s="45"/>
      <c r="G104" s="45"/>
      <c r="H104" s="57">
        <v>100.0630000000001</v>
      </c>
      <c r="I104" s="57">
        <v>100.04600000000011</v>
      </c>
      <c r="J104" s="57">
        <v>100.0510000000001</v>
      </c>
      <c r="K104" s="57">
        <v>100.0560000000001</v>
      </c>
      <c r="L104" s="57">
        <v>100.06100000000009</v>
      </c>
      <c r="M104" s="57">
        <v>100.06600000000009</v>
      </c>
      <c r="N104" s="57">
        <v>100.07100000000008</v>
      </c>
      <c r="O104" s="57">
        <v>100.07600000000008</v>
      </c>
      <c r="P104" s="57">
        <v>100.08100000000007</v>
      </c>
      <c r="Q104" s="57">
        <v>100.08600000000007</v>
      </c>
      <c r="R104" s="57">
        <v>100.09100000000007</v>
      </c>
      <c r="S104" s="57">
        <v>100.09600000000006</v>
      </c>
      <c r="T104" s="57">
        <v>100.10100000000006</v>
      </c>
      <c r="U104" s="57">
        <v>100.10600000000005</v>
      </c>
      <c r="V104" s="57">
        <v>100.11100000000005</v>
      </c>
      <c r="W104" s="57">
        <v>100.11600000000004</v>
      </c>
      <c r="X104" s="57">
        <v>100.12100000000004</v>
      </c>
      <c r="Y104" s="57">
        <v>100.12600000000003</v>
      </c>
      <c r="Z104" s="57">
        <v>100.13100000000003</v>
      </c>
      <c r="AA104" s="57">
        <v>100.13600000000002</v>
      </c>
      <c r="AB104" s="57">
        <v>100.14100000000002</v>
      </c>
      <c r="AC104" s="57">
        <v>100.14600000000002</v>
      </c>
      <c r="AD104" s="57">
        <v>100.15100000000001</v>
      </c>
      <c r="AE104" s="57">
        <v>100.15600000000001</v>
      </c>
      <c r="AF104" s="57">
        <v>100.161</v>
      </c>
      <c r="AG104" s="57">
        <v>100.166</v>
      </c>
      <c r="AH104" s="57">
        <v>100.17099999999999</v>
      </c>
      <c r="AI104" s="57">
        <v>100.17599999999999</v>
      </c>
      <c r="AJ104" s="57">
        <v>100.18099999999998</v>
      </c>
      <c r="AK104" s="57">
        <v>100.18599999999998</v>
      </c>
      <c r="AL104" s="57">
        <v>100.19099999999997</v>
      </c>
      <c r="AM104" s="52">
        <v>100.19599999999997</v>
      </c>
      <c r="AN104" s="52">
        <v>100.20099999999996</v>
      </c>
      <c r="AO104" s="52">
        <v>100.20599999999996</v>
      </c>
      <c r="AP104" s="52">
        <v>100.21099999999996</v>
      </c>
      <c r="AQ104" s="52">
        <v>100.21599999999995</v>
      </c>
      <c r="AR104" s="52">
        <v>100.22099999999995</v>
      </c>
      <c r="AS104" s="52">
        <v>100.22599999999994</v>
      </c>
      <c r="AT104" s="52">
        <v>100.23099999999994</v>
      </c>
      <c r="AU104" s="52">
        <v>100.23599999999993</v>
      </c>
      <c r="AV104" s="52">
        <v>100.24099999999993</v>
      </c>
      <c r="AW104" s="52">
        <v>100.24599999999992</v>
      </c>
      <c r="AX104" s="58">
        <v>100.23599999999999</v>
      </c>
      <c r="AY104" s="58">
        <v>100.25600000000003</v>
      </c>
      <c r="AZ104" s="58">
        <v>100.22700000000003</v>
      </c>
      <c r="BA104" s="58">
        <v>100.19800000000004</v>
      </c>
      <c r="BB104" s="58">
        <v>100.16900000000004</v>
      </c>
      <c r="BC104" s="58">
        <v>100.13300000000001</v>
      </c>
      <c r="BD104" s="58">
        <v>100.10400000000001</v>
      </c>
      <c r="BE104" s="58">
        <v>100.07500000000002</v>
      </c>
      <c r="BF104" s="58">
        <v>100.04600000000002</v>
      </c>
      <c r="BG104" s="58">
        <v>100.01700000000002</v>
      </c>
      <c r="BH104" s="58">
        <v>99.988000000000028</v>
      </c>
      <c r="BI104" s="58">
        <v>99.959000000000032</v>
      </c>
      <c r="BJ104" s="58">
        <v>99.930000000000035</v>
      </c>
      <c r="BK104" s="58">
        <v>99.901000000000039</v>
      </c>
      <c r="BL104" s="58">
        <v>99.865000000000009</v>
      </c>
      <c r="BM104" s="58">
        <v>99.836000000000013</v>
      </c>
      <c r="BN104" s="58">
        <v>99.807000000000016</v>
      </c>
      <c r="BO104" s="58">
        <v>99.77800000000002</v>
      </c>
      <c r="BP104" s="58">
        <v>99.749000000000024</v>
      </c>
      <c r="BQ104" s="58">
        <v>99.720000000000027</v>
      </c>
      <c r="BR104" s="58">
        <v>99.691000000000031</v>
      </c>
      <c r="BS104" s="58">
        <v>99.662000000000035</v>
      </c>
      <c r="BT104" s="58">
        <v>99.633000000000038</v>
      </c>
      <c r="BU104" s="58">
        <v>99.597000000000108</v>
      </c>
      <c r="BV104" s="58">
        <v>99.568000000000112</v>
      </c>
      <c r="BW104" s="58">
        <v>99.539000000000115</v>
      </c>
      <c r="BX104" s="58">
        <v>99.510000000000119</v>
      </c>
      <c r="BY104" s="58">
        <v>99.481000000000122</v>
      </c>
      <c r="BZ104" s="58">
        <v>99.452000000000126</v>
      </c>
      <c r="CA104" s="58">
        <v>99.42300000000013</v>
      </c>
      <c r="CB104" s="58">
        <v>99.394000000000133</v>
      </c>
      <c r="CC104" s="58">
        <v>99.365000000000137</v>
      </c>
      <c r="CD104" s="58">
        <v>99.329000000000107</v>
      </c>
      <c r="CE104" s="58">
        <v>99.300000000000111</v>
      </c>
      <c r="CF104" s="58">
        <v>99.271000000000114</v>
      </c>
      <c r="CG104" s="58">
        <v>99.242000000000118</v>
      </c>
      <c r="CH104" s="58">
        <v>99.213000000000122</v>
      </c>
      <c r="CI104" s="58">
        <v>99.184000000000125</v>
      </c>
      <c r="CJ104" s="58">
        <v>99.155000000000129</v>
      </c>
      <c r="CK104" s="58">
        <v>99.126000000000133</v>
      </c>
      <c r="CL104" s="58">
        <v>99.097000000000136</v>
      </c>
      <c r="CM104" s="58">
        <v>99.06800000000014</v>
      </c>
      <c r="CN104" s="58">
        <v>99.039000000000144</v>
      </c>
      <c r="CO104" s="58">
        <v>99.010000000000147</v>
      </c>
      <c r="CP104" s="45"/>
      <c r="CQ104" s="45"/>
    </row>
    <row r="105" spans="1:95" ht="41" customHeight="1">
      <c r="A105" s="6">
        <v>36</v>
      </c>
      <c r="B105" s="45"/>
      <c r="C105" s="45"/>
      <c r="D105" s="45"/>
      <c r="E105" s="45"/>
      <c r="F105" s="45"/>
      <c r="G105" s="45"/>
      <c r="H105" s="57">
        <v>99.960000000000107</v>
      </c>
      <c r="I105" s="57">
        <v>99.943000000000112</v>
      </c>
      <c r="J105" s="57">
        <v>99.950000000000117</v>
      </c>
      <c r="K105" s="57">
        <v>99.957000000000122</v>
      </c>
      <c r="L105" s="57">
        <v>99.964000000000127</v>
      </c>
      <c r="M105" s="57">
        <v>99.971000000000132</v>
      </c>
      <c r="N105" s="57">
        <v>99.978000000000137</v>
      </c>
      <c r="O105" s="57">
        <v>99.985000000000142</v>
      </c>
      <c r="P105" s="57">
        <v>99.992000000000147</v>
      </c>
      <c r="Q105" s="57">
        <v>99.999000000000152</v>
      </c>
      <c r="R105" s="57">
        <v>100.00600000000016</v>
      </c>
      <c r="S105" s="57">
        <v>100.01300000000016</v>
      </c>
      <c r="T105" s="57">
        <v>100.02000000000017</v>
      </c>
      <c r="U105" s="57">
        <v>100.02700000000017</v>
      </c>
      <c r="V105" s="57">
        <v>100.03400000000018</v>
      </c>
      <c r="W105" s="57">
        <v>100.04100000000018</v>
      </c>
      <c r="X105" s="57">
        <v>100.04800000000019</v>
      </c>
      <c r="Y105" s="57">
        <v>100.05500000000019</v>
      </c>
      <c r="Z105" s="57">
        <v>100.0620000000002</v>
      </c>
      <c r="AA105" s="57">
        <v>100.0690000000002</v>
      </c>
      <c r="AB105" s="57">
        <v>100.07600000000021</v>
      </c>
      <c r="AC105" s="57">
        <v>100.08300000000021</v>
      </c>
      <c r="AD105" s="57">
        <v>100.09000000000022</v>
      </c>
      <c r="AE105" s="57">
        <v>100.09700000000022</v>
      </c>
      <c r="AF105" s="57">
        <v>100.10400000000023</v>
      </c>
      <c r="AG105" s="57">
        <v>100.11100000000023</v>
      </c>
      <c r="AH105" s="57">
        <v>100.11800000000024</v>
      </c>
      <c r="AI105" s="57">
        <v>100.12500000000024</v>
      </c>
      <c r="AJ105" s="57">
        <v>100.13200000000025</v>
      </c>
      <c r="AK105" s="57">
        <v>100.13900000000025</v>
      </c>
      <c r="AL105" s="52">
        <v>100.14600000000026</v>
      </c>
      <c r="AM105" s="52">
        <v>100.15300000000026</v>
      </c>
      <c r="AN105" s="52">
        <v>100.16000000000027</v>
      </c>
      <c r="AO105" s="52">
        <v>100.16700000000027</v>
      </c>
      <c r="AP105" s="52">
        <v>100.17400000000028</v>
      </c>
      <c r="AQ105" s="52">
        <v>100.18100000000028</v>
      </c>
      <c r="AR105" s="52">
        <v>100.18800000000029</v>
      </c>
      <c r="AS105" s="52">
        <v>100.19500000000029</v>
      </c>
      <c r="AT105" s="52">
        <v>100.2020000000003</v>
      </c>
      <c r="AU105" s="52">
        <v>100.2090000000003</v>
      </c>
      <c r="AV105" s="52">
        <v>100.21600000000031</v>
      </c>
      <c r="AW105" s="52">
        <v>100.22300000000031</v>
      </c>
      <c r="AX105" s="58">
        <v>100.23299999999999</v>
      </c>
      <c r="AY105" s="58">
        <v>100.24600000000002</v>
      </c>
      <c r="AZ105" s="58">
        <v>100.21700000000003</v>
      </c>
      <c r="BA105" s="58">
        <v>100.18800000000003</v>
      </c>
      <c r="BB105" s="58">
        <v>100.15900000000003</v>
      </c>
      <c r="BC105" s="58">
        <v>100.12400000000001</v>
      </c>
      <c r="BD105" s="58">
        <v>100.09500000000001</v>
      </c>
      <c r="BE105" s="58">
        <v>100.06600000000002</v>
      </c>
      <c r="BF105" s="58">
        <v>100.03700000000002</v>
      </c>
      <c r="BG105" s="58">
        <v>100.00800000000002</v>
      </c>
      <c r="BH105" s="58">
        <v>99.979000000000028</v>
      </c>
      <c r="BI105" s="58">
        <v>99.950000000000031</v>
      </c>
      <c r="BJ105" s="58">
        <v>99.921000000000035</v>
      </c>
      <c r="BK105" s="58">
        <v>99.892000000000039</v>
      </c>
      <c r="BL105" s="58">
        <v>99.857000000000014</v>
      </c>
      <c r="BM105" s="58">
        <v>99.828000000000017</v>
      </c>
      <c r="BN105" s="58">
        <v>99.799000000000021</v>
      </c>
      <c r="BO105" s="58">
        <v>99.770000000000024</v>
      </c>
      <c r="BP105" s="58">
        <v>99.741000000000028</v>
      </c>
      <c r="BQ105" s="58">
        <v>99.712000000000032</v>
      </c>
      <c r="BR105" s="58">
        <v>99.683000000000035</v>
      </c>
      <c r="BS105" s="58">
        <v>99.654000000000039</v>
      </c>
      <c r="BT105" s="58">
        <v>99.625000000000043</v>
      </c>
      <c r="BU105" s="58">
        <v>99.590000000000103</v>
      </c>
      <c r="BV105" s="58">
        <v>99.561000000000107</v>
      </c>
      <c r="BW105" s="58">
        <v>99.53200000000011</v>
      </c>
      <c r="BX105" s="58">
        <v>99.503000000000114</v>
      </c>
      <c r="BY105" s="58">
        <v>99.474000000000117</v>
      </c>
      <c r="BZ105" s="58">
        <v>99.445000000000121</v>
      </c>
      <c r="CA105" s="58">
        <v>99.416000000000125</v>
      </c>
      <c r="CB105" s="58">
        <v>99.387000000000128</v>
      </c>
      <c r="CC105" s="58">
        <v>99.358000000000132</v>
      </c>
      <c r="CD105" s="58">
        <v>99.323000000000107</v>
      </c>
      <c r="CE105" s="58">
        <v>99.294000000000111</v>
      </c>
      <c r="CF105" s="58">
        <v>99.265000000000114</v>
      </c>
      <c r="CG105" s="58">
        <v>99.236000000000118</v>
      </c>
      <c r="CH105" s="58">
        <v>99.207000000000122</v>
      </c>
      <c r="CI105" s="58">
        <v>99.178000000000125</v>
      </c>
      <c r="CJ105" s="58">
        <v>99.149000000000129</v>
      </c>
      <c r="CK105" s="58">
        <v>99.120000000000132</v>
      </c>
      <c r="CL105" s="58">
        <v>99.091000000000136</v>
      </c>
      <c r="CM105" s="58">
        <v>99.06200000000014</v>
      </c>
      <c r="CN105" s="58">
        <v>99.033000000000143</v>
      </c>
      <c r="CO105" s="58">
        <v>99.004000000000147</v>
      </c>
      <c r="CP105" s="45"/>
      <c r="CQ105" s="45"/>
    </row>
    <row r="106" spans="1:95" ht="41" customHeight="1">
      <c r="A106" s="6">
        <v>33</v>
      </c>
      <c r="B106" s="45"/>
      <c r="C106" s="45"/>
      <c r="D106" s="45"/>
      <c r="E106" s="45"/>
      <c r="F106" s="45"/>
      <c r="G106" s="45"/>
      <c r="H106" s="57">
        <v>99.857000000000113</v>
      </c>
      <c r="I106" s="57">
        <v>99.840000000000117</v>
      </c>
      <c r="J106" s="57">
        <v>99.850000000000122</v>
      </c>
      <c r="K106" s="57">
        <v>99.860000000000127</v>
      </c>
      <c r="L106" s="57">
        <v>99.870000000000132</v>
      </c>
      <c r="M106" s="57">
        <v>99.880000000000138</v>
      </c>
      <c r="N106" s="57">
        <v>99.890000000000143</v>
      </c>
      <c r="O106" s="57">
        <v>99.900000000000148</v>
      </c>
      <c r="P106" s="57">
        <v>99.910000000000153</v>
      </c>
      <c r="Q106" s="57">
        <v>99.920000000000158</v>
      </c>
      <c r="R106" s="57">
        <v>99.930000000000163</v>
      </c>
      <c r="S106" s="57">
        <v>99.940000000000168</v>
      </c>
      <c r="T106" s="57">
        <v>99.950000000000173</v>
      </c>
      <c r="U106" s="57">
        <v>99.960000000000178</v>
      </c>
      <c r="V106" s="57">
        <v>99.970000000000184</v>
      </c>
      <c r="W106" s="57">
        <v>99.980000000000189</v>
      </c>
      <c r="X106" s="57">
        <v>99.990000000000194</v>
      </c>
      <c r="Y106" s="57">
        <v>100.0000000000002</v>
      </c>
      <c r="Z106" s="57">
        <v>100.0100000000002</v>
      </c>
      <c r="AA106" s="57">
        <v>100.02000000000021</v>
      </c>
      <c r="AB106" s="57">
        <v>100.03000000000021</v>
      </c>
      <c r="AC106" s="57">
        <v>100.04000000000022</v>
      </c>
      <c r="AD106" s="57">
        <v>100.05000000000022</v>
      </c>
      <c r="AE106" s="57">
        <v>100.06000000000023</v>
      </c>
      <c r="AF106" s="57">
        <v>100.07000000000023</v>
      </c>
      <c r="AG106" s="57">
        <v>100.08000000000024</v>
      </c>
      <c r="AH106" s="57">
        <v>100.09000000000024</v>
      </c>
      <c r="AI106" s="57">
        <v>100.10000000000025</v>
      </c>
      <c r="AJ106" s="57">
        <v>100.11000000000026</v>
      </c>
      <c r="AK106" s="57">
        <v>100.12000000000026</v>
      </c>
      <c r="AL106" s="52">
        <v>100.13000000000027</v>
      </c>
      <c r="AM106" s="52">
        <v>100.14000000000027</v>
      </c>
      <c r="AN106" s="52">
        <v>100.15000000000028</v>
      </c>
      <c r="AO106" s="52">
        <v>100.16000000000028</v>
      </c>
      <c r="AP106" s="52">
        <v>100.17000000000029</v>
      </c>
      <c r="AQ106" s="52">
        <v>100.18000000000029</v>
      </c>
      <c r="AR106" s="52">
        <v>100.1900000000003</v>
      </c>
      <c r="AS106" s="52">
        <v>100.2000000000003</v>
      </c>
      <c r="AT106" s="52">
        <v>100.21000000000031</v>
      </c>
      <c r="AU106" s="52">
        <v>100.22000000000031</v>
      </c>
      <c r="AV106" s="52">
        <v>100.23000000000032</v>
      </c>
      <c r="AW106" s="52">
        <v>100.24000000000032</v>
      </c>
      <c r="AX106" s="58">
        <v>100.22999999999999</v>
      </c>
      <c r="AY106" s="58">
        <v>100.23600000000002</v>
      </c>
      <c r="AZ106" s="58">
        <v>100.20700000000002</v>
      </c>
      <c r="BA106" s="58">
        <v>100.17800000000003</v>
      </c>
      <c r="BB106" s="58">
        <v>100.14900000000003</v>
      </c>
      <c r="BC106" s="58">
        <v>100.11500000000001</v>
      </c>
      <c r="BD106" s="58">
        <v>100.08600000000001</v>
      </c>
      <c r="BE106" s="58">
        <v>100.05700000000002</v>
      </c>
      <c r="BF106" s="58">
        <v>100.02800000000002</v>
      </c>
      <c r="BG106" s="58">
        <v>99.999000000000024</v>
      </c>
      <c r="BH106" s="58">
        <v>99.970000000000027</v>
      </c>
      <c r="BI106" s="58">
        <v>99.941000000000031</v>
      </c>
      <c r="BJ106" s="58">
        <v>99.912000000000035</v>
      </c>
      <c r="BK106" s="58">
        <v>99.883000000000038</v>
      </c>
      <c r="BL106" s="58">
        <v>99.849000000000018</v>
      </c>
      <c r="BM106" s="58">
        <v>99.820000000000022</v>
      </c>
      <c r="BN106" s="58">
        <v>99.791000000000025</v>
      </c>
      <c r="BO106" s="58">
        <v>99.762000000000029</v>
      </c>
      <c r="BP106" s="58">
        <v>99.733000000000033</v>
      </c>
      <c r="BQ106" s="58">
        <v>99.704000000000036</v>
      </c>
      <c r="BR106" s="58">
        <v>99.67500000000004</v>
      </c>
      <c r="BS106" s="58">
        <v>99.646000000000043</v>
      </c>
      <c r="BT106" s="58">
        <v>99.617000000000047</v>
      </c>
      <c r="BU106" s="58">
        <v>99.583000000000098</v>
      </c>
      <c r="BV106" s="58">
        <v>99.554000000000102</v>
      </c>
      <c r="BW106" s="58">
        <v>99.525000000000105</v>
      </c>
      <c r="BX106" s="58">
        <v>99.496000000000109</v>
      </c>
      <c r="BY106" s="58">
        <v>99.467000000000112</v>
      </c>
      <c r="BZ106" s="58">
        <v>99.438000000000116</v>
      </c>
      <c r="CA106" s="58">
        <v>99.40900000000012</v>
      </c>
      <c r="CB106" s="58">
        <v>99.380000000000123</v>
      </c>
      <c r="CC106" s="58">
        <v>99.351000000000127</v>
      </c>
      <c r="CD106" s="58">
        <v>99.317000000000107</v>
      </c>
      <c r="CE106" s="58">
        <v>99.28800000000011</v>
      </c>
      <c r="CF106" s="58">
        <v>99.259000000000114</v>
      </c>
      <c r="CG106" s="58">
        <v>99.230000000000118</v>
      </c>
      <c r="CH106" s="58">
        <v>99.201000000000121</v>
      </c>
      <c r="CI106" s="58">
        <v>99.172000000000125</v>
      </c>
      <c r="CJ106" s="58">
        <v>99.143000000000129</v>
      </c>
      <c r="CK106" s="58">
        <v>99.114000000000132</v>
      </c>
      <c r="CL106" s="58">
        <v>99.085000000000136</v>
      </c>
      <c r="CM106" s="58">
        <v>99.056000000000139</v>
      </c>
      <c r="CN106" s="58">
        <v>99.027000000000143</v>
      </c>
      <c r="CO106" s="58">
        <v>98.998000000000147</v>
      </c>
      <c r="CP106" s="45"/>
      <c r="CQ106" s="45"/>
    </row>
    <row r="107" spans="1:95" ht="41" customHeight="1">
      <c r="A107" s="6">
        <v>30</v>
      </c>
      <c r="B107" s="45"/>
      <c r="C107" s="45"/>
      <c r="D107" s="45"/>
      <c r="E107" s="45"/>
      <c r="F107" s="45"/>
      <c r="G107" s="45"/>
      <c r="H107" s="45"/>
      <c r="I107" s="57">
        <v>99.737000000000123</v>
      </c>
      <c r="J107" s="57">
        <v>99.749000000000123</v>
      </c>
      <c r="K107" s="57">
        <v>99.761000000000124</v>
      </c>
      <c r="L107" s="57">
        <v>99.773000000000124</v>
      </c>
      <c r="M107" s="57">
        <v>99.785000000000124</v>
      </c>
      <c r="N107" s="57">
        <v>99.797000000000125</v>
      </c>
      <c r="O107" s="57">
        <v>99.809000000000125</v>
      </c>
      <c r="P107" s="57">
        <v>99.821000000000126</v>
      </c>
      <c r="Q107" s="52">
        <v>99.833000000000126</v>
      </c>
      <c r="R107" s="52">
        <v>99.845000000000127</v>
      </c>
      <c r="S107" s="52">
        <v>99.857000000000127</v>
      </c>
      <c r="T107" s="52">
        <v>99.869000000000128</v>
      </c>
      <c r="U107" s="52">
        <v>99.881000000000128</v>
      </c>
      <c r="V107" s="52">
        <v>99.893000000000129</v>
      </c>
      <c r="W107" s="52">
        <v>99.905000000000129</v>
      </c>
      <c r="X107" s="52">
        <v>99.917000000000129</v>
      </c>
      <c r="Y107" s="52">
        <v>99.92900000000013</v>
      </c>
      <c r="Z107" s="52">
        <v>99.94100000000013</v>
      </c>
      <c r="AA107" s="52">
        <v>99.953000000000131</v>
      </c>
      <c r="AB107" s="52">
        <v>99.965000000000131</v>
      </c>
      <c r="AC107" s="52">
        <v>99.977000000000132</v>
      </c>
      <c r="AD107" s="52">
        <v>99.989000000000132</v>
      </c>
      <c r="AE107" s="52">
        <v>100.00100000000013</v>
      </c>
      <c r="AF107" s="52">
        <v>100.01300000000013</v>
      </c>
      <c r="AG107" s="57">
        <v>100.02500000000013</v>
      </c>
      <c r="AH107" s="57">
        <v>100.03700000000013</v>
      </c>
      <c r="AI107" s="57">
        <v>100.04900000000013</v>
      </c>
      <c r="AJ107" s="57">
        <v>100.06100000000013</v>
      </c>
      <c r="AK107" s="52">
        <v>100.07300000000014</v>
      </c>
      <c r="AL107" s="52">
        <v>100.08500000000014</v>
      </c>
      <c r="AM107" s="52">
        <v>100.09700000000014</v>
      </c>
      <c r="AN107" s="52">
        <v>100.10900000000014</v>
      </c>
      <c r="AO107" s="52">
        <v>100.12100000000014</v>
      </c>
      <c r="AP107" s="52">
        <v>100.13300000000014</v>
      </c>
      <c r="AQ107" s="52">
        <v>100.14500000000014</v>
      </c>
      <c r="AR107" s="52">
        <v>100.15700000000014</v>
      </c>
      <c r="AS107" s="52">
        <v>100.16900000000014</v>
      </c>
      <c r="AT107" s="52">
        <v>100.18100000000014</v>
      </c>
      <c r="AU107" s="52">
        <v>100.19300000000014</v>
      </c>
      <c r="AV107" s="52">
        <v>100.20500000000014</v>
      </c>
      <c r="AW107" s="52">
        <v>100.21700000000014</v>
      </c>
      <c r="AX107" s="58">
        <v>100.22699999999999</v>
      </c>
      <c r="AY107" s="58">
        <v>100.22600000000001</v>
      </c>
      <c r="AZ107" s="58">
        <v>100.19700000000002</v>
      </c>
      <c r="BA107" s="58">
        <v>100.16800000000002</v>
      </c>
      <c r="BB107" s="58">
        <v>100.13900000000002</v>
      </c>
      <c r="BC107" s="58">
        <v>100.10600000000001</v>
      </c>
      <c r="BD107" s="58">
        <v>100.07700000000001</v>
      </c>
      <c r="BE107" s="58">
        <v>100.04800000000002</v>
      </c>
      <c r="BF107" s="58">
        <v>100.01900000000002</v>
      </c>
      <c r="BG107" s="58">
        <v>99.990000000000023</v>
      </c>
      <c r="BH107" s="58">
        <v>99.961000000000027</v>
      </c>
      <c r="BI107" s="58">
        <v>99.932000000000031</v>
      </c>
      <c r="BJ107" s="58">
        <v>99.903000000000034</v>
      </c>
      <c r="BK107" s="58">
        <v>99.874000000000038</v>
      </c>
      <c r="BL107" s="58">
        <v>99.841000000000022</v>
      </c>
      <c r="BM107" s="58">
        <v>99.812000000000026</v>
      </c>
      <c r="BN107" s="58">
        <v>99.78300000000003</v>
      </c>
      <c r="BO107" s="58">
        <v>99.754000000000033</v>
      </c>
      <c r="BP107" s="58">
        <v>99.725000000000037</v>
      </c>
      <c r="BQ107" s="58">
        <v>99.696000000000041</v>
      </c>
      <c r="BR107" s="58">
        <v>99.667000000000044</v>
      </c>
      <c r="BS107" s="58">
        <v>99.638000000000048</v>
      </c>
      <c r="BT107" s="58">
        <v>99.609000000000052</v>
      </c>
      <c r="BU107" s="58">
        <v>99.576000000000093</v>
      </c>
      <c r="BV107" s="58">
        <v>99.547000000000097</v>
      </c>
      <c r="BW107" s="58">
        <v>99.5180000000001</v>
      </c>
      <c r="BX107" s="58">
        <v>99.489000000000104</v>
      </c>
      <c r="BY107" s="58">
        <v>99.460000000000107</v>
      </c>
      <c r="BZ107" s="58">
        <v>99.431000000000111</v>
      </c>
      <c r="CA107" s="58">
        <v>99.402000000000115</v>
      </c>
      <c r="CB107" s="58">
        <v>99.373000000000118</v>
      </c>
      <c r="CC107" s="58">
        <v>99.344000000000122</v>
      </c>
      <c r="CD107" s="58">
        <v>99.311000000000107</v>
      </c>
      <c r="CE107" s="58">
        <v>99.28200000000011</v>
      </c>
      <c r="CF107" s="58">
        <v>99.253000000000114</v>
      </c>
      <c r="CG107" s="58">
        <v>99.224000000000117</v>
      </c>
      <c r="CH107" s="58">
        <v>99.195000000000121</v>
      </c>
      <c r="CI107" s="58">
        <v>99.166000000000125</v>
      </c>
      <c r="CJ107" s="58">
        <v>99.137000000000128</v>
      </c>
      <c r="CK107" s="58">
        <v>99.108000000000132</v>
      </c>
      <c r="CL107" s="58">
        <v>99.079000000000136</v>
      </c>
      <c r="CM107" s="58">
        <v>99.050000000000139</v>
      </c>
      <c r="CN107" s="58">
        <v>99.021000000000143</v>
      </c>
      <c r="CO107" s="58">
        <v>98.992000000000147</v>
      </c>
      <c r="CP107" s="45"/>
      <c r="CQ107" s="45"/>
    </row>
    <row r="108" spans="1:95" ht="41" customHeight="1">
      <c r="A108" s="6">
        <v>27</v>
      </c>
      <c r="B108" s="45"/>
      <c r="C108" s="45"/>
      <c r="D108" s="45"/>
      <c r="E108" s="45"/>
      <c r="F108" s="45"/>
      <c r="G108" s="45"/>
      <c r="H108" s="45"/>
      <c r="I108" s="57">
        <v>99.634000000000128</v>
      </c>
      <c r="J108" s="57">
        <v>99.648000000000124</v>
      </c>
      <c r="K108" s="57">
        <v>99.66200000000012</v>
      </c>
      <c r="L108" s="57">
        <v>99.676000000000116</v>
      </c>
      <c r="M108" s="57">
        <v>99.690000000000111</v>
      </c>
      <c r="N108" s="57">
        <v>99.704000000000107</v>
      </c>
      <c r="O108" s="57">
        <v>99.718000000000103</v>
      </c>
      <c r="P108" s="52">
        <v>99.732000000000099</v>
      </c>
      <c r="Q108" s="52">
        <v>99.746000000000095</v>
      </c>
      <c r="R108" s="52">
        <v>99.76000000000009</v>
      </c>
      <c r="S108" s="52">
        <v>99.774000000000086</v>
      </c>
      <c r="T108" s="52">
        <v>99.788000000000082</v>
      </c>
      <c r="U108" s="52">
        <v>99.802000000000078</v>
      </c>
      <c r="V108" s="52">
        <v>99.816000000000074</v>
      </c>
      <c r="W108" s="52">
        <v>99.830000000000069</v>
      </c>
      <c r="X108" s="52">
        <v>99.844000000000065</v>
      </c>
      <c r="Y108" s="52">
        <v>99.858000000000061</v>
      </c>
      <c r="Z108" s="52">
        <v>99.872000000000057</v>
      </c>
      <c r="AA108" s="52">
        <v>99.886000000000053</v>
      </c>
      <c r="AB108" s="52">
        <v>99.900000000000048</v>
      </c>
      <c r="AC108" s="52">
        <v>99.914000000000044</v>
      </c>
      <c r="AD108" s="52">
        <v>99.92800000000004</v>
      </c>
      <c r="AE108" s="52">
        <v>99.942000000000036</v>
      </c>
      <c r="AF108" s="57">
        <v>99.956000000000031</v>
      </c>
      <c r="AG108" s="57">
        <v>99.970000000000027</v>
      </c>
      <c r="AH108" s="57">
        <v>99.984000000000023</v>
      </c>
      <c r="AI108" s="57">
        <v>99.998000000000019</v>
      </c>
      <c r="AJ108" s="52">
        <v>100.01200000000001</v>
      </c>
      <c r="AK108" s="52">
        <v>100.02600000000001</v>
      </c>
      <c r="AL108" s="52">
        <v>100.04</v>
      </c>
      <c r="AM108" s="52">
        <v>100.054</v>
      </c>
      <c r="AN108" s="52">
        <v>100.068</v>
      </c>
      <c r="AO108" s="52">
        <v>100.08199999999999</v>
      </c>
      <c r="AP108" s="52">
        <v>100.09599999999999</v>
      </c>
      <c r="AQ108" s="52">
        <v>100.10999999999999</v>
      </c>
      <c r="AR108" s="52">
        <v>100.12399999999998</v>
      </c>
      <c r="AS108" s="52">
        <v>100.13799999999998</v>
      </c>
      <c r="AT108" s="52">
        <v>100.15199999999997</v>
      </c>
      <c r="AU108" s="52">
        <v>100.16599999999997</v>
      </c>
      <c r="AV108" s="52">
        <v>100.17999999999996</v>
      </c>
      <c r="AW108" s="52">
        <v>100.19399999999996</v>
      </c>
      <c r="AX108" s="58">
        <v>100.22399999999999</v>
      </c>
      <c r="AY108" s="58">
        <v>100.21600000000001</v>
      </c>
      <c r="AZ108" s="58">
        <v>100.18700000000001</v>
      </c>
      <c r="BA108" s="58">
        <v>100.15800000000002</v>
      </c>
      <c r="BB108" s="58">
        <v>100.12900000000002</v>
      </c>
      <c r="BC108" s="58">
        <v>100.09700000000001</v>
      </c>
      <c r="BD108" s="58">
        <v>100.06800000000001</v>
      </c>
      <c r="BE108" s="58">
        <v>100.03900000000002</v>
      </c>
      <c r="BF108" s="58">
        <v>100.01000000000002</v>
      </c>
      <c r="BG108" s="58">
        <v>99.981000000000023</v>
      </c>
      <c r="BH108" s="58">
        <v>99.952000000000027</v>
      </c>
      <c r="BI108" s="58">
        <v>99.92300000000003</v>
      </c>
      <c r="BJ108" s="58">
        <v>99.894000000000034</v>
      </c>
      <c r="BK108" s="58">
        <v>99.865000000000038</v>
      </c>
      <c r="BL108" s="58">
        <v>99.833000000000027</v>
      </c>
      <c r="BM108" s="58">
        <v>99.80400000000003</v>
      </c>
      <c r="BN108" s="58">
        <v>99.775000000000034</v>
      </c>
      <c r="BO108" s="58">
        <v>99.746000000000038</v>
      </c>
      <c r="BP108" s="58">
        <v>99.717000000000041</v>
      </c>
      <c r="BQ108" s="58">
        <v>99.688000000000045</v>
      </c>
      <c r="BR108" s="58">
        <v>99.659000000000049</v>
      </c>
      <c r="BS108" s="58">
        <v>99.630000000000052</v>
      </c>
      <c r="BT108" s="58">
        <v>99.601000000000056</v>
      </c>
      <c r="BU108" s="58">
        <v>99.569000000000088</v>
      </c>
      <c r="BV108" s="58">
        <v>99.540000000000092</v>
      </c>
      <c r="BW108" s="58">
        <v>99.511000000000095</v>
      </c>
      <c r="BX108" s="58">
        <v>99.482000000000099</v>
      </c>
      <c r="BY108" s="58">
        <v>99.453000000000102</v>
      </c>
      <c r="BZ108" s="58">
        <v>99.424000000000106</v>
      </c>
      <c r="CA108" s="58">
        <v>99.39500000000011</v>
      </c>
      <c r="CB108" s="58">
        <v>99.366000000000113</v>
      </c>
      <c r="CC108" s="58">
        <v>99.337000000000117</v>
      </c>
      <c r="CD108" s="58">
        <v>99.305000000000106</v>
      </c>
      <c r="CE108" s="58">
        <v>99.27600000000011</v>
      </c>
      <c r="CF108" s="58">
        <v>99.247000000000114</v>
      </c>
      <c r="CG108" s="58">
        <v>99.218000000000117</v>
      </c>
      <c r="CH108" s="58">
        <v>99.189000000000121</v>
      </c>
      <c r="CI108" s="58">
        <v>99.160000000000124</v>
      </c>
      <c r="CJ108" s="58">
        <v>99.131000000000128</v>
      </c>
      <c r="CK108" s="58">
        <v>99.102000000000132</v>
      </c>
      <c r="CL108" s="58">
        <v>99.073000000000135</v>
      </c>
      <c r="CM108" s="58">
        <v>99.044000000000139</v>
      </c>
      <c r="CN108" s="58">
        <v>99.015000000000143</v>
      </c>
      <c r="CO108" s="58">
        <v>98.986000000000146</v>
      </c>
      <c r="CP108" s="45"/>
      <c r="CQ108" s="45"/>
    </row>
    <row r="109" spans="1:95" ht="41" customHeight="1">
      <c r="A109" s="6">
        <v>24</v>
      </c>
      <c r="B109" s="45"/>
      <c r="C109" s="45"/>
      <c r="D109" s="45"/>
      <c r="E109" s="45"/>
      <c r="F109" s="45"/>
      <c r="G109" s="45"/>
      <c r="H109" s="45"/>
      <c r="I109" s="57">
        <v>99.531000000000134</v>
      </c>
      <c r="J109" s="57">
        <v>99.54800000000013</v>
      </c>
      <c r="K109" s="57">
        <v>99.565000000000126</v>
      </c>
      <c r="L109" s="57">
        <v>99.582000000000122</v>
      </c>
      <c r="M109" s="57">
        <v>99.599000000000117</v>
      </c>
      <c r="N109" s="57">
        <v>99.616000000000113</v>
      </c>
      <c r="O109" s="52">
        <v>99.633000000000109</v>
      </c>
      <c r="P109" s="52">
        <v>99.650000000000105</v>
      </c>
      <c r="Q109" s="52">
        <v>99.667000000000101</v>
      </c>
      <c r="R109" s="52">
        <v>99.684000000000097</v>
      </c>
      <c r="S109" s="52">
        <v>99.701000000000093</v>
      </c>
      <c r="T109" s="52">
        <v>99.718000000000089</v>
      </c>
      <c r="U109" s="52">
        <v>99.735000000000085</v>
      </c>
      <c r="V109" s="52">
        <v>99.752000000000081</v>
      </c>
      <c r="W109" s="52">
        <v>99.769000000000077</v>
      </c>
      <c r="X109" s="52">
        <v>99.786000000000072</v>
      </c>
      <c r="Y109" s="52">
        <v>99.803000000000068</v>
      </c>
      <c r="Z109" s="52">
        <v>99.820000000000064</v>
      </c>
      <c r="AA109" s="52">
        <v>99.83700000000006</v>
      </c>
      <c r="AB109" s="52">
        <v>99.854000000000056</v>
      </c>
      <c r="AC109" s="52">
        <v>99.871000000000052</v>
      </c>
      <c r="AD109" s="52">
        <v>99.888000000000048</v>
      </c>
      <c r="AE109" s="57">
        <v>99.905000000000044</v>
      </c>
      <c r="AF109" s="57">
        <v>99.92200000000004</v>
      </c>
      <c r="AG109" s="57">
        <v>99.939000000000036</v>
      </c>
      <c r="AH109" s="57">
        <v>99.956000000000031</v>
      </c>
      <c r="AI109" s="52">
        <v>99.973000000000027</v>
      </c>
      <c r="AJ109" s="52">
        <v>99.990000000000023</v>
      </c>
      <c r="AK109" s="52">
        <v>100.00700000000002</v>
      </c>
      <c r="AL109" s="52">
        <v>100.02400000000002</v>
      </c>
      <c r="AM109" s="52">
        <v>100.04100000000001</v>
      </c>
      <c r="AN109" s="52">
        <v>100.05800000000001</v>
      </c>
      <c r="AO109" s="52">
        <v>100.075</v>
      </c>
      <c r="AP109" s="52">
        <v>100.092</v>
      </c>
      <c r="AQ109" s="52">
        <v>100.10899999999999</v>
      </c>
      <c r="AR109" s="52">
        <v>100.12599999999999</v>
      </c>
      <c r="AS109" s="52">
        <v>100.14299999999999</v>
      </c>
      <c r="AT109" s="52">
        <v>100.15999999999998</v>
      </c>
      <c r="AU109" s="52">
        <v>100.17699999999998</v>
      </c>
      <c r="AV109" s="52">
        <v>100.19399999999997</v>
      </c>
      <c r="AW109" s="52">
        <v>100.21099999999997</v>
      </c>
      <c r="AX109" s="58">
        <v>100.22099999999999</v>
      </c>
      <c r="AY109" s="58">
        <v>100.206</v>
      </c>
      <c r="AZ109" s="58">
        <v>100.17700000000001</v>
      </c>
      <c r="BA109" s="58">
        <v>100.14800000000001</v>
      </c>
      <c r="BB109" s="58">
        <v>100.11900000000001</v>
      </c>
      <c r="BC109" s="58">
        <v>100.08800000000001</v>
      </c>
      <c r="BD109" s="58">
        <v>100.05900000000001</v>
      </c>
      <c r="BE109" s="58">
        <v>100.03000000000002</v>
      </c>
      <c r="BF109" s="58">
        <v>100.00100000000002</v>
      </c>
      <c r="BG109" s="58">
        <v>99.972000000000023</v>
      </c>
      <c r="BH109" s="58">
        <v>99.943000000000026</v>
      </c>
      <c r="BI109" s="58">
        <v>99.91400000000003</v>
      </c>
      <c r="BJ109" s="58">
        <v>99.885000000000034</v>
      </c>
      <c r="BK109" s="58">
        <v>99.856000000000037</v>
      </c>
      <c r="BL109" s="58">
        <v>99.825000000000031</v>
      </c>
      <c r="BM109" s="58">
        <v>99.796000000000035</v>
      </c>
      <c r="BN109" s="58">
        <v>99.767000000000039</v>
      </c>
      <c r="BO109" s="58">
        <v>99.738000000000042</v>
      </c>
      <c r="BP109" s="58">
        <v>99.709000000000046</v>
      </c>
      <c r="BQ109" s="58">
        <v>99.680000000000049</v>
      </c>
      <c r="BR109" s="58">
        <v>99.651000000000053</v>
      </c>
      <c r="BS109" s="58">
        <v>99.622000000000057</v>
      </c>
      <c r="BT109" s="58">
        <v>99.59300000000006</v>
      </c>
      <c r="BU109" s="58">
        <v>99.562000000000083</v>
      </c>
      <c r="BV109" s="58">
        <v>99.533000000000087</v>
      </c>
      <c r="BW109" s="58">
        <v>99.50400000000009</v>
      </c>
      <c r="BX109" s="58">
        <v>99.475000000000094</v>
      </c>
      <c r="BY109" s="58">
        <v>99.446000000000097</v>
      </c>
      <c r="BZ109" s="58">
        <v>99.417000000000101</v>
      </c>
      <c r="CA109" s="58">
        <v>99.388000000000105</v>
      </c>
      <c r="CB109" s="58">
        <v>99.359000000000108</v>
      </c>
      <c r="CC109" s="58">
        <v>99.330000000000112</v>
      </c>
      <c r="CD109" s="58">
        <v>99.299000000000106</v>
      </c>
      <c r="CE109" s="58">
        <v>99.27000000000011</v>
      </c>
      <c r="CF109" s="58">
        <v>99.241000000000113</v>
      </c>
      <c r="CG109" s="58">
        <v>99.212000000000117</v>
      </c>
      <c r="CH109" s="58">
        <v>99.183000000000121</v>
      </c>
      <c r="CI109" s="58">
        <v>99.154000000000124</v>
      </c>
      <c r="CJ109" s="58">
        <v>99.125000000000128</v>
      </c>
      <c r="CK109" s="58">
        <v>99.096000000000132</v>
      </c>
      <c r="CL109" s="58">
        <v>99.067000000000135</v>
      </c>
      <c r="CM109" s="58">
        <v>99.038000000000139</v>
      </c>
      <c r="CN109" s="58">
        <v>99.009000000000142</v>
      </c>
      <c r="CO109" s="58">
        <v>98.980000000000146</v>
      </c>
      <c r="CP109" s="45"/>
      <c r="CQ109" s="45"/>
    </row>
    <row r="110" spans="1:95" ht="41" customHeight="1">
      <c r="A110" s="6">
        <v>21</v>
      </c>
      <c r="B110" s="45"/>
      <c r="C110" s="45"/>
      <c r="D110" s="45"/>
      <c r="E110" s="45"/>
      <c r="F110" s="45"/>
      <c r="G110" s="45"/>
      <c r="H110" s="45"/>
      <c r="I110" s="57">
        <v>99.428000000000139</v>
      </c>
      <c r="J110" s="57">
        <v>99.447000000000145</v>
      </c>
      <c r="K110" s="57">
        <v>99.46600000000015</v>
      </c>
      <c r="L110" s="57">
        <v>99.485000000000156</v>
      </c>
      <c r="M110" s="57">
        <v>99.504000000000161</v>
      </c>
      <c r="N110" s="52">
        <v>99.523000000000167</v>
      </c>
      <c r="O110" s="52">
        <v>99.542000000000172</v>
      </c>
      <c r="P110" s="52">
        <v>99.561000000000178</v>
      </c>
      <c r="Q110" s="52">
        <v>99.580000000000183</v>
      </c>
      <c r="R110" s="52">
        <v>99.599000000000188</v>
      </c>
      <c r="S110" s="52">
        <v>99.618000000000194</v>
      </c>
      <c r="T110" s="52">
        <v>99.637000000000199</v>
      </c>
      <c r="U110" s="52">
        <v>99.656000000000205</v>
      </c>
      <c r="V110" s="52">
        <v>99.67500000000021</v>
      </c>
      <c r="W110" s="52">
        <v>99.694000000000216</v>
      </c>
      <c r="X110" s="52">
        <v>99.713000000000221</v>
      </c>
      <c r="Y110" s="52">
        <v>99.732000000000227</v>
      </c>
      <c r="Z110" s="52">
        <v>99.751000000000232</v>
      </c>
      <c r="AA110" s="52">
        <v>99.770000000000238</v>
      </c>
      <c r="AB110" s="52">
        <v>99.789000000000243</v>
      </c>
      <c r="AC110" s="52">
        <v>99.808000000000249</v>
      </c>
      <c r="AD110" s="57">
        <v>99.827000000000254</v>
      </c>
      <c r="AE110" s="57">
        <v>99.846000000000259</v>
      </c>
      <c r="AF110" s="57">
        <v>99.865000000000265</v>
      </c>
      <c r="AG110" s="57">
        <v>99.88400000000027</v>
      </c>
      <c r="AH110" s="52">
        <v>99.903000000000276</v>
      </c>
      <c r="AI110" s="52">
        <v>99.922000000000281</v>
      </c>
      <c r="AJ110" s="52">
        <v>99.941000000000287</v>
      </c>
      <c r="AK110" s="52">
        <v>99.960000000000292</v>
      </c>
      <c r="AL110" s="52">
        <v>99.979000000000298</v>
      </c>
      <c r="AM110" s="52">
        <v>99.998000000000303</v>
      </c>
      <c r="AN110" s="52">
        <v>100.01700000000031</v>
      </c>
      <c r="AO110" s="52">
        <v>100.03600000000031</v>
      </c>
      <c r="AP110" s="52">
        <v>100.05500000000032</v>
      </c>
      <c r="AQ110" s="52">
        <v>100.07400000000032</v>
      </c>
      <c r="AR110" s="52">
        <v>100.09300000000033</v>
      </c>
      <c r="AS110" s="52">
        <v>100.11200000000034</v>
      </c>
      <c r="AT110" s="52">
        <v>100.13100000000034</v>
      </c>
      <c r="AU110" s="52">
        <v>100.15000000000035</v>
      </c>
      <c r="AV110" s="52">
        <v>100.16900000000035</v>
      </c>
      <c r="AW110" s="52">
        <v>100.18800000000036</v>
      </c>
      <c r="AX110" s="58">
        <v>100.21799999999999</v>
      </c>
      <c r="AY110" s="58">
        <v>100.196</v>
      </c>
      <c r="AZ110" s="58">
        <v>100.167</v>
      </c>
      <c r="BA110" s="58">
        <v>100.13800000000001</v>
      </c>
      <c r="BB110" s="58">
        <v>100.10900000000001</v>
      </c>
      <c r="BC110" s="58">
        <v>100.07900000000001</v>
      </c>
      <c r="BD110" s="58">
        <v>100.05000000000001</v>
      </c>
      <c r="BE110" s="58">
        <v>100.02100000000002</v>
      </c>
      <c r="BF110" s="58">
        <v>99.992000000000019</v>
      </c>
      <c r="BG110" s="58">
        <v>99.963000000000022</v>
      </c>
      <c r="BH110" s="58">
        <v>99.934000000000026</v>
      </c>
      <c r="BI110" s="58">
        <v>99.90500000000003</v>
      </c>
      <c r="BJ110" s="58">
        <v>99.876000000000033</v>
      </c>
      <c r="BK110" s="58">
        <v>99.847000000000037</v>
      </c>
      <c r="BL110" s="58">
        <v>99.817000000000036</v>
      </c>
      <c r="BM110" s="58">
        <v>99.788000000000039</v>
      </c>
      <c r="BN110" s="58">
        <v>99.759000000000043</v>
      </c>
      <c r="BO110" s="58">
        <v>99.730000000000047</v>
      </c>
      <c r="BP110" s="58">
        <v>99.70100000000005</v>
      </c>
      <c r="BQ110" s="58">
        <v>99.672000000000054</v>
      </c>
      <c r="BR110" s="58">
        <v>99.643000000000058</v>
      </c>
      <c r="BS110" s="58">
        <v>99.614000000000061</v>
      </c>
      <c r="BT110" s="58">
        <v>99.585000000000065</v>
      </c>
      <c r="BU110" s="58">
        <v>99.555000000000078</v>
      </c>
      <c r="BV110" s="58">
        <v>99.526000000000082</v>
      </c>
      <c r="BW110" s="58">
        <v>99.497000000000085</v>
      </c>
      <c r="BX110" s="58">
        <v>99.468000000000089</v>
      </c>
      <c r="BY110" s="58">
        <v>99.439000000000092</v>
      </c>
      <c r="BZ110" s="58">
        <v>99.410000000000096</v>
      </c>
      <c r="CA110" s="58">
        <v>99.3810000000001</v>
      </c>
      <c r="CB110" s="58">
        <v>99.352000000000103</v>
      </c>
      <c r="CC110" s="58">
        <v>99.323000000000107</v>
      </c>
      <c r="CD110" s="58">
        <v>99.293000000000106</v>
      </c>
      <c r="CE110" s="58">
        <v>99.264000000000109</v>
      </c>
      <c r="CF110" s="58">
        <v>99.235000000000113</v>
      </c>
      <c r="CG110" s="58">
        <v>99.206000000000117</v>
      </c>
      <c r="CH110" s="58">
        <v>99.17700000000012</v>
      </c>
      <c r="CI110" s="58">
        <v>99.148000000000124</v>
      </c>
      <c r="CJ110" s="58">
        <v>99.119000000000128</v>
      </c>
      <c r="CK110" s="58">
        <v>99.090000000000131</v>
      </c>
      <c r="CL110" s="58">
        <v>99.061000000000135</v>
      </c>
      <c r="CM110" s="58">
        <v>99.032000000000139</v>
      </c>
      <c r="CN110" s="58">
        <v>99.003000000000142</v>
      </c>
      <c r="CO110" s="58">
        <v>98.974000000000146</v>
      </c>
      <c r="CP110" s="58">
        <v>98.945000000000149</v>
      </c>
      <c r="CQ110" s="45"/>
    </row>
    <row r="111" spans="1:95" ht="41" customHeight="1">
      <c r="A111" s="6">
        <v>18</v>
      </c>
      <c r="B111" s="45"/>
      <c r="C111" s="45"/>
      <c r="D111" s="45"/>
      <c r="E111" s="45"/>
      <c r="F111" s="45"/>
      <c r="G111" s="45"/>
      <c r="H111" s="45"/>
      <c r="I111" s="57">
        <v>99.325000000000145</v>
      </c>
      <c r="J111" s="57">
        <v>99.347000000000151</v>
      </c>
      <c r="K111" s="57">
        <v>99.369000000000156</v>
      </c>
      <c r="L111" s="57">
        <v>99.391000000000162</v>
      </c>
      <c r="M111" s="57">
        <v>99.413000000000167</v>
      </c>
      <c r="N111" s="52">
        <v>99.435000000000173</v>
      </c>
      <c r="O111" s="52">
        <v>99.457000000000178</v>
      </c>
      <c r="P111" s="52">
        <v>99.479000000000184</v>
      </c>
      <c r="Q111" s="52">
        <v>99.50100000000019</v>
      </c>
      <c r="R111" s="52">
        <v>99.523000000000195</v>
      </c>
      <c r="S111" s="52">
        <v>99.545000000000201</v>
      </c>
      <c r="T111" s="52">
        <v>99.567000000000206</v>
      </c>
      <c r="U111" s="52">
        <v>99.589000000000212</v>
      </c>
      <c r="V111" s="52">
        <v>99.611000000000217</v>
      </c>
      <c r="W111" s="52">
        <v>99.633000000000223</v>
      </c>
      <c r="X111" s="52">
        <v>99.655000000000229</v>
      </c>
      <c r="Y111" s="52">
        <v>99.677000000000234</v>
      </c>
      <c r="Z111" s="52">
        <v>99.69900000000024</v>
      </c>
      <c r="AA111" s="52">
        <v>99.721000000000245</v>
      </c>
      <c r="AB111" s="52">
        <v>99.743000000000251</v>
      </c>
      <c r="AC111" s="57">
        <v>99.765000000000256</v>
      </c>
      <c r="AD111" s="57">
        <v>99.787000000000262</v>
      </c>
      <c r="AE111" s="57">
        <v>99.809000000000268</v>
      </c>
      <c r="AF111" s="57">
        <v>99.831000000000273</v>
      </c>
      <c r="AG111" s="52">
        <v>99.853000000000279</v>
      </c>
      <c r="AH111" s="52">
        <v>99.875000000000284</v>
      </c>
      <c r="AI111" s="52">
        <v>99.89700000000029</v>
      </c>
      <c r="AJ111" s="52">
        <v>99.919000000000295</v>
      </c>
      <c r="AK111" s="52">
        <v>99.941000000000301</v>
      </c>
      <c r="AL111" s="52">
        <v>99.963000000000306</v>
      </c>
      <c r="AM111" s="52">
        <v>99.985000000000312</v>
      </c>
      <c r="AN111" s="52">
        <v>100.00700000000032</v>
      </c>
      <c r="AO111" s="52">
        <v>100.02900000000032</v>
      </c>
      <c r="AP111" s="52">
        <v>100.05100000000033</v>
      </c>
      <c r="AQ111" s="52">
        <v>100.07300000000033</v>
      </c>
      <c r="AR111" s="52">
        <v>100.09500000000034</v>
      </c>
      <c r="AS111" s="52">
        <v>100.11700000000035</v>
      </c>
      <c r="AT111" s="52">
        <v>100.13900000000035</v>
      </c>
      <c r="AU111" s="52">
        <v>100.16100000000036</v>
      </c>
      <c r="AV111" s="52">
        <v>100.18300000000036</v>
      </c>
      <c r="AW111" s="52">
        <v>100.20500000000037</v>
      </c>
      <c r="AX111" s="58">
        <v>100.21499999999999</v>
      </c>
      <c r="AY111" s="58">
        <v>100.18599999999999</v>
      </c>
      <c r="AZ111" s="58">
        <v>100.157</v>
      </c>
      <c r="BA111" s="58">
        <v>100.128</v>
      </c>
      <c r="BB111" s="58">
        <v>100.099</v>
      </c>
      <c r="BC111" s="58">
        <v>100.07000000000001</v>
      </c>
      <c r="BD111" s="58">
        <v>100.04100000000001</v>
      </c>
      <c r="BE111" s="58">
        <v>100.01200000000001</v>
      </c>
      <c r="BF111" s="58">
        <v>99.983000000000018</v>
      </c>
      <c r="BG111" s="58">
        <v>99.954000000000022</v>
      </c>
      <c r="BH111" s="58">
        <v>99.925000000000026</v>
      </c>
      <c r="BI111" s="58">
        <v>99.896000000000029</v>
      </c>
      <c r="BJ111" s="58">
        <v>99.867000000000033</v>
      </c>
      <c r="BK111" s="58">
        <v>99.838000000000036</v>
      </c>
      <c r="BL111" s="58">
        <v>99.80900000000004</v>
      </c>
      <c r="BM111" s="58">
        <v>99.780000000000044</v>
      </c>
      <c r="BN111" s="58">
        <v>99.751000000000047</v>
      </c>
      <c r="BO111" s="58">
        <v>99.722000000000051</v>
      </c>
      <c r="BP111" s="58">
        <v>99.693000000000055</v>
      </c>
      <c r="BQ111" s="58">
        <v>99.664000000000058</v>
      </c>
      <c r="BR111" s="58">
        <v>99.635000000000062</v>
      </c>
      <c r="BS111" s="58">
        <v>99.606000000000066</v>
      </c>
      <c r="BT111" s="58">
        <v>99.577000000000069</v>
      </c>
      <c r="BU111" s="58">
        <v>99.548000000000073</v>
      </c>
      <c r="BV111" s="58">
        <v>99.519000000000077</v>
      </c>
      <c r="BW111" s="58">
        <v>99.49000000000008</v>
      </c>
      <c r="BX111" s="58">
        <v>99.461000000000084</v>
      </c>
      <c r="BY111" s="58">
        <v>99.432000000000087</v>
      </c>
      <c r="BZ111" s="58">
        <v>99.403000000000091</v>
      </c>
      <c r="CA111" s="58">
        <v>99.374000000000095</v>
      </c>
      <c r="CB111" s="58">
        <v>99.345000000000098</v>
      </c>
      <c r="CC111" s="58">
        <v>99.316000000000102</v>
      </c>
      <c r="CD111" s="58">
        <v>99.287000000000106</v>
      </c>
      <c r="CE111" s="58">
        <v>99.258000000000109</v>
      </c>
      <c r="CF111" s="58">
        <v>99.229000000000113</v>
      </c>
      <c r="CG111" s="58">
        <v>99.200000000000117</v>
      </c>
      <c r="CH111" s="58">
        <v>99.17100000000012</v>
      </c>
      <c r="CI111" s="58">
        <v>99.142000000000124</v>
      </c>
      <c r="CJ111" s="58">
        <v>99.113000000000127</v>
      </c>
      <c r="CK111" s="58">
        <v>99.084000000000131</v>
      </c>
      <c r="CL111" s="58">
        <v>99.055000000000135</v>
      </c>
      <c r="CM111" s="58">
        <v>99.026000000000138</v>
      </c>
      <c r="CN111" s="58">
        <v>98.997000000000142</v>
      </c>
      <c r="CO111" s="58">
        <v>98.968000000000146</v>
      </c>
      <c r="CP111" s="58">
        <v>98.939000000000149</v>
      </c>
      <c r="CQ111" s="45"/>
    </row>
    <row r="112" spans="1:95" ht="41" customHeight="1">
      <c r="A112" s="6">
        <v>15</v>
      </c>
      <c r="B112" s="45"/>
      <c r="C112" s="45"/>
      <c r="D112" s="45"/>
      <c r="E112" s="45"/>
      <c r="F112" s="45"/>
      <c r="G112" s="45"/>
      <c r="H112" s="45"/>
      <c r="I112" s="57">
        <v>99.222000000000151</v>
      </c>
      <c r="J112" s="57">
        <v>99.246000000000151</v>
      </c>
      <c r="K112" s="57">
        <v>99.270000000000152</v>
      </c>
      <c r="L112" s="57">
        <v>99.294000000000153</v>
      </c>
      <c r="M112" s="57">
        <v>99.318000000000154</v>
      </c>
      <c r="N112" s="57">
        <v>99.342000000000155</v>
      </c>
      <c r="O112" s="52">
        <v>99.366000000000156</v>
      </c>
      <c r="P112" s="52">
        <v>99.390000000000157</v>
      </c>
      <c r="Q112" s="52">
        <v>99.414000000000158</v>
      </c>
      <c r="R112" s="52">
        <v>99.438000000000159</v>
      </c>
      <c r="S112" s="52">
        <v>99.46200000000016</v>
      </c>
      <c r="T112" s="52">
        <v>99.486000000000161</v>
      </c>
      <c r="U112" s="52">
        <v>99.510000000000161</v>
      </c>
      <c r="V112" s="52">
        <v>99.534000000000162</v>
      </c>
      <c r="W112" s="52">
        <v>99.558000000000163</v>
      </c>
      <c r="X112" s="52">
        <v>99.582000000000164</v>
      </c>
      <c r="Y112" s="52">
        <v>99.606000000000165</v>
      </c>
      <c r="Z112" s="52">
        <v>99.630000000000166</v>
      </c>
      <c r="AA112" s="57">
        <v>99.654000000000167</v>
      </c>
      <c r="AB112" s="57">
        <v>99.678000000000168</v>
      </c>
      <c r="AC112" s="57">
        <v>99.702000000000169</v>
      </c>
      <c r="AD112" s="57">
        <v>99.72600000000017</v>
      </c>
      <c r="AE112" s="57">
        <v>99.750000000000171</v>
      </c>
      <c r="AF112" s="52">
        <v>99.774000000000171</v>
      </c>
      <c r="AG112" s="52">
        <v>99.798000000000172</v>
      </c>
      <c r="AH112" s="52">
        <v>99.822000000000173</v>
      </c>
      <c r="AI112" s="52">
        <v>99.846000000000174</v>
      </c>
      <c r="AJ112" s="52">
        <v>99.870000000000175</v>
      </c>
      <c r="AK112" s="52">
        <v>99.894000000000176</v>
      </c>
      <c r="AL112" s="52">
        <v>99.918000000000177</v>
      </c>
      <c r="AM112" s="52">
        <v>99.942000000000178</v>
      </c>
      <c r="AN112" s="52">
        <v>99.966000000000179</v>
      </c>
      <c r="AO112" s="52">
        <v>99.99000000000018</v>
      </c>
      <c r="AP112" s="52">
        <v>100.01400000000018</v>
      </c>
      <c r="AQ112" s="52">
        <v>100.03800000000018</v>
      </c>
      <c r="AR112" s="52">
        <v>100.06200000000018</v>
      </c>
      <c r="AS112" s="52">
        <v>100.08600000000018</v>
      </c>
      <c r="AT112" s="52">
        <v>100.11000000000018</v>
      </c>
      <c r="AU112" s="52">
        <v>100.13400000000019</v>
      </c>
      <c r="AV112" s="52">
        <v>100.15800000000019</v>
      </c>
      <c r="AW112" s="52">
        <v>100.18200000000019</v>
      </c>
      <c r="AX112" s="58">
        <v>100.21199999999999</v>
      </c>
      <c r="AY112" s="58">
        <v>100.18799999999999</v>
      </c>
      <c r="AZ112" s="58">
        <v>100.15899999999999</v>
      </c>
      <c r="BA112" s="58">
        <v>100.13</v>
      </c>
      <c r="BB112" s="58">
        <v>100.101</v>
      </c>
      <c r="BC112" s="58">
        <v>100.072</v>
      </c>
      <c r="BD112" s="58">
        <v>100.04300000000001</v>
      </c>
      <c r="BE112" s="58">
        <v>100.01400000000001</v>
      </c>
      <c r="BF112" s="58">
        <v>99.985000000000014</v>
      </c>
      <c r="BG112" s="58">
        <v>99.956000000000017</v>
      </c>
      <c r="BH112" s="58">
        <v>99.927000000000021</v>
      </c>
      <c r="BI112" s="58">
        <v>99.898000000000025</v>
      </c>
      <c r="BJ112" s="58">
        <v>99.869000000000028</v>
      </c>
      <c r="BK112" s="58">
        <v>99.840000000000032</v>
      </c>
      <c r="BL112" s="58">
        <v>99.811000000000035</v>
      </c>
      <c r="BM112" s="58">
        <v>99.782000000000039</v>
      </c>
      <c r="BN112" s="58">
        <v>99.753000000000043</v>
      </c>
      <c r="BO112" s="58">
        <v>99.724000000000046</v>
      </c>
      <c r="BP112" s="58">
        <v>99.69500000000005</v>
      </c>
      <c r="BQ112" s="58">
        <v>99.666000000000054</v>
      </c>
      <c r="BR112" s="58">
        <v>99.637000000000057</v>
      </c>
      <c r="BS112" s="58">
        <v>99.608000000000061</v>
      </c>
      <c r="BT112" s="58">
        <v>99.579000000000065</v>
      </c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</row>
    <row r="113" spans="1:95" ht="41" customHeight="1">
      <c r="A113" s="6">
        <v>12</v>
      </c>
      <c r="B113" s="45"/>
      <c r="C113" s="45"/>
      <c r="D113" s="45"/>
      <c r="E113" s="45"/>
      <c r="F113" s="45"/>
      <c r="G113" s="45"/>
      <c r="H113" s="45"/>
      <c r="I113" s="57">
        <v>99.119000000000156</v>
      </c>
      <c r="J113" s="57">
        <v>99.146000000000157</v>
      </c>
      <c r="K113" s="57">
        <v>99.173000000000158</v>
      </c>
      <c r="L113" s="57">
        <v>99.200000000000159</v>
      </c>
      <c r="M113" s="57">
        <v>99.22700000000016</v>
      </c>
      <c r="N113" s="57">
        <v>99.254000000000161</v>
      </c>
      <c r="O113" s="57">
        <v>99.281000000000162</v>
      </c>
      <c r="P113" s="52">
        <v>99.308000000000163</v>
      </c>
      <c r="Q113" s="52">
        <v>99.335000000000164</v>
      </c>
      <c r="R113" s="52">
        <v>99.362000000000165</v>
      </c>
      <c r="S113" s="52">
        <v>99.389000000000166</v>
      </c>
      <c r="T113" s="52">
        <v>99.416000000000167</v>
      </c>
      <c r="U113" s="52">
        <v>99.443000000000168</v>
      </c>
      <c r="V113" s="52">
        <v>99.470000000000169</v>
      </c>
      <c r="W113" s="52">
        <v>99.49700000000017</v>
      </c>
      <c r="X113" s="52">
        <v>99.524000000000171</v>
      </c>
      <c r="Y113" s="52">
        <v>99.551000000000172</v>
      </c>
      <c r="Z113" s="57">
        <v>99.578000000000173</v>
      </c>
      <c r="AA113" s="57">
        <v>99.605000000000175</v>
      </c>
      <c r="AB113" s="57">
        <v>99.632000000000176</v>
      </c>
      <c r="AC113" s="57">
        <v>99.659000000000177</v>
      </c>
      <c r="AD113" s="57">
        <v>99.686000000000178</v>
      </c>
      <c r="AE113" s="52">
        <v>99.713000000000179</v>
      </c>
      <c r="AF113" s="52">
        <v>99.74000000000018</v>
      </c>
      <c r="AG113" s="52">
        <v>99.767000000000181</v>
      </c>
      <c r="AH113" s="52">
        <v>99.794000000000182</v>
      </c>
      <c r="AI113" s="52">
        <v>99.821000000000183</v>
      </c>
      <c r="AJ113" s="52">
        <v>99.848000000000184</v>
      </c>
      <c r="AK113" s="52">
        <v>99.875000000000185</v>
      </c>
      <c r="AL113" s="52">
        <v>99.902000000000186</v>
      </c>
      <c r="AM113" s="52">
        <v>99.929000000000187</v>
      </c>
      <c r="AN113" s="52">
        <v>99.956000000000188</v>
      </c>
      <c r="AO113" s="52">
        <v>99.983000000000189</v>
      </c>
      <c r="AP113" s="52">
        <v>100.01000000000019</v>
      </c>
      <c r="AQ113" s="52">
        <v>100.03700000000019</v>
      </c>
      <c r="AR113" s="52">
        <v>100.06400000000019</v>
      </c>
      <c r="AS113" s="52">
        <v>100.09100000000019</v>
      </c>
      <c r="AT113" s="52">
        <v>100.11800000000019</v>
      </c>
      <c r="AU113" s="52">
        <v>100.14500000000019</v>
      </c>
      <c r="AV113" s="52">
        <v>100.1720000000002</v>
      </c>
      <c r="AW113" s="52">
        <v>100.1990000000002</v>
      </c>
      <c r="AX113" s="58">
        <v>100.215</v>
      </c>
      <c r="AY113" s="58">
        <v>100.235</v>
      </c>
      <c r="AZ113" s="58">
        <v>100.255</v>
      </c>
      <c r="BA113" s="58">
        <v>100.27499999999999</v>
      </c>
      <c r="BB113" s="58">
        <v>100.29499999999999</v>
      </c>
      <c r="BC113" s="58">
        <v>100.31499999999998</v>
      </c>
      <c r="BD113" s="58">
        <v>100.33499999999998</v>
      </c>
      <c r="BE113" s="58">
        <v>100.35499999999998</v>
      </c>
      <c r="BF113" s="58">
        <v>100.37499999999997</v>
      </c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</row>
    <row r="114" spans="1:95" ht="41" customHeight="1">
      <c r="A114" s="6">
        <v>9</v>
      </c>
      <c r="B114" s="45"/>
      <c r="C114" s="45"/>
      <c r="D114" s="45"/>
      <c r="E114" s="45"/>
      <c r="F114" s="45"/>
      <c r="G114" s="45"/>
      <c r="H114" s="45"/>
      <c r="I114" s="57">
        <v>99.016000000000162</v>
      </c>
      <c r="J114" s="57">
        <v>99.043000000000163</v>
      </c>
      <c r="K114" s="57">
        <v>99.070000000000164</v>
      </c>
      <c r="L114" s="57">
        <v>99.097000000000165</v>
      </c>
      <c r="M114" s="57">
        <v>99.124000000000166</v>
      </c>
      <c r="N114" s="57">
        <v>99.151000000000167</v>
      </c>
      <c r="O114" s="57">
        <v>99.178000000000168</v>
      </c>
      <c r="P114" s="57">
        <v>99.205000000000169</v>
      </c>
      <c r="Q114" s="52">
        <v>99.23200000000017</v>
      </c>
      <c r="R114" s="52">
        <v>99.259000000000171</v>
      </c>
      <c r="S114" s="52">
        <v>99.286000000000172</v>
      </c>
      <c r="T114" s="52">
        <v>99.313000000000173</v>
      </c>
      <c r="U114" s="52">
        <v>99.340000000000174</v>
      </c>
      <c r="V114" s="52">
        <v>99.367000000000175</v>
      </c>
      <c r="W114" s="52">
        <v>99.394000000000176</v>
      </c>
      <c r="X114" s="52">
        <v>99.421000000000177</v>
      </c>
      <c r="Y114" s="57">
        <v>99.448000000000178</v>
      </c>
      <c r="Z114" s="57">
        <v>99.475000000000179</v>
      </c>
      <c r="AA114" s="57">
        <v>99.50200000000018</v>
      </c>
      <c r="AB114" s="57">
        <v>99.529000000000181</v>
      </c>
      <c r="AC114" s="57">
        <v>99.556000000000182</v>
      </c>
      <c r="AD114" s="52">
        <v>99.583000000000183</v>
      </c>
      <c r="AE114" s="52">
        <v>99.610000000000184</v>
      </c>
      <c r="AF114" s="52">
        <v>99.637000000000185</v>
      </c>
      <c r="AG114" s="52">
        <v>99.664000000000186</v>
      </c>
      <c r="AH114" s="52">
        <v>99.691000000000187</v>
      </c>
      <c r="AI114" s="52">
        <v>99.718000000000188</v>
      </c>
      <c r="AJ114" s="52">
        <v>99.745000000000189</v>
      </c>
      <c r="AK114" s="52">
        <v>99.77200000000019</v>
      </c>
      <c r="AL114" s="52">
        <v>99.799000000000191</v>
      </c>
      <c r="AM114" s="52">
        <v>99.826000000000192</v>
      </c>
      <c r="AN114" s="52">
        <v>99.853000000000193</v>
      </c>
      <c r="AO114" s="52">
        <v>99.880000000000194</v>
      </c>
      <c r="AP114" s="52">
        <v>99.907000000000195</v>
      </c>
      <c r="AQ114" s="52">
        <v>99.934000000000196</v>
      </c>
      <c r="AR114" s="52">
        <v>99.961000000000197</v>
      </c>
      <c r="AS114" s="52">
        <v>99.988000000000198</v>
      </c>
      <c r="AT114" s="52">
        <v>100.0150000000002</v>
      </c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</row>
    <row r="115" spans="1:95" ht="41" customHeight="1">
      <c r="A115" s="6">
        <v>6</v>
      </c>
      <c r="B115" s="45"/>
      <c r="C115" s="45"/>
      <c r="D115" s="45"/>
      <c r="E115" s="45"/>
      <c r="F115" s="45"/>
      <c r="G115" s="45"/>
      <c r="H115" s="45"/>
      <c r="I115" s="57">
        <v>98.913000000000167</v>
      </c>
      <c r="J115" s="57">
        <v>98.940000000000168</v>
      </c>
      <c r="K115" s="57">
        <v>98.967000000000169</v>
      </c>
      <c r="L115" s="57">
        <v>98.99400000000017</v>
      </c>
      <c r="M115" s="57">
        <v>99.021000000000171</v>
      </c>
      <c r="N115" s="57">
        <v>99.048000000000172</v>
      </c>
      <c r="O115" s="57">
        <v>99.075000000000173</v>
      </c>
      <c r="P115" s="57">
        <v>99.102000000000174</v>
      </c>
      <c r="Q115" s="57">
        <v>99.129000000000175</v>
      </c>
      <c r="R115" s="57">
        <v>99.156000000000176</v>
      </c>
      <c r="S115" s="57">
        <v>99.183000000000177</v>
      </c>
      <c r="T115" s="57">
        <v>99.210000000000178</v>
      </c>
      <c r="U115" s="57">
        <v>99.23700000000018</v>
      </c>
      <c r="V115" s="57">
        <v>99.264000000000181</v>
      </c>
      <c r="W115" s="57">
        <v>99.291000000000182</v>
      </c>
      <c r="X115" s="57">
        <v>99.318000000000183</v>
      </c>
      <c r="Y115" s="57">
        <v>99.345000000000184</v>
      </c>
      <c r="Z115" s="52">
        <v>99.372000000000185</v>
      </c>
      <c r="AA115" s="52">
        <v>99.399000000000186</v>
      </c>
      <c r="AB115" s="52">
        <v>99.426000000000187</v>
      </c>
      <c r="AC115" s="52">
        <v>99.453000000000188</v>
      </c>
      <c r="AD115" s="52">
        <v>99.480000000000189</v>
      </c>
      <c r="AE115" s="52">
        <v>99.50700000000019</v>
      </c>
      <c r="AF115" s="52">
        <v>99.534000000000191</v>
      </c>
      <c r="AG115" s="52">
        <v>99.561000000000192</v>
      </c>
      <c r="AH115" s="52">
        <v>99.588000000000193</v>
      </c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</row>
    <row r="116" spans="1:95" ht="41" customHeight="1">
      <c r="A116" s="6">
        <v>3</v>
      </c>
      <c r="B116" s="45"/>
      <c r="C116" s="45"/>
      <c r="D116" s="45"/>
      <c r="E116" s="45"/>
      <c r="F116" s="45"/>
      <c r="G116" s="45"/>
      <c r="H116" s="45"/>
      <c r="I116" s="57">
        <v>98.810000000000173</v>
      </c>
      <c r="J116" s="57">
        <v>98.837000000000174</v>
      </c>
      <c r="K116" s="57">
        <v>98.864000000000175</v>
      </c>
      <c r="L116" s="57">
        <v>98.891000000000176</v>
      </c>
      <c r="M116" s="57">
        <v>98.918000000000177</v>
      </c>
      <c r="N116" s="57">
        <v>98.945000000000178</v>
      </c>
      <c r="O116" s="57">
        <v>98.972000000000179</v>
      </c>
      <c r="P116" s="57">
        <v>98.99900000000018</v>
      </c>
      <c r="Q116" s="57">
        <v>99.026000000000181</v>
      </c>
      <c r="R116" s="57">
        <v>99.053000000000182</v>
      </c>
      <c r="S116" s="57">
        <v>99.080000000000183</v>
      </c>
      <c r="T116" s="57">
        <v>99.107000000000184</v>
      </c>
      <c r="U116" s="57">
        <v>99.134000000000185</v>
      </c>
      <c r="V116" s="57">
        <v>99.161000000000186</v>
      </c>
      <c r="W116" s="57">
        <v>99.188000000000187</v>
      </c>
      <c r="X116" s="57">
        <v>99.215000000000188</v>
      </c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</row>
    <row r="117" spans="1:95" ht="41" customHeight="1">
      <c r="A117" s="6">
        <v>0</v>
      </c>
      <c r="B117" s="45"/>
      <c r="C117" s="45"/>
      <c r="D117" s="45"/>
      <c r="E117" s="45"/>
      <c r="F117" s="45"/>
      <c r="I117" s="57">
        <v>98.71</v>
      </c>
      <c r="J117" s="57">
        <v>98.736999999999995</v>
      </c>
      <c r="K117" s="57">
        <v>98.763999999999996</v>
      </c>
      <c r="L117" s="57">
        <v>98.790999999999997</v>
      </c>
      <c r="M117" s="57">
        <v>98.817999999999998</v>
      </c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</row>
    <row r="118" spans="1:95" s="6" customFormat="1" ht="41" customHeight="1">
      <c r="B118" s="6">
        <v>0</v>
      </c>
      <c r="C118" s="6">
        <v>3</v>
      </c>
      <c r="D118" s="6">
        <v>6</v>
      </c>
      <c r="E118" s="6">
        <v>9</v>
      </c>
      <c r="F118" s="6">
        <v>12</v>
      </c>
      <c r="G118" s="6">
        <v>15</v>
      </c>
      <c r="H118" s="6">
        <v>18</v>
      </c>
      <c r="I118" s="6">
        <v>21</v>
      </c>
      <c r="J118" s="6">
        <v>24</v>
      </c>
      <c r="K118" s="6">
        <v>27</v>
      </c>
      <c r="L118" s="6">
        <v>30</v>
      </c>
      <c r="M118" s="6">
        <v>33</v>
      </c>
      <c r="N118" s="6">
        <v>36</v>
      </c>
      <c r="O118" s="6">
        <v>39</v>
      </c>
      <c r="P118" s="6">
        <v>42</v>
      </c>
      <c r="Q118" s="6">
        <v>45</v>
      </c>
      <c r="R118" s="6">
        <v>48</v>
      </c>
      <c r="S118" s="6">
        <v>51</v>
      </c>
      <c r="T118" s="6">
        <v>54</v>
      </c>
      <c r="U118" s="6">
        <v>57</v>
      </c>
      <c r="V118" s="6">
        <v>60</v>
      </c>
      <c r="W118" s="6">
        <v>63</v>
      </c>
      <c r="X118" s="6">
        <v>66</v>
      </c>
      <c r="Y118" s="6">
        <v>69</v>
      </c>
      <c r="Z118" s="6">
        <v>72</v>
      </c>
      <c r="AA118" s="6">
        <v>75</v>
      </c>
      <c r="AB118" s="6">
        <v>78</v>
      </c>
      <c r="AC118" s="6">
        <v>81</v>
      </c>
      <c r="AD118" s="6">
        <v>84</v>
      </c>
      <c r="AE118" s="6">
        <v>87</v>
      </c>
      <c r="AF118" s="6">
        <v>90</v>
      </c>
      <c r="AG118" s="6">
        <v>93</v>
      </c>
      <c r="AH118" s="6">
        <v>96</v>
      </c>
      <c r="AI118" s="6">
        <v>99</v>
      </c>
      <c r="AJ118" s="6">
        <v>102</v>
      </c>
      <c r="AK118" s="6">
        <v>105</v>
      </c>
      <c r="AL118" s="6">
        <v>108</v>
      </c>
      <c r="AM118" s="6">
        <v>111</v>
      </c>
      <c r="AN118" s="6">
        <v>114</v>
      </c>
      <c r="AO118" s="6">
        <v>117</v>
      </c>
      <c r="AP118" s="6">
        <v>120</v>
      </c>
      <c r="AQ118" s="6">
        <v>123</v>
      </c>
      <c r="AR118" s="6">
        <v>126</v>
      </c>
      <c r="AS118" s="6">
        <v>129</v>
      </c>
      <c r="AT118" s="6">
        <v>132</v>
      </c>
      <c r="AU118" s="6">
        <v>135</v>
      </c>
      <c r="AV118" s="6">
        <v>138</v>
      </c>
      <c r="AW118" s="6">
        <v>141</v>
      </c>
      <c r="AX118" s="6">
        <v>144</v>
      </c>
      <c r="AY118" s="6">
        <v>147</v>
      </c>
      <c r="AZ118" s="6">
        <v>150</v>
      </c>
      <c r="BA118" s="6">
        <v>153</v>
      </c>
      <c r="BB118" s="6">
        <v>156</v>
      </c>
      <c r="BC118" s="6">
        <v>159</v>
      </c>
      <c r="BD118" s="6">
        <v>162</v>
      </c>
      <c r="BE118" s="6">
        <v>165</v>
      </c>
      <c r="BF118" s="6">
        <v>168</v>
      </c>
      <c r="BG118" s="6">
        <v>171</v>
      </c>
      <c r="BH118" s="6">
        <v>174</v>
      </c>
      <c r="BI118" s="6">
        <v>177</v>
      </c>
      <c r="BJ118" s="6">
        <v>180</v>
      </c>
      <c r="BK118" s="6">
        <v>183</v>
      </c>
      <c r="BL118" s="6">
        <v>186</v>
      </c>
      <c r="BM118" s="6">
        <v>189</v>
      </c>
      <c r="BN118" s="6">
        <v>192</v>
      </c>
      <c r="BO118" s="6">
        <v>195</v>
      </c>
      <c r="BP118" s="6">
        <v>198</v>
      </c>
      <c r="BQ118" s="6">
        <v>201</v>
      </c>
      <c r="BR118" s="6">
        <v>204</v>
      </c>
      <c r="BS118" s="6">
        <v>207</v>
      </c>
      <c r="BT118" s="6">
        <v>210</v>
      </c>
      <c r="BU118" s="6">
        <v>213</v>
      </c>
      <c r="BV118" s="6">
        <v>216</v>
      </c>
      <c r="BW118" s="6">
        <v>219</v>
      </c>
      <c r="BX118" s="6">
        <v>222</v>
      </c>
      <c r="BY118" s="6">
        <v>225</v>
      </c>
      <c r="BZ118" s="6">
        <v>228</v>
      </c>
      <c r="CA118" s="6">
        <v>231</v>
      </c>
      <c r="CB118" s="6">
        <v>234</v>
      </c>
      <c r="CC118" s="6">
        <v>237</v>
      </c>
      <c r="CD118" s="6">
        <v>240</v>
      </c>
      <c r="CE118" s="6">
        <v>243</v>
      </c>
      <c r="CF118" s="6">
        <v>246</v>
      </c>
      <c r="CG118" s="6">
        <v>249</v>
      </c>
      <c r="CH118" s="6">
        <v>252</v>
      </c>
      <c r="CI118" s="6">
        <v>255</v>
      </c>
      <c r="CJ118" s="6">
        <v>258</v>
      </c>
      <c r="CK118" s="6">
        <v>261</v>
      </c>
      <c r="CL118" s="6">
        <v>264</v>
      </c>
      <c r="CM118" s="6">
        <f>+CL118+3</f>
        <v>267</v>
      </c>
      <c r="CN118" s="6">
        <f t="shared" ref="CN118:CP118" si="1">+CM118+3</f>
        <v>270</v>
      </c>
      <c r="CO118" s="6">
        <f t="shared" si="1"/>
        <v>273</v>
      </c>
      <c r="CP118" s="6">
        <f t="shared" si="1"/>
        <v>276</v>
      </c>
    </row>
    <row r="121" spans="1:95" ht="41" customHeight="1" thickBot="1"/>
    <row r="122" spans="1:95" ht="41" customHeight="1" thickBot="1">
      <c r="F122" s="288" t="s">
        <v>58</v>
      </c>
      <c r="G122" s="289"/>
      <c r="H122" s="289"/>
      <c r="I122" s="290"/>
    </row>
    <row r="123" spans="1:95" ht="41" customHeight="1" thickBot="1">
      <c r="F123" s="59"/>
      <c r="G123" s="285" t="s">
        <v>46</v>
      </c>
      <c r="H123" s="286"/>
      <c r="I123" s="287"/>
    </row>
    <row r="124" spans="1:95" ht="41" customHeight="1" thickBot="1">
      <c r="F124" s="73"/>
      <c r="G124" s="285" t="s">
        <v>59</v>
      </c>
      <c r="H124" s="286"/>
      <c r="I124" s="287"/>
    </row>
    <row r="125" spans="1:95" ht="41" customHeight="1" thickBot="1">
      <c r="F125" s="60"/>
      <c r="G125" s="285" t="s">
        <v>16</v>
      </c>
      <c r="H125" s="286"/>
      <c r="I125" s="287"/>
    </row>
    <row r="126" spans="1:95" ht="41" customHeight="1" thickBot="1">
      <c r="F126" s="61"/>
      <c r="G126" s="285" t="s">
        <v>47</v>
      </c>
      <c r="H126" s="286"/>
      <c r="I126" s="287"/>
    </row>
    <row r="127" spans="1:95" ht="41" customHeight="1" thickBot="1">
      <c r="F127" s="62"/>
      <c r="G127" s="285" t="s">
        <v>49</v>
      </c>
      <c r="H127" s="286"/>
      <c r="I127" s="287"/>
    </row>
    <row r="128" spans="1:95" ht="41" customHeight="1" thickBot="1">
      <c r="F128" s="63"/>
      <c r="G128" s="285" t="s">
        <v>48</v>
      </c>
      <c r="H128" s="286"/>
      <c r="I128" s="287"/>
    </row>
    <row r="129" spans="6:9" ht="41" customHeight="1" thickBot="1">
      <c r="F129" s="64"/>
      <c r="G129" s="285" t="s">
        <v>50</v>
      </c>
      <c r="H129" s="286"/>
      <c r="I129" s="287"/>
    </row>
    <row r="130" spans="6:9" ht="41" customHeight="1" thickBot="1">
      <c r="F130" s="65"/>
      <c r="G130" s="285" t="s">
        <v>52</v>
      </c>
      <c r="H130" s="286"/>
      <c r="I130" s="287"/>
    </row>
    <row r="131" spans="6:9" ht="41" customHeight="1" thickBot="1">
      <c r="F131" s="66"/>
      <c r="G131" s="285" t="s">
        <v>53</v>
      </c>
      <c r="H131" s="286"/>
      <c r="I131" s="287"/>
    </row>
    <row r="132" spans="6:9" ht="41" customHeight="1" thickBot="1">
      <c r="F132" s="67"/>
      <c r="G132" s="285" t="s">
        <v>51</v>
      </c>
      <c r="H132" s="286"/>
      <c r="I132" s="287"/>
    </row>
    <row r="133" spans="6:9" ht="41" customHeight="1" thickBot="1">
      <c r="F133" s="68"/>
      <c r="G133" s="285" t="s">
        <v>54</v>
      </c>
      <c r="H133" s="286"/>
      <c r="I133" s="287"/>
    </row>
    <row r="134" spans="6:9" ht="41" customHeight="1" thickBot="1">
      <c r="F134" s="69"/>
      <c r="G134" s="285" t="s">
        <v>55</v>
      </c>
      <c r="H134" s="286"/>
      <c r="I134" s="287"/>
    </row>
    <row r="135" spans="6:9" ht="41" customHeight="1" thickBot="1">
      <c r="F135" s="70"/>
      <c r="G135" s="285" t="s">
        <v>56</v>
      </c>
      <c r="H135" s="286"/>
      <c r="I135" s="287"/>
    </row>
    <row r="136" spans="6:9" ht="41" customHeight="1" thickBot="1">
      <c r="F136" s="71"/>
      <c r="G136" s="285" t="s">
        <v>57</v>
      </c>
      <c r="H136" s="286"/>
      <c r="I136" s="287"/>
    </row>
  </sheetData>
  <mergeCells count="15">
    <mergeCell ref="G127:I127"/>
    <mergeCell ref="F122:I122"/>
    <mergeCell ref="G123:I123"/>
    <mergeCell ref="G124:I124"/>
    <mergeCell ref="G125:I125"/>
    <mergeCell ref="G126:I126"/>
    <mergeCell ref="G134:I134"/>
    <mergeCell ref="G135:I135"/>
    <mergeCell ref="G136:I136"/>
    <mergeCell ref="G128:I128"/>
    <mergeCell ref="G129:I129"/>
    <mergeCell ref="G130:I130"/>
    <mergeCell ref="G131:I131"/>
    <mergeCell ref="G132:I132"/>
    <mergeCell ref="G133:I133"/>
  </mergeCells>
  <pageMargins left="0.70866141732283472" right="0.70866141732283472" top="0.74803149606299213" bottom="0.74803149606299213" header="0.31496062992125984" footer="0.31496062992125984"/>
  <pageSetup paperSize="8" scale="22" fitToHeight="10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Q79"/>
  <sheetViews>
    <sheetView workbookViewId="0">
      <pane xSplit="1" ySplit="2" topLeftCell="B3" activePane="bottomRight" state="frozen"/>
      <selection activeCell="G61" sqref="G61"/>
      <selection pane="topRight" activeCell="G61" sqref="G61"/>
      <selection pane="bottomLeft" activeCell="G61" sqref="G61"/>
      <selection pane="bottomRight" activeCell="G61" sqref="G61"/>
    </sheetView>
  </sheetViews>
  <sheetFormatPr baseColWidth="10" defaultColWidth="9" defaultRowHeight="15"/>
  <cols>
    <col min="1" max="1" width="6.1640625" bestFit="1" customWidth="1"/>
    <col min="2" max="2" width="13.6640625" bestFit="1" customWidth="1"/>
    <col min="3" max="3" width="5.33203125" bestFit="1" customWidth="1"/>
    <col min="4" max="4" width="6" customWidth="1"/>
    <col min="5" max="5" width="7.5" style="29" bestFit="1" customWidth="1"/>
    <col min="6" max="7" width="6.5" style="29" bestFit="1" customWidth="1"/>
    <col min="8" max="8" width="9" style="29" bestFit="1" customWidth="1"/>
    <col min="9" max="9" width="10" style="29" customWidth="1"/>
    <col min="10" max="10" width="7.5" style="29" bestFit="1" customWidth="1"/>
    <col min="11" max="11" width="9.5" bestFit="1" customWidth="1"/>
  </cols>
  <sheetData>
    <row r="1" spans="1:11">
      <c r="A1" s="291" t="s">
        <v>44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</row>
    <row r="2" spans="1:11" s="30" customFormat="1">
      <c r="A2" s="31" t="s">
        <v>4</v>
      </c>
      <c r="B2" s="31" t="s">
        <v>5</v>
      </c>
      <c r="C2" s="31" t="s">
        <v>6</v>
      </c>
      <c r="D2" s="31" t="s">
        <v>21</v>
      </c>
      <c r="E2" s="32" t="s">
        <v>22</v>
      </c>
      <c r="F2" s="32" t="s">
        <v>23</v>
      </c>
      <c r="G2" s="32" t="s">
        <v>24</v>
      </c>
      <c r="H2" s="32" t="s">
        <v>7</v>
      </c>
      <c r="I2" s="32" t="s">
        <v>28</v>
      </c>
      <c r="J2" s="32" t="s">
        <v>26</v>
      </c>
      <c r="K2" s="33" t="s">
        <v>8</v>
      </c>
    </row>
    <row r="3" spans="1:11">
      <c r="A3" s="34">
        <v>1</v>
      </c>
      <c r="B3" s="34" t="s">
        <v>25</v>
      </c>
      <c r="C3" s="35"/>
      <c r="D3" s="35"/>
      <c r="E3" s="36"/>
      <c r="F3" s="36"/>
      <c r="G3" s="36"/>
      <c r="H3" s="36"/>
      <c r="I3" s="36"/>
      <c r="J3" s="36"/>
      <c r="K3" s="35"/>
    </row>
    <row r="4" spans="1:11">
      <c r="A4" s="37" t="s">
        <v>29</v>
      </c>
      <c r="B4" s="35" t="s">
        <v>26</v>
      </c>
      <c r="C4" s="35"/>
      <c r="D4" s="35">
        <v>1</v>
      </c>
      <c r="E4" s="36">
        <v>9.6999999999999993</v>
      </c>
      <c r="F4" s="36">
        <v>1.2</v>
      </c>
      <c r="G4" s="36">
        <v>0.15</v>
      </c>
      <c r="H4" s="36">
        <f>ROUND(PRODUCT(D4:G4),2)</f>
        <v>1.75</v>
      </c>
      <c r="I4" s="36"/>
      <c r="J4" s="36">
        <f>+H4</f>
        <v>1.75</v>
      </c>
      <c r="K4" s="35"/>
    </row>
    <row r="5" spans="1:11">
      <c r="A5" s="35"/>
      <c r="B5" s="35" t="s">
        <v>28</v>
      </c>
      <c r="C5" s="35"/>
      <c r="D5" s="35">
        <v>1</v>
      </c>
      <c r="E5" s="36">
        <v>70</v>
      </c>
      <c r="F5" s="36">
        <v>12</v>
      </c>
      <c r="G5" s="36">
        <v>0.1</v>
      </c>
      <c r="H5" s="36">
        <f>ROUND(PRODUCT(D5:G5),2)</f>
        <v>84</v>
      </c>
      <c r="I5" s="36">
        <f>+H5</f>
        <v>84</v>
      </c>
      <c r="J5" s="36"/>
      <c r="K5" s="35"/>
    </row>
    <row r="6" spans="1:11">
      <c r="A6" s="35"/>
      <c r="B6" s="35" t="s">
        <v>26</v>
      </c>
      <c r="C6" s="35"/>
      <c r="D6" s="35">
        <v>1</v>
      </c>
      <c r="E6" s="36">
        <v>70</v>
      </c>
      <c r="F6" s="36">
        <v>12</v>
      </c>
      <c r="G6" s="36">
        <v>0.02</v>
      </c>
      <c r="H6" s="36">
        <f>ROUND(PRODUCT(D6:G6),2)</f>
        <v>16.8</v>
      </c>
      <c r="I6" s="36"/>
      <c r="J6" s="36">
        <f>+H6</f>
        <v>16.8</v>
      </c>
      <c r="K6" s="35"/>
    </row>
    <row r="7" spans="1:11">
      <c r="A7" s="35"/>
      <c r="B7" s="35" t="s">
        <v>28</v>
      </c>
      <c r="C7" s="35"/>
      <c r="D7" s="35">
        <v>1</v>
      </c>
      <c r="E7" s="36">
        <v>280</v>
      </c>
      <c r="F7" s="36">
        <v>7.8</v>
      </c>
      <c r="G7" s="36">
        <v>0.1</v>
      </c>
      <c r="H7" s="36">
        <f>ROUND(PRODUCT(D7:G7),2)</f>
        <v>218.4</v>
      </c>
      <c r="I7" s="36">
        <f>+H7</f>
        <v>218.4</v>
      </c>
      <c r="J7" s="36"/>
      <c r="K7" s="35"/>
    </row>
    <row r="8" spans="1:11">
      <c r="A8" s="35"/>
      <c r="B8" s="35" t="s">
        <v>26</v>
      </c>
      <c r="C8" s="35"/>
      <c r="D8" s="35">
        <v>1</v>
      </c>
      <c r="E8" s="36">
        <v>280</v>
      </c>
      <c r="F8" s="36">
        <v>7.8</v>
      </c>
      <c r="G8" s="36">
        <v>0.02</v>
      </c>
      <c r="H8" s="36">
        <f>ROUND(PRODUCT(D8:G8),2)</f>
        <v>43.68</v>
      </c>
      <c r="I8" s="36"/>
      <c r="J8" s="36">
        <f>+H8</f>
        <v>43.68</v>
      </c>
      <c r="K8" s="35"/>
    </row>
    <row r="9" spans="1:11" s="3" customFormat="1">
      <c r="A9" s="34"/>
      <c r="B9" s="34" t="s">
        <v>10</v>
      </c>
      <c r="C9" s="34" t="s">
        <v>9</v>
      </c>
      <c r="D9" s="34"/>
      <c r="E9" s="38"/>
      <c r="F9" s="38"/>
      <c r="G9" s="38"/>
      <c r="H9" s="38">
        <f>SUM(H4:H8)</f>
        <v>364.63</v>
      </c>
      <c r="I9" s="38">
        <f>SUM(I4:I8)</f>
        <v>302.39999999999998</v>
      </c>
      <c r="J9" s="38">
        <f>SUM(J4:J8)</f>
        <v>62.230000000000004</v>
      </c>
      <c r="K9" s="34"/>
    </row>
    <row r="10" spans="1:11">
      <c r="A10" s="37" t="s">
        <v>30</v>
      </c>
      <c r="B10" s="35" t="s">
        <v>36</v>
      </c>
      <c r="C10" s="35"/>
      <c r="D10" s="35"/>
      <c r="E10" s="36"/>
      <c r="F10" s="36"/>
      <c r="G10" s="36"/>
      <c r="H10" s="36"/>
      <c r="I10" s="36"/>
      <c r="J10" s="36"/>
      <c r="K10" s="35"/>
    </row>
    <row r="11" spans="1:11">
      <c r="A11" s="35"/>
      <c r="B11" s="35"/>
      <c r="C11" s="35"/>
      <c r="D11" s="35">
        <v>2</v>
      </c>
      <c r="E11" s="36">
        <v>9.6999999999999993</v>
      </c>
      <c r="F11" s="36">
        <v>1.2</v>
      </c>
      <c r="G11" s="36"/>
      <c r="H11" s="36">
        <f>ROUND(PRODUCT(D11:G11),2)</f>
        <v>23.28</v>
      </c>
      <c r="I11" s="36"/>
      <c r="J11" s="36"/>
      <c r="K11" s="35"/>
    </row>
    <row r="12" spans="1:11">
      <c r="A12" s="35"/>
      <c r="B12" s="35"/>
      <c r="C12" s="35"/>
      <c r="D12" s="35">
        <v>2</v>
      </c>
      <c r="E12" s="36">
        <v>70</v>
      </c>
      <c r="F12" s="36">
        <v>12</v>
      </c>
      <c r="G12" s="36"/>
      <c r="H12" s="36">
        <f>ROUND(PRODUCT(D12:G12),2)</f>
        <v>1680</v>
      </c>
      <c r="I12" s="36"/>
      <c r="J12" s="36"/>
      <c r="K12" s="35"/>
    </row>
    <row r="13" spans="1:11">
      <c r="A13" s="35"/>
      <c r="B13" s="35"/>
      <c r="C13" s="35"/>
      <c r="D13" s="35">
        <v>2</v>
      </c>
      <c r="E13" s="36">
        <v>280</v>
      </c>
      <c r="F13" s="36">
        <v>7.8</v>
      </c>
      <c r="G13" s="36"/>
      <c r="H13" s="36">
        <f>ROUND(PRODUCT(D13:G13),2)</f>
        <v>4368</v>
      </c>
      <c r="I13" s="36"/>
      <c r="J13" s="36"/>
      <c r="K13" s="35"/>
    </row>
    <row r="14" spans="1:11" s="3" customFormat="1">
      <c r="A14" s="34"/>
      <c r="B14" s="34" t="s">
        <v>10</v>
      </c>
      <c r="C14" s="34" t="s">
        <v>27</v>
      </c>
      <c r="D14" s="34"/>
      <c r="E14" s="38"/>
      <c r="F14" s="38"/>
      <c r="G14" s="38"/>
      <c r="H14" s="38">
        <f>SUM(H11:H13)</f>
        <v>6071.28</v>
      </c>
      <c r="I14" s="38"/>
      <c r="J14" s="38"/>
      <c r="K14" s="34"/>
    </row>
    <row r="15" spans="1:11" ht="2.25" customHeight="1">
      <c r="A15" s="39"/>
      <c r="B15" s="39"/>
      <c r="C15" s="39"/>
      <c r="D15" s="39"/>
      <c r="E15" s="40"/>
      <c r="F15" s="40"/>
      <c r="G15" s="40"/>
      <c r="H15" s="40"/>
      <c r="I15" s="40"/>
      <c r="J15" s="40"/>
      <c r="K15" s="39"/>
    </row>
    <row r="16" spans="1:11">
      <c r="A16" s="291" t="s">
        <v>45</v>
      </c>
      <c r="B16" s="291"/>
      <c r="C16" s="291"/>
      <c r="D16" s="291"/>
      <c r="E16" s="291"/>
      <c r="F16" s="291"/>
      <c r="G16" s="291"/>
      <c r="H16" s="291"/>
      <c r="I16" s="291"/>
      <c r="J16" s="291"/>
      <c r="K16" s="291"/>
    </row>
    <row r="17" spans="1:11">
      <c r="A17" s="34">
        <v>1</v>
      </c>
      <c r="B17" s="34" t="s">
        <v>31</v>
      </c>
      <c r="C17" s="35"/>
      <c r="D17" s="35"/>
      <c r="E17" s="41"/>
      <c r="F17" s="41"/>
      <c r="G17" s="41"/>
      <c r="H17" s="41"/>
      <c r="I17" s="41"/>
      <c r="J17" s="41"/>
      <c r="K17" s="35"/>
    </row>
    <row r="18" spans="1:11">
      <c r="A18" s="37" t="s">
        <v>29</v>
      </c>
      <c r="B18" s="35" t="s">
        <v>28</v>
      </c>
      <c r="C18" s="35"/>
      <c r="D18" s="35">
        <v>1</v>
      </c>
      <c r="E18" s="41">
        <v>60</v>
      </c>
      <c r="F18" s="41">
        <v>7.5</v>
      </c>
      <c r="G18" s="42">
        <v>7.4999999999999997E-2</v>
      </c>
      <c r="H18" s="41">
        <f>ROUND(PRODUCT(D18:G18),2)</f>
        <v>33.75</v>
      </c>
      <c r="I18" s="41">
        <f>+H18</f>
        <v>33.75</v>
      </c>
      <c r="J18" s="41"/>
      <c r="K18" s="35"/>
    </row>
    <row r="19" spans="1:11">
      <c r="A19" s="35"/>
      <c r="B19" s="35" t="s">
        <v>26</v>
      </c>
      <c r="C19" s="35"/>
      <c r="D19" s="35">
        <v>1</v>
      </c>
      <c r="E19" s="41">
        <v>120</v>
      </c>
      <c r="F19" s="41">
        <v>7.5</v>
      </c>
      <c r="G19" s="42">
        <v>0.05</v>
      </c>
      <c r="H19" s="41">
        <f>ROUND(PRODUCT(D19:G19),2)</f>
        <v>45</v>
      </c>
      <c r="I19" s="41"/>
      <c r="J19" s="41">
        <f>+H19</f>
        <v>45</v>
      </c>
      <c r="K19" s="35"/>
    </row>
    <row r="20" spans="1:11">
      <c r="A20" s="35"/>
      <c r="B20" s="35" t="s">
        <v>26</v>
      </c>
      <c r="C20" s="35"/>
      <c r="D20" s="35">
        <v>1</v>
      </c>
      <c r="E20" s="41">
        <v>9</v>
      </c>
      <c r="F20" s="41">
        <v>2.7</v>
      </c>
      <c r="G20" s="41">
        <v>0.05</v>
      </c>
      <c r="H20" s="41">
        <f>ROUND(PRODUCT(D20:G20),2)</f>
        <v>1.22</v>
      </c>
      <c r="I20" s="41"/>
      <c r="J20" s="41">
        <f>+H20</f>
        <v>1.22</v>
      </c>
      <c r="K20" s="35"/>
    </row>
    <row r="21" spans="1:11" s="3" customFormat="1">
      <c r="A21" s="34"/>
      <c r="B21" s="34" t="s">
        <v>10</v>
      </c>
      <c r="C21" s="34" t="s">
        <v>9</v>
      </c>
      <c r="D21" s="34"/>
      <c r="E21" s="43"/>
      <c r="F21" s="43"/>
      <c r="G21" s="43"/>
      <c r="H21" s="43">
        <f>SUM(H17:H20)</f>
        <v>79.97</v>
      </c>
      <c r="I21" s="43">
        <f t="shared" ref="I21" si="0">SUM(I17:I20)</f>
        <v>33.75</v>
      </c>
      <c r="J21" s="43">
        <f>SUM(J18:J20)</f>
        <v>46.22</v>
      </c>
      <c r="K21" s="34"/>
    </row>
    <row r="22" spans="1:11">
      <c r="A22" s="37" t="s">
        <v>30</v>
      </c>
      <c r="B22" s="35" t="s">
        <v>36</v>
      </c>
      <c r="C22" s="35"/>
      <c r="D22" s="35"/>
      <c r="E22" s="41"/>
      <c r="F22" s="41"/>
      <c r="G22" s="41"/>
      <c r="H22" s="41"/>
      <c r="I22" s="41"/>
      <c r="J22" s="41"/>
      <c r="K22" s="35"/>
    </row>
    <row r="23" spans="1:11">
      <c r="A23" s="35"/>
      <c r="B23" s="35"/>
      <c r="C23" s="35"/>
      <c r="D23" s="35">
        <v>1</v>
      </c>
      <c r="E23" s="41">
        <v>60</v>
      </c>
      <c r="F23" s="41">
        <v>7.5</v>
      </c>
      <c r="G23" s="41"/>
      <c r="H23" s="41">
        <f>ROUND(PRODUCT(D23:G23),2)</f>
        <v>450</v>
      </c>
      <c r="I23" s="41"/>
      <c r="J23" s="41"/>
      <c r="K23" s="35"/>
    </row>
    <row r="24" spans="1:11">
      <c r="A24" s="35"/>
      <c r="B24" s="35"/>
      <c r="C24" s="35"/>
      <c r="D24" s="35">
        <v>1</v>
      </c>
      <c r="E24" s="41">
        <v>120</v>
      </c>
      <c r="F24" s="41">
        <v>7.5</v>
      </c>
      <c r="G24" s="41"/>
      <c r="H24" s="41">
        <f>ROUND(PRODUCT(D24:G24),2)</f>
        <v>900</v>
      </c>
      <c r="I24" s="41"/>
      <c r="J24" s="41"/>
      <c r="K24" s="35"/>
    </row>
    <row r="25" spans="1:11">
      <c r="A25" s="35"/>
      <c r="B25" s="35"/>
      <c r="C25" s="35"/>
      <c r="D25" s="35">
        <v>1</v>
      </c>
      <c r="E25" s="41">
        <v>9</v>
      </c>
      <c r="F25" s="41">
        <v>2.7</v>
      </c>
      <c r="G25" s="41"/>
      <c r="H25" s="41">
        <f>ROUND(PRODUCT(D25:G25),2)</f>
        <v>24.3</v>
      </c>
      <c r="I25" s="41"/>
      <c r="J25" s="41"/>
      <c r="K25" s="35"/>
    </row>
    <row r="26" spans="1:11" s="3" customFormat="1">
      <c r="A26" s="34"/>
      <c r="B26" s="34" t="s">
        <v>10</v>
      </c>
      <c r="C26" s="34" t="s">
        <v>27</v>
      </c>
      <c r="D26" s="34"/>
      <c r="E26" s="43"/>
      <c r="F26" s="43"/>
      <c r="G26" s="43"/>
      <c r="H26" s="43">
        <f>SUM(H23:H25)</f>
        <v>1374.3</v>
      </c>
      <c r="I26" s="43"/>
      <c r="J26" s="43"/>
      <c r="K26" s="34"/>
    </row>
    <row r="27" spans="1:11" ht="2.25" customHeight="1">
      <c r="A27" s="39"/>
      <c r="B27" s="39"/>
      <c r="C27" s="39"/>
      <c r="D27" s="39"/>
      <c r="E27" s="40"/>
      <c r="F27" s="40"/>
      <c r="G27" s="40"/>
      <c r="H27" s="40"/>
      <c r="I27" s="40"/>
      <c r="J27" s="40"/>
      <c r="K27" s="39"/>
    </row>
    <row r="28" spans="1:11">
      <c r="A28" s="34">
        <v>2</v>
      </c>
      <c r="B28" s="34" t="s">
        <v>33</v>
      </c>
      <c r="C28" s="35"/>
      <c r="D28" s="35"/>
      <c r="E28" s="41"/>
      <c r="F28" s="41"/>
      <c r="G28" s="41"/>
      <c r="H28" s="41"/>
      <c r="I28" s="41"/>
      <c r="J28" s="41"/>
      <c r="K28" s="35"/>
    </row>
    <row r="29" spans="1:11">
      <c r="A29" s="37" t="s">
        <v>32</v>
      </c>
      <c r="B29" s="35" t="s">
        <v>26</v>
      </c>
      <c r="C29" s="35"/>
      <c r="D29" s="35">
        <v>1</v>
      </c>
      <c r="E29" s="41">
        <v>10</v>
      </c>
      <c r="F29" s="41">
        <f>(8.2+15)/2</f>
        <v>11.6</v>
      </c>
      <c r="G29" s="42">
        <v>0.05</v>
      </c>
      <c r="H29" s="41">
        <f t="shared" ref="H29:H35" si="1">ROUND(PRODUCT(D29:G29),2)</f>
        <v>5.8</v>
      </c>
      <c r="I29" s="41"/>
      <c r="J29" s="41">
        <f>+H29</f>
        <v>5.8</v>
      </c>
      <c r="K29" s="35"/>
    </row>
    <row r="30" spans="1:11">
      <c r="A30" s="37"/>
      <c r="B30" s="35" t="s">
        <v>26</v>
      </c>
      <c r="C30" s="35"/>
      <c r="D30" s="35">
        <v>1</v>
      </c>
      <c r="E30" s="41">
        <v>10</v>
      </c>
      <c r="F30" s="41">
        <f>(15+7.5)/2</f>
        <v>11.25</v>
      </c>
      <c r="G30" s="42">
        <v>0.05</v>
      </c>
      <c r="H30" s="41">
        <f t="shared" si="1"/>
        <v>5.63</v>
      </c>
      <c r="I30" s="41"/>
      <c r="J30" s="41">
        <f>+H30</f>
        <v>5.63</v>
      </c>
      <c r="K30" s="35"/>
    </row>
    <row r="31" spans="1:11">
      <c r="A31" s="35"/>
      <c r="B31" s="35" t="s">
        <v>28</v>
      </c>
      <c r="C31" s="35"/>
      <c r="D31" s="35">
        <v>1</v>
      </c>
      <c r="E31" s="41">
        <v>6.5</v>
      </c>
      <c r="F31" s="41">
        <f>(15.7+9)/2</f>
        <v>12.35</v>
      </c>
      <c r="G31" s="42">
        <v>7.4999999999999997E-2</v>
      </c>
      <c r="H31" s="41">
        <f t="shared" si="1"/>
        <v>6.02</v>
      </c>
      <c r="I31" s="41">
        <f>+H31</f>
        <v>6.02</v>
      </c>
      <c r="J31" s="41"/>
      <c r="K31" s="35"/>
    </row>
    <row r="32" spans="1:11">
      <c r="A32" s="35"/>
      <c r="B32" s="35" t="s">
        <v>26</v>
      </c>
      <c r="C32" s="35"/>
      <c r="D32" s="35">
        <v>1</v>
      </c>
      <c r="E32" s="41">
        <v>6.5</v>
      </c>
      <c r="F32" s="41">
        <f>(15.7+9)/2</f>
        <v>12.35</v>
      </c>
      <c r="G32" s="42">
        <v>0.05</v>
      </c>
      <c r="H32" s="41">
        <f t="shared" si="1"/>
        <v>4.01</v>
      </c>
      <c r="I32" s="41"/>
      <c r="J32" s="41">
        <f>+H32</f>
        <v>4.01</v>
      </c>
      <c r="K32" s="35"/>
    </row>
    <row r="33" spans="1:11">
      <c r="A33" s="35"/>
      <c r="B33" s="35" t="s">
        <v>28</v>
      </c>
      <c r="C33" s="35"/>
      <c r="D33" s="35">
        <v>1</v>
      </c>
      <c r="E33" s="41">
        <v>3.4</v>
      </c>
      <c r="F33" s="41">
        <f>(8.8+6.7)/2</f>
        <v>7.75</v>
      </c>
      <c r="G33" s="42">
        <v>7.4999999999999997E-2</v>
      </c>
      <c r="H33" s="41">
        <f t="shared" si="1"/>
        <v>1.98</v>
      </c>
      <c r="I33" s="41">
        <f>+H33</f>
        <v>1.98</v>
      </c>
      <c r="J33" s="41"/>
      <c r="K33" s="35"/>
    </row>
    <row r="34" spans="1:11">
      <c r="A34" s="35"/>
      <c r="B34" s="35" t="s">
        <v>26</v>
      </c>
      <c r="C34" s="35"/>
      <c r="D34" s="35">
        <v>1</v>
      </c>
      <c r="E34" s="41">
        <v>3.4</v>
      </c>
      <c r="F34" s="41">
        <f>(8.8+6.7)/2</f>
        <v>7.75</v>
      </c>
      <c r="G34" s="42">
        <v>0.05</v>
      </c>
      <c r="H34" s="41">
        <f t="shared" si="1"/>
        <v>1.32</v>
      </c>
      <c r="I34" s="41"/>
      <c r="J34" s="41">
        <f>+H34</f>
        <v>1.32</v>
      </c>
      <c r="K34" s="35"/>
    </row>
    <row r="35" spans="1:11">
      <c r="A35" s="35"/>
      <c r="B35" s="35" t="s">
        <v>26</v>
      </c>
      <c r="C35" s="35"/>
      <c r="D35" s="35">
        <v>1</v>
      </c>
      <c r="E35" s="41">
        <v>6</v>
      </c>
      <c r="F35" s="41">
        <f>(11+7)/2</f>
        <v>9</v>
      </c>
      <c r="G35" s="42">
        <v>0.05</v>
      </c>
      <c r="H35" s="41">
        <f t="shared" si="1"/>
        <v>2.7</v>
      </c>
      <c r="I35" s="41"/>
      <c r="J35" s="41">
        <f>+H35</f>
        <v>2.7</v>
      </c>
      <c r="K35" s="35"/>
    </row>
    <row r="36" spans="1:11" s="3" customFormat="1">
      <c r="A36" s="34"/>
      <c r="B36" s="34" t="s">
        <v>10</v>
      </c>
      <c r="C36" s="34" t="s">
        <v>9</v>
      </c>
      <c r="D36" s="34"/>
      <c r="E36" s="43"/>
      <c r="F36" s="43"/>
      <c r="G36" s="43"/>
      <c r="H36" s="43">
        <f>SUM(H28:H35)</f>
        <v>27.46</v>
      </c>
      <c r="I36" s="43">
        <f t="shared" ref="I36:J36" si="2">SUM(I28:I35)</f>
        <v>8</v>
      </c>
      <c r="J36" s="43">
        <f t="shared" si="2"/>
        <v>19.459999999999997</v>
      </c>
      <c r="K36" s="34"/>
    </row>
    <row r="37" spans="1:11">
      <c r="A37" s="37" t="s">
        <v>42</v>
      </c>
      <c r="B37" s="35" t="s">
        <v>36</v>
      </c>
      <c r="C37" s="35"/>
      <c r="D37" s="35"/>
      <c r="E37" s="41"/>
      <c r="F37" s="41"/>
      <c r="G37" s="41"/>
      <c r="H37" s="41"/>
      <c r="I37" s="41"/>
      <c r="J37" s="41"/>
      <c r="K37" s="35"/>
    </row>
    <row r="38" spans="1:11">
      <c r="A38" s="35"/>
      <c r="B38" s="35"/>
      <c r="C38" s="35"/>
      <c r="D38" s="35">
        <v>1</v>
      </c>
      <c r="E38" s="41">
        <v>10</v>
      </c>
      <c r="F38" s="41">
        <f>(8.2+15)/2</f>
        <v>11.6</v>
      </c>
      <c r="G38" s="42"/>
      <c r="H38" s="41">
        <f t="shared" ref="H38:H43" si="3">ROUND(PRODUCT(D38:G38),2)</f>
        <v>116</v>
      </c>
      <c r="I38" s="41"/>
      <c r="J38" s="41"/>
      <c r="K38" s="35"/>
    </row>
    <row r="39" spans="1:11">
      <c r="A39" s="35"/>
      <c r="B39" s="35"/>
      <c r="C39" s="35"/>
      <c r="D39" s="35">
        <v>1</v>
      </c>
      <c r="E39" s="41">
        <v>10</v>
      </c>
      <c r="F39" s="41">
        <f>(15+7.5)/2</f>
        <v>11.25</v>
      </c>
      <c r="G39" s="42"/>
      <c r="H39" s="41">
        <f t="shared" si="3"/>
        <v>112.5</v>
      </c>
      <c r="I39" s="41"/>
      <c r="J39" s="41"/>
      <c r="K39" s="35"/>
    </row>
    <row r="40" spans="1:11">
      <c r="A40" s="35"/>
      <c r="B40" s="35"/>
      <c r="C40" s="35"/>
      <c r="D40" s="35">
        <v>1</v>
      </c>
      <c r="E40" s="41">
        <v>6.5</v>
      </c>
      <c r="F40" s="41">
        <f>(15.7+9)/2</f>
        <v>12.35</v>
      </c>
      <c r="G40" s="42"/>
      <c r="H40" s="41">
        <f>ROUND(PRODUCT(D40:G40),2)</f>
        <v>80.28</v>
      </c>
      <c r="I40" s="41"/>
      <c r="J40" s="41"/>
      <c r="K40" s="35"/>
    </row>
    <row r="41" spans="1:11">
      <c r="A41" s="35"/>
      <c r="B41" s="35"/>
      <c r="C41" s="35"/>
      <c r="D41" s="35">
        <v>1</v>
      </c>
      <c r="E41" s="41">
        <v>6.5</v>
      </c>
      <c r="F41" s="41">
        <f>(15.7+9)/2</f>
        <v>12.35</v>
      </c>
      <c r="G41" s="42"/>
      <c r="H41" s="41">
        <f>ROUND(PRODUCT(D41:G41),2)</f>
        <v>80.28</v>
      </c>
      <c r="I41" s="41"/>
      <c r="J41" s="41"/>
      <c r="K41" s="35"/>
    </row>
    <row r="42" spans="1:11">
      <c r="A42" s="35"/>
      <c r="B42" s="35"/>
      <c r="C42" s="35"/>
      <c r="D42" s="35">
        <v>1</v>
      </c>
      <c r="E42" s="41">
        <v>3.4</v>
      </c>
      <c r="F42" s="41">
        <f>(8.8+6.7)/2</f>
        <v>7.75</v>
      </c>
      <c r="G42" s="42"/>
      <c r="H42" s="41">
        <f t="shared" si="3"/>
        <v>26.35</v>
      </c>
      <c r="I42" s="41"/>
      <c r="J42" s="41"/>
      <c r="K42" s="35"/>
    </row>
    <row r="43" spans="1:11">
      <c r="A43" s="35"/>
      <c r="B43" s="35"/>
      <c r="C43" s="35"/>
      <c r="D43" s="35">
        <v>1</v>
      </c>
      <c r="E43" s="41">
        <v>6</v>
      </c>
      <c r="F43" s="41">
        <f>(11+7)/2</f>
        <v>9</v>
      </c>
      <c r="G43" s="42"/>
      <c r="H43" s="41">
        <f t="shared" si="3"/>
        <v>54</v>
      </c>
      <c r="I43" s="41"/>
      <c r="J43" s="41"/>
      <c r="K43" s="35"/>
    </row>
    <row r="44" spans="1:11" s="3" customFormat="1">
      <c r="A44" s="34"/>
      <c r="B44" s="34" t="s">
        <v>10</v>
      </c>
      <c r="C44" s="34" t="s">
        <v>27</v>
      </c>
      <c r="D44" s="34"/>
      <c r="E44" s="43"/>
      <c r="F44" s="43"/>
      <c r="G44" s="43"/>
      <c r="H44" s="43">
        <f>SUM(H38:H43)</f>
        <v>469.40999999999997</v>
      </c>
      <c r="I44" s="43"/>
      <c r="J44" s="43"/>
      <c r="K44" s="34"/>
    </row>
    <row r="45" spans="1:11" ht="2.25" customHeight="1">
      <c r="A45" s="39"/>
      <c r="B45" s="39"/>
      <c r="C45" s="39"/>
      <c r="D45" s="39"/>
      <c r="E45" s="40"/>
      <c r="F45" s="40"/>
      <c r="G45" s="40"/>
      <c r="H45" s="40"/>
      <c r="I45" s="40"/>
      <c r="J45" s="40"/>
      <c r="K45" s="39"/>
    </row>
    <row r="46" spans="1:11">
      <c r="A46" s="34">
        <v>3</v>
      </c>
      <c r="B46" s="34" t="s">
        <v>38</v>
      </c>
      <c r="C46" s="35"/>
      <c r="D46" s="35"/>
      <c r="E46" s="41"/>
      <c r="F46" s="41"/>
      <c r="G46" s="41"/>
      <c r="H46" s="41"/>
      <c r="I46" s="41"/>
      <c r="J46" s="41"/>
      <c r="K46" s="35"/>
    </row>
    <row r="47" spans="1:11">
      <c r="A47" s="37" t="s">
        <v>34</v>
      </c>
      <c r="B47" s="35" t="s">
        <v>28</v>
      </c>
      <c r="C47" s="35"/>
      <c r="D47" s="35">
        <v>1</v>
      </c>
      <c r="E47" s="41">
        <v>243</v>
      </c>
      <c r="F47" s="41">
        <v>7.5</v>
      </c>
      <c r="G47" s="42">
        <v>7.4999999999999997E-2</v>
      </c>
      <c r="H47" s="41">
        <f>ROUND(PRODUCT(D47:G47),2)</f>
        <v>136.69</v>
      </c>
      <c r="I47" s="41">
        <f>+H47</f>
        <v>136.69</v>
      </c>
      <c r="J47" s="41"/>
      <c r="K47" s="35"/>
    </row>
    <row r="48" spans="1:11">
      <c r="A48" s="37"/>
      <c r="B48" s="35" t="s">
        <v>26</v>
      </c>
      <c r="C48" s="35"/>
      <c r="D48" s="35">
        <v>1</v>
      </c>
      <c r="E48" s="41">
        <v>291</v>
      </c>
      <c r="F48" s="41">
        <v>7.5</v>
      </c>
      <c r="G48" s="42">
        <v>0.05</v>
      </c>
      <c r="H48" s="41">
        <f>ROUND(PRODUCT(D48:G48),2)</f>
        <v>109.13</v>
      </c>
      <c r="I48" s="41"/>
      <c r="J48" s="41">
        <f>+H48</f>
        <v>109.13</v>
      </c>
      <c r="K48" s="35"/>
    </row>
    <row r="49" spans="1:17">
      <c r="A49" s="35"/>
      <c r="B49" s="35"/>
      <c r="C49" s="35"/>
      <c r="D49" s="35">
        <v>1</v>
      </c>
      <c r="E49" s="41">
        <v>4</v>
      </c>
      <c r="F49" s="41">
        <v>6</v>
      </c>
      <c r="G49" s="42">
        <v>0.05</v>
      </c>
      <c r="H49" s="41">
        <f t="shared" ref="H49:H52" si="4">ROUND(PRODUCT(D49:G49),2)</f>
        <v>1.2</v>
      </c>
      <c r="I49" s="41"/>
      <c r="J49" s="41">
        <f>+H49</f>
        <v>1.2</v>
      </c>
      <c r="K49" s="35"/>
    </row>
    <row r="50" spans="1:17">
      <c r="A50" s="35"/>
      <c r="B50" s="35"/>
      <c r="C50" s="35"/>
      <c r="D50" s="35">
        <v>1</v>
      </c>
      <c r="E50" s="41">
        <v>10</v>
      </c>
      <c r="F50" s="41">
        <v>10</v>
      </c>
      <c r="G50" s="42">
        <v>0.05</v>
      </c>
      <c r="H50" s="41">
        <f t="shared" si="4"/>
        <v>5</v>
      </c>
      <c r="I50" s="41"/>
      <c r="J50" s="41">
        <f>+H50</f>
        <v>5</v>
      </c>
      <c r="K50" s="35"/>
    </row>
    <row r="51" spans="1:17">
      <c r="A51" s="35"/>
      <c r="B51" s="35"/>
      <c r="C51" s="35"/>
      <c r="D51" s="35">
        <v>1</v>
      </c>
      <c r="E51" s="41">
        <v>12</v>
      </c>
      <c r="F51" s="41">
        <v>9.1</v>
      </c>
      <c r="G51" s="42">
        <v>0.05</v>
      </c>
      <c r="H51" s="41">
        <f t="shared" si="4"/>
        <v>5.46</v>
      </c>
      <c r="I51" s="41"/>
      <c r="J51" s="41">
        <f>+H51</f>
        <v>5.46</v>
      </c>
      <c r="K51" s="35"/>
    </row>
    <row r="52" spans="1:17">
      <c r="A52" s="35"/>
      <c r="B52" s="35"/>
      <c r="C52" s="35"/>
      <c r="D52" s="35">
        <v>1</v>
      </c>
      <c r="E52" s="41">
        <v>16.600000000000001</v>
      </c>
      <c r="F52" s="41">
        <v>4.2</v>
      </c>
      <c r="G52" s="42">
        <v>0.05</v>
      </c>
      <c r="H52" s="41">
        <f t="shared" si="4"/>
        <v>3.49</v>
      </c>
      <c r="I52" s="41"/>
      <c r="J52" s="41">
        <f>+H52</f>
        <v>3.49</v>
      </c>
      <c r="K52" s="35"/>
    </row>
    <row r="53" spans="1:17" s="3" customFormat="1">
      <c r="A53" s="34"/>
      <c r="B53" s="34" t="s">
        <v>10</v>
      </c>
      <c r="C53" s="34" t="s">
        <v>9</v>
      </c>
      <c r="D53" s="34"/>
      <c r="E53" s="43"/>
      <c r="F53" s="43"/>
      <c r="G53" s="43"/>
      <c r="H53" s="43">
        <f>SUM(H47:H52)</f>
        <v>260.96999999999997</v>
      </c>
      <c r="I53" s="43">
        <f>SUM(I47:I52)</f>
        <v>136.69</v>
      </c>
      <c r="J53" s="43">
        <f>SUM(J47:J52)</f>
        <v>124.27999999999999</v>
      </c>
      <c r="K53" s="34"/>
    </row>
    <row r="54" spans="1:17">
      <c r="A54" s="37" t="s">
        <v>35</v>
      </c>
      <c r="B54" s="35" t="s">
        <v>36</v>
      </c>
      <c r="C54" s="35"/>
      <c r="D54" s="35"/>
      <c r="E54" s="41"/>
      <c r="F54" s="41"/>
      <c r="G54" s="41"/>
      <c r="H54" s="41"/>
      <c r="I54" s="41"/>
      <c r="J54" s="41"/>
      <c r="K54" s="35"/>
    </row>
    <row r="55" spans="1:17">
      <c r="A55" s="35"/>
      <c r="B55" s="35"/>
      <c r="C55" s="35"/>
      <c r="D55" s="35">
        <v>1</v>
      </c>
      <c r="E55" s="41">
        <v>243</v>
      </c>
      <c r="F55" s="41">
        <v>7.5</v>
      </c>
      <c r="G55" s="42"/>
      <c r="H55" s="41">
        <f t="shared" ref="H55:H60" si="5">ROUND(PRODUCT(D55:G55),2)</f>
        <v>1822.5</v>
      </c>
      <c r="I55" s="41"/>
      <c r="J55" s="41"/>
      <c r="K55" s="35"/>
    </row>
    <row r="56" spans="1:17">
      <c r="A56" s="35"/>
      <c r="B56" s="35"/>
      <c r="C56" s="35"/>
      <c r="D56" s="35">
        <v>1</v>
      </c>
      <c r="E56" s="41">
        <v>291</v>
      </c>
      <c r="F56" s="41">
        <v>7.5</v>
      </c>
      <c r="G56" s="42"/>
      <c r="H56" s="41">
        <f t="shared" si="5"/>
        <v>2182.5</v>
      </c>
      <c r="I56" s="41"/>
      <c r="J56" s="41"/>
      <c r="K56" s="35"/>
    </row>
    <row r="57" spans="1:17">
      <c r="A57" s="35"/>
      <c r="B57" s="35"/>
      <c r="C57" s="35"/>
      <c r="D57" s="35">
        <v>1</v>
      </c>
      <c r="E57" s="41">
        <v>4</v>
      </c>
      <c r="F57" s="41">
        <v>6</v>
      </c>
      <c r="G57" s="42"/>
      <c r="H57" s="41">
        <f t="shared" si="5"/>
        <v>24</v>
      </c>
      <c r="I57" s="41"/>
      <c r="J57" s="41"/>
      <c r="K57" s="35"/>
    </row>
    <row r="58" spans="1:17">
      <c r="A58" s="35"/>
      <c r="B58" s="35"/>
      <c r="C58" s="35"/>
      <c r="D58" s="35">
        <v>1</v>
      </c>
      <c r="E58" s="41">
        <v>10</v>
      </c>
      <c r="F58" s="41">
        <v>10</v>
      </c>
      <c r="G58" s="42"/>
      <c r="H58" s="41">
        <f t="shared" si="5"/>
        <v>100</v>
      </c>
      <c r="I58" s="41"/>
      <c r="J58" s="41"/>
      <c r="K58" s="35"/>
    </row>
    <row r="59" spans="1:17">
      <c r="A59" s="35"/>
      <c r="B59" s="35"/>
      <c r="C59" s="35"/>
      <c r="D59" s="35">
        <v>1</v>
      </c>
      <c r="E59" s="41">
        <v>12</v>
      </c>
      <c r="F59" s="41">
        <v>9.1</v>
      </c>
      <c r="G59" s="42"/>
      <c r="H59" s="41">
        <f t="shared" si="5"/>
        <v>109.2</v>
      </c>
      <c r="I59" s="41"/>
      <c r="J59" s="41"/>
      <c r="K59" s="35"/>
    </row>
    <row r="60" spans="1:17">
      <c r="A60" s="35"/>
      <c r="B60" s="35"/>
      <c r="C60" s="35"/>
      <c r="D60" s="35">
        <v>1</v>
      </c>
      <c r="E60" s="41">
        <v>16.600000000000001</v>
      </c>
      <c r="F60" s="41">
        <v>4.2</v>
      </c>
      <c r="G60" s="42"/>
      <c r="H60" s="41">
        <f t="shared" si="5"/>
        <v>69.72</v>
      </c>
      <c r="I60" s="41"/>
      <c r="J60" s="41"/>
      <c r="K60" s="35"/>
    </row>
    <row r="61" spans="1:17" s="3" customFormat="1">
      <c r="A61" s="34"/>
      <c r="B61" s="34" t="s">
        <v>10</v>
      </c>
      <c r="C61" s="34" t="s">
        <v>27</v>
      </c>
      <c r="D61" s="34"/>
      <c r="E61" s="43"/>
      <c r="F61" s="43"/>
      <c r="G61" s="43"/>
      <c r="H61" s="43">
        <f>SUM(H55:H60)</f>
        <v>4307.92</v>
      </c>
      <c r="I61" s="43"/>
      <c r="J61" s="43"/>
      <c r="K61" s="34"/>
    </row>
    <row r="62" spans="1:17" ht="2.25" customHeight="1">
      <c r="A62" s="39"/>
      <c r="B62" s="39"/>
      <c r="C62" s="39"/>
      <c r="D62" s="39"/>
      <c r="E62" s="40"/>
      <c r="F62" s="40"/>
      <c r="G62" s="40"/>
      <c r="H62" s="40"/>
      <c r="I62" s="40"/>
      <c r="J62" s="40"/>
      <c r="K62" s="39"/>
    </row>
    <row r="63" spans="1:17">
      <c r="A63" s="34">
        <v>4</v>
      </c>
      <c r="B63" s="34" t="s">
        <v>41</v>
      </c>
      <c r="C63" s="35"/>
      <c r="D63" s="35"/>
      <c r="E63" s="41"/>
      <c r="F63" s="41"/>
      <c r="G63" s="41"/>
      <c r="H63" s="41"/>
      <c r="I63" s="41"/>
      <c r="J63" s="41"/>
      <c r="K63" s="35"/>
    </row>
    <row r="64" spans="1:17">
      <c r="A64" s="37" t="s">
        <v>39</v>
      </c>
      <c r="B64" s="35" t="s">
        <v>26</v>
      </c>
      <c r="C64" s="35"/>
      <c r="D64" s="35">
        <v>1</v>
      </c>
      <c r="E64" s="41">
        <v>80</v>
      </c>
      <c r="F64" s="41">
        <f>+(28+15.7)/2</f>
        <v>21.85</v>
      </c>
      <c r="G64" s="42">
        <v>0.05</v>
      </c>
      <c r="H64" s="41">
        <f>ROUND(PRODUCT(D64:G64),2)</f>
        <v>87.4</v>
      </c>
      <c r="I64" s="41"/>
      <c r="J64" s="41">
        <f>+H64</f>
        <v>87.4</v>
      </c>
      <c r="K64" s="35"/>
      <c r="Q64" s="1"/>
    </row>
    <row r="65" spans="1:17">
      <c r="A65" s="37"/>
      <c r="B65" s="35"/>
      <c r="C65" s="35"/>
      <c r="D65" s="35">
        <v>1</v>
      </c>
      <c r="E65" s="41">
        <v>11.4</v>
      </c>
      <c r="F65" s="41">
        <v>5</v>
      </c>
      <c r="G65" s="42">
        <v>0.05</v>
      </c>
      <c r="H65" s="41">
        <f>ROUND(PRODUCT(D65:G65),2)</f>
        <v>2.85</v>
      </c>
      <c r="I65" s="41"/>
      <c r="J65" s="41">
        <f>+H65</f>
        <v>2.85</v>
      </c>
      <c r="K65" s="35"/>
      <c r="Q65" s="1"/>
    </row>
    <row r="66" spans="1:17">
      <c r="A66" s="35"/>
      <c r="B66" s="35"/>
      <c r="C66" s="35"/>
      <c r="D66" s="35">
        <v>1</v>
      </c>
      <c r="E66" s="41">
        <v>18</v>
      </c>
      <c r="F66" s="41">
        <f>(28.5+7+16+30)/4</f>
        <v>20.375</v>
      </c>
      <c r="G66" s="42">
        <v>0.05</v>
      </c>
      <c r="H66" s="41">
        <f t="shared" ref="H66" si="6">ROUND(PRODUCT(D66:G66),2)</f>
        <v>18.34</v>
      </c>
      <c r="I66" s="41"/>
      <c r="J66" s="41">
        <f>+H66</f>
        <v>18.34</v>
      </c>
      <c r="K66" s="35"/>
      <c r="Q66" s="1"/>
    </row>
    <row r="67" spans="1:17" s="3" customFormat="1">
      <c r="A67" s="34"/>
      <c r="B67" s="34" t="s">
        <v>10</v>
      </c>
      <c r="C67" s="34" t="s">
        <v>9</v>
      </c>
      <c r="D67" s="34"/>
      <c r="E67" s="43"/>
      <c r="F67" s="43"/>
      <c r="G67" s="43"/>
      <c r="H67" s="43">
        <f>SUM(H64:H66)</f>
        <v>108.59</v>
      </c>
      <c r="I67" s="43"/>
      <c r="J67" s="43">
        <f>SUM(J64:J66)</f>
        <v>108.59</v>
      </c>
      <c r="K67" s="34"/>
      <c r="Q67" s="44"/>
    </row>
    <row r="68" spans="1:17">
      <c r="A68" s="37" t="s">
        <v>40</v>
      </c>
      <c r="B68" s="35" t="s">
        <v>36</v>
      </c>
      <c r="C68" s="35"/>
      <c r="D68" s="35"/>
      <c r="E68" s="41"/>
      <c r="F68" s="41"/>
      <c r="G68" s="41"/>
      <c r="H68" s="41"/>
      <c r="I68" s="41"/>
      <c r="J68" s="41"/>
      <c r="K68" s="35"/>
    </row>
    <row r="69" spans="1:17">
      <c r="A69" s="35"/>
      <c r="B69" s="35"/>
      <c r="C69" s="35"/>
      <c r="D69" s="35">
        <v>1</v>
      </c>
      <c r="E69" s="41">
        <v>80</v>
      </c>
      <c r="F69" s="41">
        <f>+(28+15.7)/2</f>
        <v>21.85</v>
      </c>
      <c r="G69" s="42"/>
      <c r="H69" s="41">
        <f>ROUND(PRODUCT(D69:G69),2)</f>
        <v>1748</v>
      </c>
      <c r="I69" s="41"/>
      <c r="J69" s="41"/>
      <c r="K69" s="35"/>
    </row>
    <row r="70" spans="1:17">
      <c r="A70" s="35"/>
      <c r="B70" s="35"/>
      <c r="C70" s="35"/>
      <c r="D70" s="35">
        <v>1</v>
      </c>
      <c r="E70" s="41">
        <v>11.4</v>
      </c>
      <c r="F70" s="41">
        <v>5</v>
      </c>
      <c r="G70" s="42"/>
      <c r="H70" s="41">
        <f>ROUND(PRODUCT(D70:G70),2)</f>
        <v>57</v>
      </c>
      <c r="I70" s="41"/>
      <c r="J70" s="41"/>
      <c r="K70" s="35"/>
    </row>
    <row r="71" spans="1:17">
      <c r="A71" s="35"/>
      <c r="B71" s="35"/>
      <c r="C71" s="35"/>
      <c r="D71" s="35">
        <v>1</v>
      </c>
      <c r="E71" s="41">
        <v>18</v>
      </c>
      <c r="F71" s="41">
        <f>(28.5+7+16+30)/4</f>
        <v>20.375</v>
      </c>
      <c r="G71" s="42"/>
      <c r="H71" s="41">
        <f>ROUND(PRODUCT(D71:G71),2)</f>
        <v>366.75</v>
      </c>
      <c r="I71" s="41"/>
      <c r="J71" s="41"/>
      <c r="K71" s="35"/>
    </row>
    <row r="72" spans="1:17" s="3" customFormat="1">
      <c r="A72" s="34"/>
      <c r="B72" s="34" t="s">
        <v>10</v>
      </c>
      <c r="C72" s="34" t="s">
        <v>27</v>
      </c>
      <c r="D72" s="34"/>
      <c r="E72" s="43"/>
      <c r="F72" s="43"/>
      <c r="G72" s="43"/>
      <c r="H72" s="43">
        <f>SUM(H69:H71)</f>
        <v>2171.75</v>
      </c>
      <c r="I72" s="43"/>
      <c r="J72" s="43"/>
      <c r="K72" s="34"/>
    </row>
    <row r="73" spans="1:17" ht="2.25" customHeight="1">
      <c r="A73" s="39"/>
      <c r="B73" s="39"/>
      <c r="C73" s="39"/>
      <c r="D73" s="39"/>
      <c r="E73" s="40"/>
      <c r="F73" s="40"/>
      <c r="G73" s="40"/>
      <c r="H73" s="40"/>
      <c r="I73" s="40"/>
      <c r="J73" s="40"/>
      <c r="K73" s="39"/>
    </row>
    <row r="74" spans="1:17">
      <c r="A74" s="34">
        <v>5</v>
      </c>
      <c r="B74" s="34" t="s">
        <v>43</v>
      </c>
      <c r="C74" s="35"/>
      <c r="D74" s="35">
        <v>1</v>
      </c>
      <c r="E74" s="41">
        <v>25</v>
      </c>
      <c r="F74" s="41">
        <v>10</v>
      </c>
      <c r="G74" s="42">
        <v>0.3</v>
      </c>
      <c r="H74" s="41">
        <f>ROUND(PRODUCT(D74:G74),2)</f>
        <v>75</v>
      </c>
      <c r="I74" s="41"/>
      <c r="J74" s="41"/>
      <c r="K74" s="35"/>
      <c r="Q74" s="1"/>
    </row>
    <row r="75" spans="1:17">
      <c r="A75" s="37"/>
      <c r="B75" s="35"/>
      <c r="C75" s="35"/>
      <c r="D75" s="35">
        <v>1</v>
      </c>
      <c r="E75" s="41">
        <v>73</v>
      </c>
      <c r="F75" s="41">
        <v>7.8</v>
      </c>
      <c r="G75" s="42">
        <v>0.3</v>
      </c>
      <c r="H75" s="41">
        <f>ROUND(PRODUCT(D75:G75),2)</f>
        <v>170.82</v>
      </c>
      <c r="I75" s="41"/>
      <c r="J75" s="41"/>
      <c r="K75" s="35"/>
      <c r="Q75" s="1"/>
    </row>
    <row r="76" spans="1:17">
      <c r="A76" s="35"/>
      <c r="B76" s="35"/>
      <c r="C76" s="35"/>
      <c r="D76" s="35">
        <v>1</v>
      </c>
      <c r="E76" s="41">
        <v>35</v>
      </c>
      <c r="F76" s="41">
        <v>2</v>
      </c>
      <c r="G76" s="42">
        <v>0.3</v>
      </c>
      <c r="H76" s="41">
        <f t="shared" ref="H76" si="7">ROUND(PRODUCT(D76:G76),2)</f>
        <v>21</v>
      </c>
      <c r="I76" s="41"/>
      <c r="J76" s="41"/>
      <c r="K76" s="35"/>
      <c r="Q76" s="1"/>
    </row>
    <row r="77" spans="1:17" s="3" customFormat="1">
      <c r="A77" s="34"/>
      <c r="B77" s="34" t="s">
        <v>10</v>
      </c>
      <c r="C77" s="34" t="s">
        <v>9</v>
      </c>
      <c r="D77" s="34"/>
      <c r="E77" s="43"/>
      <c r="F77" s="43"/>
      <c r="G77" s="43"/>
      <c r="H77" s="43">
        <f>SUM(H74:H76)</f>
        <v>266.82</v>
      </c>
      <c r="I77" s="43"/>
      <c r="J77" s="43"/>
      <c r="K77" s="34"/>
      <c r="Q77" s="44"/>
    </row>
    <row r="78" spans="1:17" s="3" customFormat="1">
      <c r="A78" s="34"/>
      <c r="B78" s="34" t="s">
        <v>11</v>
      </c>
      <c r="C78" s="34"/>
      <c r="D78" s="34"/>
      <c r="E78" s="38"/>
      <c r="F78" s="38"/>
      <c r="G78" s="38"/>
      <c r="H78" s="38"/>
      <c r="I78" s="38">
        <f>+I67+I53+I36+I21</f>
        <v>178.44</v>
      </c>
      <c r="J78" s="38">
        <f>+J67+J53+J36+J21</f>
        <v>298.55</v>
      </c>
      <c r="K78" s="34"/>
    </row>
    <row r="79" spans="1:17" s="3" customFormat="1">
      <c r="A79" s="34"/>
      <c r="B79" s="34" t="s">
        <v>37</v>
      </c>
      <c r="C79" s="34" t="s">
        <v>27</v>
      </c>
      <c r="D79" s="34"/>
      <c r="E79" s="38"/>
      <c r="F79" s="38"/>
      <c r="G79" s="38"/>
      <c r="H79" s="38">
        <f>+H72+H61+H44+H26</f>
        <v>8323.3799999999992</v>
      </c>
      <c r="I79" s="38"/>
      <c r="J79" s="38"/>
      <c r="K79" s="34"/>
    </row>
  </sheetData>
  <mergeCells count="2">
    <mergeCell ref="A1:K1"/>
    <mergeCell ref="A16:K16"/>
  </mergeCells>
  <pageMargins left="0.55118110236220474" right="0.35433070866141736" top="0.57999999999999996" bottom="0.74803149606299213" header="0.31496062992125984" footer="0.31496062992125984"/>
  <pageSetup paperSize="9" fitToHeight="100" orientation="portrait" r:id="rId1"/>
  <headerFooter>
    <oddFooter>&amp;C&amp;P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CR137"/>
  <sheetViews>
    <sheetView topLeftCell="A58" zoomScale="55" zoomScaleNormal="55" workbookViewId="0">
      <selection activeCell="G61" sqref="G61"/>
    </sheetView>
  </sheetViews>
  <sheetFormatPr baseColWidth="10" defaultColWidth="8.5" defaultRowHeight="41" customHeight="1"/>
  <cols>
    <col min="1" max="1" width="8.5" style="6"/>
    <col min="2" max="84" width="9.1640625" style="7" bestFit="1" customWidth="1"/>
    <col min="85" max="93" width="8.5" style="7" bestFit="1" customWidth="1"/>
    <col min="94" max="16384" width="8.5" style="7"/>
  </cols>
  <sheetData>
    <row r="1" spans="1:96" s="74" customFormat="1" ht="16">
      <c r="A1" s="6"/>
      <c r="B1" s="74">
        <v>0</v>
      </c>
      <c r="C1" s="74">
        <f>+B1+3</f>
        <v>3</v>
      </c>
      <c r="D1" s="74">
        <f t="shared" ref="D1:F1" si="0">+C1+3</f>
        <v>6</v>
      </c>
      <c r="E1" s="74">
        <f t="shared" si="0"/>
        <v>9</v>
      </c>
      <c r="F1" s="74">
        <f t="shared" si="0"/>
        <v>12</v>
      </c>
      <c r="G1" s="74">
        <f t="shared" ref="G1:BN1" si="1">+F1+3</f>
        <v>15</v>
      </c>
      <c r="H1" s="78">
        <f t="shared" si="1"/>
        <v>18</v>
      </c>
      <c r="I1" s="78">
        <f t="shared" si="1"/>
        <v>21</v>
      </c>
      <c r="J1" s="78">
        <f t="shared" si="1"/>
        <v>24</v>
      </c>
      <c r="K1" s="78">
        <f t="shared" si="1"/>
        <v>27</v>
      </c>
      <c r="L1" s="78">
        <f t="shared" si="1"/>
        <v>30</v>
      </c>
      <c r="M1" s="78">
        <f t="shared" si="1"/>
        <v>33</v>
      </c>
      <c r="N1" s="78">
        <f t="shared" si="1"/>
        <v>36</v>
      </c>
      <c r="O1" s="78">
        <f t="shared" si="1"/>
        <v>39</v>
      </c>
      <c r="P1" s="78">
        <f t="shared" si="1"/>
        <v>42</v>
      </c>
      <c r="Q1" s="78">
        <f t="shared" si="1"/>
        <v>45</v>
      </c>
      <c r="R1" s="78">
        <f t="shared" si="1"/>
        <v>48</v>
      </c>
      <c r="S1" s="78">
        <f t="shared" si="1"/>
        <v>51</v>
      </c>
      <c r="T1" s="78">
        <f t="shared" si="1"/>
        <v>54</v>
      </c>
      <c r="U1" s="78">
        <f t="shared" si="1"/>
        <v>57</v>
      </c>
      <c r="V1" s="78">
        <f t="shared" si="1"/>
        <v>60</v>
      </c>
      <c r="W1" s="78">
        <f t="shared" si="1"/>
        <v>63</v>
      </c>
      <c r="X1" s="78">
        <f t="shared" si="1"/>
        <v>66</v>
      </c>
      <c r="Y1" s="78">
        <f t="shared" si="1"/>
        <v>69</v>
      </c>
      <c r="Z1" s="78">
        <f t="shared" si="1"/>
        <v>72</v>
      </c>
      <c r="AA1" s="78">
        <f t="shared" si="1"/>
        <v>75</v>
      </c>
      <c r="AB1" s="78">
        <f t="shared" si="1"/>
        <v>78</v>
      </c>
      <c r="AC1" s="78">
        <f t="shared" si="1"/>
        <v>81</v>
      </c>
      <c r="AD1" s="78">
        <f t="shared" si="1"/>
        <v>84</v>
      </c>
      <c r="AE1" s="78">
        <f t="shared" si="1"/>
        <v>87</v>
      </c>
      <c r="AF1" s="74">
        <f t="shared" si="1"/>
        <v>90</v>
      </c>
      <c r="AG1" s="74">
        <f t="shared" si="1"/>
        <v>93</v>
      </c>
      <c r="AH1" s="74">
        <f t="shared" si="1"/>
        <v>96</v>
      </c>
      <c r="AI1" s="74">
        <f t="shared" si="1"/>
        <v>99</v>
      </c>
      <c r="AJ1" s="74">
        <f t="shared" si="1"/>
        <v>102</v>
      </c>
      <c r="AK1" s="74">
        <f t="shared" si="1"/>
        <v>105</v>
      </c>
      <c r="AL1" s="74">
        <f t="shared" si="1"/>
        <v>108</v>
      </c>
      <c r="AM1" s="74">
        <f t="shared" si="1"/>
        <v>111</v>
      </c>
      <c r="AN1" s="74">
        <f t="shared" si="1"/>
        <v>114</v>
      </c>
      <c r="AO1" s="74">
        <f t="shared" si="1"/>
        <v>117</v>
      </c>
      <c r="AP1" s="74">
        <f t="shared" si="1"/>
        <v>120</v>
      </c>
      <c r="AQ1" s="74">
        <f t="shared" si="1"/>
        <v>123</v>
      </c>
      <c r="AR1" s="74">
        <f t="shared" si="1"/>
        <v>126</v>
      </c>
      <c r="AS1" s="74">
        <f t="shared" si="1"/>
        <v>129</v>
      </c>
      <c r="AT1" s="74">
        <f t="shared" si="1"/>
        <v>132</v>
      </c>
      <c r="AU1" s="74">
        <f t="shared" si="1"/>
        <v>135</v>
      </c>
      <c r="AV1" s="74">
        <f t="shared" si="1"/>
        <v>138</v>
      </c>
      <c r="AW1" s="74">
        <f t="shared" si="1"/>
        <v>141</v>
      </c>
      <c r="AX1" s="74">
        <f t="shared" si="1"/>
        <v>144</v>
      </c>
      <c r="AY1" s="74">
        <f t="shared" si="1"/>
        <v>147</v>
      </c>
      <c r="AZ1" s="74">
        <f t="shared" si="1"/>
        <v>150</v>
      </c>
      <c r="BA1" s="74">
        <f t="shared" si="1"/>
        <v>153</v>
      </c>
      <c r="BB1" s="74">
        <f t="shared" si="1"/>
        <v>156</v>
      </c>
      <c r="BC1" s="74">
        <f t="shared" si="1"/>
        <v>159</v>
      </c>
      <c r="BD1" s="74">
        <f t="shared" si="1"/>
        <v>162</v>
      </c>
      <c r="BE1" s="74">
        <f t="shared" si="1"/>
        <v>165</v>
      </c>
      <c r="BF1" s="74">
        <f t="shared" si="1"/>
        <v>168</v>
      </c>
      <c r="BG1" s="74">
        <f t="shared" si="1"/>
        <v>171</v>
      </c>
      <c r="BH1" s="74">
        <f t="shared" si="1"/>
        <v>174</v>
      </c>
      <c r="BI1" s="74">
        <f t="shared" si="1"/>
        <v>177</v>
      </c>
      <c r="BJ1" s="74">
        <f t="shared" si="1"/>
        <v>180</v>
      </c>
      <c r="BK1" s="74">
        <f t="shared" si="1"/>
        <v>183</v>
      </c>
      <c r="BL1" s="74">
        <f t="shared" si="1"/>
        <v>186</v>
      </c>
      <c r="BM1" s="74">
        <f t="shared" si="1"/>
        <v>189</v>
      </c>
      <c r="BN1" s="74">
        <f t="shared" si="1"/>
        <v>192</v>
      </c>
      <c r="BO1" s="74">
        <f t="shared" ref="BO1:CR1" si="2">+BN1+3</f>
        <v>195</v>
      </c>
      <c r="BP1" s="74">
        <f t="shared" si="2"/>
        <v>198</v>
      </c>
      <c r="BQ1" s="74">
        <f t="shared" si="2"/>
        <v>201</v>
      </c>
      <c r="BR1" s="74">
        <f t="shared" si="2"/>
        <v>204</v>
      </c>
      <c r="BS1" s="74">
        <f t="shared" si="2"/>
        <v>207</v>
      </c>
      <c r="BT1" s="74">
        <f t="shared" si="2"/>
        <v>210</v>
      </c>
      <c r="BU1" s="74">
        <f t="shared" si="2"/>
        <v>213</v>
      </c>
      <c r="BV1" s="74">
        <f t="shared" si="2"/>
        <v>216</v>
      </c>
      <c r="BW1" s="74">
        <f t="shared" si="2"/>
        <v>219</v>
      </c>
      <c r="BX1" s="74">
        <f t="shared" si="2"/>
        <v>222</v>
      </c>
      <c r="BY1" s="74">
        <f t="shared" si="2"/>
        <v>225</v>
      </c>
      <c r="BZ1" s="74">
        <f t="shared" si="2"/>
        <v>228</v>
      </c>
      <c r="CA1" s="74">
        <f t="shared" si="2"/>
        <v>231</v>
      </c>
      <c r="CB1" s="74">
        <f t="shared" si="2"/>
        <v>234</v>
      </c>
      <c r="CC1" s="74">
        <f t="shared" si="2"/>
        <v>237</v>
      </c>
      <c r="CD1" s="74">
        <f t="shared" si="2"/>
        <v>240</v>
      </c>
      <c r="CE1" s="74">
        <f t="shared" si="2"/>
        <v>243</v>
      </c>
      <c r="CF1" s="74">
        <f t="shared" si="2"/>
        <v>246</v>
      </c>
      <c r="CG1" s="74">
        <f t="shared" si="2"/>
        <v>249</v>
      </c>
      <c r="CH1" s="74">
        <f t="shared" si="2"/>
        <v>252</v>
      </c>
      <c r="CI1" s="74">
        <f t="shared" si="2"/>
        <v>255</v>
      </c>
      <c r="CJ1" s="74">
        <f t="shared" si="2"/>
        <v>258</v>
      </c>
      <c r="CK1" s="74">
        <f t="shared" si="2"/>
        <v>261</v>
      </c>
      <c r="CL1" s="74">
        <f t="shared" si="2"/>
        <v>264</v>
      </c>
      <c r="CM1" s="74">
        <f t="shared" si="2"/>
        <v>267</v>
      </c>
      <c r="CN1" s="74">
        <f t="shared" si="2"/>
        <v>270</v>
      </c>
      <c r="CO1" s="74">
        <f t="shared" si="2"/>
        <v>273</v>
      </c>
      <c r="CP1" s="74">
        <f t="shared" si="2"/>
        <v>276</v>
      </c>
      <c r="CQ1" s="74">
        <f t="shared" si="2"/>
        <v>279</v>
      </c>
      <c r="CR1" s="74">
        <f t="shared" si="2"/>
        <v>282</v>
      </c>
    </row>
    <row r="2" spans="1:96" ht="16"/>
    <row r="3" spans="1:96" ht="16">
      <c r="A3" s="6">
        <f t="shared" ref="A3:A66" si="3">A4+3</f>
        <v>342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75" t="e">
        <f>ROUND(#REF!-#REF!,3)</f>
        <v>#REF!</v>
      </c>
      <c r="AP3" s="75" t="e">
        <f>ROUND(#REF!-#REF!,3)</f>
        <v>#REF!</v>
      </c>
      <c r="AQ3" s="75" t="e">
        <f>ROUND(#REF!-#REF!,3)</f>
        <v>#REF!</v>
      </c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</row>
    <row r="4" spans="1:96" ht="16">
      <c r="A4" s="6">
        <f t="shared" si="3"/>
        <v>339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76" t="e">
        <f>ROUND(#REF!-#REF!,3)</f>
        <v>#REF!</v>
      </c>
      <c r="AG4" s="75" t="e">
        <f>ROUND(#REF!-#REF!,3)</f>
        <v>#REF!</v>
      </c>
      <c r="AH4" s="75" t="e">
        <f>ROUND(#REF!-#REF!,3)</f>
        <v>#REF!</v>
      </c>
      <c r="AI4" s="75" t="e">
        <f>ROUND(#REF!-#REF!,3)</f>
        <v>#REF!</v>
      </c>
      <c r="AJ4" s="75" t="e">
        <f>ROUND(#REF!-#REF!,3)</f>
        <v>#REF!</v>
      </c>
      <c r="AK4" s="75" t="e">
        <f>ROUND(#REF!-#REF!,3)</f>
        <v>#REF!</v>
      </c>
      <c r="AL4" s="75" t="e">
        <f>ROUND(#REF!-#REF!,3)</f>
        <v>#REF!</v>
      </c>
      <c r="AM4" s="75" t="e">
        <f>ROUND(#REF!-#REF!,3)</f>
        <v>#REF!</v>
      </c>
      <c r="AN4" s="75" t="e">
        <f>ROUND(#REF!-#REF!,3)</f>
        <v>#REF!</v>
      </c>
      <c r="AO4" s="75" t="e">
        <f>ROUND(#REF!-#REF!,3)</f>
        <v>#REF!</v>
      </c>
      <c r="AP4" s="75" t="e">
        <f>ROUND(#REF!-#REF!,3)</f>
        <v>#REF!</v>
      </c>
      <c r="AQ4" s="75" t="e">
        <f>ROUND(#REF!-#REF!,3)</f>
        <v>#REF!</v>
      </c>
      <c r="AR4" s="75" t="e">
        <f>ROUND(#REF!-#REF!,3)</f>
        <v>#REF!</v>
      </c>
      <c r="AS4" s="75" t="e">
        <f>ROUND(#REF!-#REF!,3)</f>
        <v>#REF!</v>
      </c>
      <c r="AT4" s="75" t="e">
        <f>ROUND(#REF!-#REF!,3)</f>
        <v>#REF!</v>
      </c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</row>
    <row r="5" spans="1:96" ht="16">
      <c r="A5" s="6">
        <f t="shared" si="3"/>
        <v>336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6" t="e">
        <f>ROUND(#REF!-#REF!,3)</f>
        <v>#REF!</v>
      </c>
      <c r="V5" s="46" t="e">
        <f>ROUND(#REF!-#REF!,3)</f>
        <v>#REF!</v>
      </c>
      <c r="W5" s="46" t="e">
        <f>ROUND(#REF!-#REF!,3)</f>
        <v>#REF!</v>
      </c>
      <c r="X5" s="46" t="e">
        <f>ROUND(#REF!-#REF!,3)</f>
        <v>#REF!</v>
      </c>
      <c r="Y5" s="46" t="e">
        <f>ROUND(#REF!-#REF!,3)</f>
        <v>#REF!</v>
      </c>
      <c r="Z5" s="46" t="e">
        <f>ROUND(#REF!-#REF!,3)</f>
        <v>#REF!</v>
      </c>
      <c r="AA5" s="46" t="e">
        <f>ROUND(#REF!-#REF!,3)</f>
        <v>#REF!</v>
      </c>
      <c r="AB5" s="47" t="e">
        <f>ROUND(#REF!-#REF!,3)</f>
        <v>#REF!</v>
      </c>
      <c r="AC5" s="47" t="e">
        <f>ROUND(#REF!-#REF!,3)</f>
        <v>#REF!</v>
      </c>
      <c r="AD5" s="47" t="e">
        <f>ROUND(#REF!-#REF!,3)</f>
        <v>#REF!</v>
      </c>
      <c r="AE5" s="75" t="e">
        <f>ROUND(#REF!-#REF!,3)</f>
        <v>#REF!</v>
      </c>
      <c r="AF5" s="75" t="e">
        <f>ROUND(#REF!-#REF!,3)</f>
        <v>#REF!</v>
      </c>
      <c r="AG5" s="75" t="e">
        <f>ROUND(#REF!-#REF!,3)</f>
        <v>#REF!</v>
      </c>
      <c r="AH5" s="75" t="e">
        <f>ROUND(#REF!-#REF!,3)</f>
        <v>#REF!</v>
      </c>
      <c r="AI5" s="75" t="e">
        <f>ROUND(#REF!-#REF!,3)</f>
        <v>#REF!</v>
      </c>
      <c r="AJ5" s="75" t="e">
        <f>ROUND(#REF!-#REF!,3)</f>
        <v>#REF!</v>
      </c>
      <c r="AK5" s="75" t="e">
        <f>ROUND(#REF!-#REF!,3)</f>
        <v>#REF!</v>
      </c>
      <c r="AL5" s="75" t="e">
        <f>ROUND(#REF!-#REF!,3)</f>
        <v>#REF!</v>
      </c>
      <c r="AM5" s="75" t="e">
        <f>ROUND(#REF!-#REF!,3)</f>
        <v>#REF!</v>
      </c>
      <c r="AN5" s="75" t="e">
        <f>ROUND(#REF!-#REF!,3)</f>
        <v>#REF!</v>
      </c>
      <c r="AO5" s="75" t="e">
        <f>ROUND(#REF!-#REF!,3)</f>
        <v>#REF!</v>
      </c>
      <c r="AP5" s="75" t="e">
        <f>ROUND(#REF!-#REF!,3)</f>
        <v>#REF!</v>
      </c>
      <c r="AQ5" s="75" t="e">
        <f>ROUND(#REF!-#REF!,3)</f>
        <v>#REF!</v>
      </c>
      <c r="AR5" s="75" t="e">
        <f>ROUND(#REF!-#REF!,3)</f>
        <v>#REF!</v>
      </c>
      <c r="AS5" s="75" t="e">
        <f>ROUND(#REF!-#REF!,3)</f>
        <v>#REF!</v>
      </c>
      <c r="AT5" s="75" t="e">
        <f>ROUND(#REF!-#REF!,3)</f>
        <v>#REF!</v>
      </c>
      <c r="AU5" s="75" t="e">
        <f>ROUND(#REF!-#REF!,3)</f>
        <v>#REF!</v>
      </c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</row>
    <row r="6" spans="1:96" ht="16">
      <c r="A6" s="6">
        <f t="shared" si="3"/>
        <v>333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6" t="e">
        <f>ROUND(#REF!-#REF!,3)</f>
        <v>#REF!</v>
      </c>
      <c r="M6" s="46" t="e">
        <f>ROUND(#REF!-#REF!,3)</f>
        <v>#REF!</v>
      </c>
      <c r="N6" s="46" t="e">
        <f>ROUND(#REF!-#REF!,3)</f>
        <v>#REF!</v>
      </c>
      <c r="O6" s="46" t="e">
        <f>ROUND(#REF!-#REF!,3)</f>
        <v>#REF!</v>
      </c>
      <c r="P6" s="46" t="e">
        <f>ROUND(#REF!-#REF!,3)</f>
        <v>#REF!</v>
      </c>
      <c r="Q6" s="46" t="e">
        <f>ROUND(#REF!-#REF!,3)</f>
        <v>#REF!</v>
      </c>
      <c r="R6" s="46" t="e">
        <f>ROUND(#REF!-#REF!,3)</f>
        <v>#REF!</v>
      </c>
      <c r="S6" s="46" t="e">
        <f>ROUND(#REF!-#REF!,3)</f>
        <v>#REF!</v>
      </c>
      <c r="T6" s="46" t="e">
        <f>ROUND(#REF!-#REF!,3)</f>
        <v>#REF!</v>
      </c>
      <c r="U6" s="46" t="e">
        <f>ROUND(#REF!-#REF!,3)</f>
        <v>#REF!</v>
      </c>
      <c r="V6" s="46" t="e">
        <f>ROUND(#REF!-#REF!,3)</f>
        <v>#REF!</v>
      </c>
      <c r="W6" s="46" t="e">
        <f>ROUND(#REF!-#REF!,3)</f>
        <v>#REF!</v>
      </c>
      <c r="X6" s="46" t="e">
        <f>ROUND(#REF!-#REF!,3)</f>
        <v>#REF!</v>
      </c>
      <c r="Y6" s="46" t="e">
        <f>ROUND(#REF!-#REF!,3)</f>
        <v>#REF!</v>
      </c>
      <c r="Z6" s="46" t="e">
        <f>ROUND(#REF!-#REF!,3)</f>
        <v>#REF!</v>
      </c>
      <c r="AA6" s="46" t="e">
        <f>ROUND(#REF!-#REF!,3)</f>
        <v>#REF!</v>
      </c>
      <c r="AB6" s="47" t="e">
        <f>ROUND(#REF!-#REF!,3)</f>
        <v>#REF!</v>
      </c>
      <c r="AC6" s="47" t="e">
        <f>ROUND(#REF!-#REF!,3)</f>
        <v>#REF!</v>
      </c>
      <c r="AD6" s="47" t="e">
        <f>ROUND(#REF!-#REF!,3)</f>
        <v>#REF!</v>
      </c>
      <c r="AE6" s="75" t="e">
        <f>ROUND(#REF!-#REF!,3)</f>
        <v>#REF!</v>
      </c>
      <c r="AF6" s="75" t="e">
        <f>ROUND(#REF!-#REF!,3)</f>
        <v>#REF!</v>
      </c>
      <c r="AG6" s="75" t="e">
        <f>ROUND(#REF!-#REF!,3)</f>
        <v>#REF!</v>
      </c>
      <c r="AH6" s="75" t="e">
        <f>ROUND(#REF!-#REF!,3)</f>
        <v>#REF!</v>
      </c>
      <c r="AI6" s="75" t="e">
        <f>ROUND(#REF!-#REF!,3)</f>
        <v>#REF!</v>
      </c>
      <c r="AJ6" s="75" t="e">
        <f>ROUND(#REF!-#REF!,3)</f>
        <v>#REF!</v>
      </c>
      <c r="AK6" s="75" t="e">
        <f>ROUND(#REF!-#REF!,3)</f>
        <v>#REF!</v>
      </c>
      <c r="AL6" s="75" t="e">
        <f>ROUND(#REF!-#REF!,3)</f>
        <v>#REF!</v>
      </c>
      <c r="AM6" s="75" t="e">
        <f>ROUND(#REF!-#REF!,3)</f>
        <v>#REF!</v>
      </c>
      <c r="AN6" s="75" t="e">
        <f>ROUND(#REF!-#REF!,3)</f>
        <v>#REF!</v>
      </c>
      <c r="AO6" s="75" t="e">
        <f>ROUND(#REF!-#REF!,3)</f>
        <v>#REF!</v>
      </c>
      <c r="AP6" s="75" t="e">
        <f>ROUND(#REF!-#REF!,3)</f>
        <v>#REF!</v>
      </c>
      <c r="AQ6" s="75" t="e">
        <f>ROUND(#REF!-#REF!,3)</f>
        <v>#REF!</v>
      </c>
      <c r="AR6" s="75" t="e">
        <f>ROUND(#REF!-#REF!,3)</f>
        <v>#REF!</v>
      </c>
      <c r="AS6" s="75" t="e">
        <f>ROUND(#REF!-#REF!,3)</f>
        <v>#REF!</v>
      </c>
      <c r="AT6" s="75" t="e">
        <f>ROUND(#REF!-#REF!,3)</f>
        <v>#REF!</v>
      </c>
      <c r="AU6" s="75" t="e">
        <f>ROUND(#REF!-#REF!,3)</f>
        <v>#REF!</v>
      </c>
      <c r="AV6" s="75" t="e">
        <f>ROUND(#REF!-#REF!,3)</f>
        <v>#REF!</v>
      </c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</row>
    <row r="7" spans="1:96" ht="16">
      <c r="A7" s="6">
        <f t="shared" si="3"/>
        <v>330</v>
      </c>
      <c r="B7" s="45"/>
      <c r="C7" s="75" t="e">
        <f>ROUND(#REF!-#REF!,3)</f>
        <v>#REF!</v>
      </c>
      <c r="D7" s="75" t="e">
        <f>ROUND(#REF!-#REF!,3)</f>
        <v>#REF!</v>
      </c>
      <c r="E7" s="75" t="e">
        <f>ROUND(#REF!-#REF!,3)</f>
        <v>#REF!</v>
      </c>
      <c r="F7" s="75" t="e">
        <f>ROUND(#REF!-#REF!,3)</f>
        <v>#REF!</v>
      </c>
      <c r="G7" s="46" t="e">
        <f>ROUND(#REF!-#REF!,3)</f>
        <v>#REF!</v>
      </c>
      <c r="H7" s="46" t="e">
        <f>ROUND(#REF!-#REF!,3)</f>
        <v>#REF!</v>
      </c>
      <c r="I7" s="46" t="e">
        <f>ROUND(#REF!-#REF!,3)</f>
        <v>#REF!</v>
      </c>
      <c r="J7" s="46" t="e">
        <f>ROUND(#REF!-#REF!,3)</f>
        <v>#REF!</v>
      </c>
      <c r="K7" s="46" t="e">
        <f>ROUND(#REF!-#REF!,3)</f>
        <v>#REF!</v>
      </c>
      <c r="L7" s="46" t="e">
        <f>ROUND(#REF!-#REF!,3)</f>
        <v>#REF!</v>
      </c>
      <c r="M7" s="46" t="e">
        <f>ROUND(#REF!-#REF!,3)</f>
        <v>#REF!</v>
      </c>
      <c r="N7" s="46" t="e">
        <f>ROUND(#REF!-#REF!,3)</f>
        <v>#REF!</v>
      </c>
      <c r="O7" s="46" t="e">
        <f>ROUND(#REF!-#REF!,3)</f>
        <v>#REF!</v>
      </c>
      <c r="P7" s="46" t="e">
        <f>ROUND(#REF!-#REF!,3)</f>
        <v>#REF!</v>
      </c>
      <c r="Q7" s="46" t="e">
        <f>ROUND(#REF!-#REF!,3)</f>
        <v>#REF!</v>
      </c>
      <c r="R7" s="46" t="e">
        <f>ROUND(#REF!-#REF!,3)</f>
        <v>#REF!</v>
      </c>
      <c r="S7" s="46" t="e">
        <f>ROUND(#REF!-#REF!,3)</f>
        <v>#REF!</v>
      </c>
      <c r="T7" s="46" t="e">
        <f>ROUND(#REF!-#REF!,3)</f>
        <v>#REF!</v>
      </c>
      <c r="U7" s="48" t="e">
        <f>ROUND(#REF!-#REF!,3)</f>
        <v>#REF!</v>
      </c>
      <c r="V7" s="48" t="e">
        <f>ROUND(#REF!-#REF!,3)</f>
        <v>#REF!</v>
      </c>
      <c r="W7" s="48" t="e">
        <f>ROUND(#REF!-#REF!,3)</f>
        <v>#REF!</v>
      </c>
      <c r="X7" s="48" t="e">
        <f>ROUND(#REF!-#REF!,3)</f>
        <v>#REF!</v>
      </c>
      <c r="Y7" s="48" t="e">
        <f>ROUND(#REF!-#REF!,3)</f>
        <v>#REF!</v>
      </c>
      <c r="Z7" s="48" t="e">
        <f>ROUND(#REF!-#REF!,3)</f>
        <v>#REF!</v>
      </c>
      <c r="AA7" s="48" t="e">
        <f>ROUND(#REF!-#REF!,3)</f>
        <v>#REF!</v>
      </c>
      <c r="AB7" s="47" t="e">
        <f>ROUND(#REF!-#REF!,3)</f>
        <v>#REF!</v>
      </c>
      <c r="AC7" s="47" t="e">
        <f>ROUND(#REF!-#REF!,3)</f>
        <v>#REF!</v>
      </c>
      <c r="AD7" s="47" t="e">
        <f>ROUND(#REF!-#REF!,3)</f>
        <v>#REF!</v>
      </c>
      <c r="AE7" s="75" t="e">
        <f>ROUND(#REF!-#REF!,3)</f>
        <v>#REF!</v>
      </c>
      <c r="AF7" s="75" t="e">
        <f>ROUND(#REF!-#REF!,3)</f>
        <v>#REF!</v>
      </c>
      <c r="AG7" s="75" t="e">
        <f>ROUND(#REF!-#REF!,3)</f>
        <v>#REF!</v>
      </c>
      <c r="AH7" s="75" t="e">
        <f>ROUND(#REF!-#REF!,3)</f>
        <v>#REF!</v>
      </c>
      <c r="AI7" s="75" t="e">
        <f>ROUND(#REF!-#REF!,3)</f>
        <v>#REF!</v>
      </c>
      <c r="AJ7" s="75" t="e">
        <f>ROUND(#REF!-#REF!,3)</f>
        <v>#REF!</v>
      </c>
      <c r="AK7" s="75" t="e">
        <f>ROUND(#REF!-#REF!,3)</f>
        <v>#REF!</v>
      </c>
      <c r="AL7" s="75" t="e">
        <f>ROUND(#REF!-#REF!,3)</f>
        <v>#REF!</v>
      </c>
      <c r="AM7" s="75" t="e">
        <f>ROUND(#REF!-#REF!,3)</f>
        <v>#REF!</v>
      </c>
      <c r="AN7" s="75" t="e">
        <f>ROUND(#REF!-#REF!,3)</f>
        <v>#REF!</v>
      </c>
      <c r="AO7" s="75" t="e">
        <f>ROUND(#REF!-#REF!,3)</f>
        <v>#REF!</v>
      </c>
      <c r="AP7" s="75" t="e">
        <f>ROUND(#REF!-#REF!,3)</f>
        <v>#REF!</v>
      </c>
      <c r="AQ7" s="75" t="e">
        <f>ROUND(#REF!-#REF!,3)</f>
        <v>#REF!</v>
      </c>
      <c r="AR7" s="75" t="e">
        <f>ROUND(#REF!-#REF!,3)</f>
        <v>#REF!</v>
      </c>
      <c r="AS7" s="75" t="e">
        <f>ROUND(#REF!-#REF!,3)</f>
        <v>#REF!</v>
      </c>
      <c r="AT7" s="75" t="e">
        <f>ROUND(#REF!-#REF!,3)</f>
        <v>#REF!</v>
      </c>
      <c r="AU7" s="75" t="e">
        <f>ROUND(#REF!-#REF!,3)</f>
        <v>#REF!</v>
      </c>
      <c r="AV7" s="75" t="e">
        <f>ROUND(#REF!-#REF!,3)</f>
        <v>#REF!</v>
      </c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</row>
    <row r="8" spans="1:96" ht="16">
      <c r="A8" s="6">
        <f t="shared" si="3"/>
        <v>327</v>
      </c>
      <c r="B8" s="45"/>
      <c r="C8" s="75" t="e">
        <f>ROUND(#REF!-#REF!,3)</f>
        <v>#REF!</v>
      </c>
      <c r="D8" s="75" t="e">
        <f>ROUND(#REF!-#REF!,3)</f>
        <v>#REF!</v>
      </c>
      <c r="E8" s="75" t="e">
        <f>ROUND(#REF!-#REF!,3)</f>
        <v>#REF!</v>
      </c>
      <c r="F8" s="75" t="e">
        <f>ROUND(#REF!-#REF!,3)</f>
        <v>#REF!</v>
      </c>
      <c r="G8" s="46" t="e">
        <f>ROUND(#REF!-#REF!,3)</f>
        <v>#REF!</v>
      </c>
      <c r="H8" s="46" t="e">
        <f>ROUND(#REF!-#REF!,3)</f>
        <v>#REF!</v>
      </c>
      <c r="I8" s="46" t="e">
        <f>ROUND(#REF!-#REF!,3)</f>
        <v>#REF!</v>
      </c>
      <c r="J8" s="46" t="e">
        <f>ROUND(#REF!-#REF!,3)</f>
        <v>#REF!</v>
      </c>
      <c r="K8" s="46" t="e">
        <f>ROUND(#REF!-#REF!,3)</f>
        <v>#REF!</v>
      </c>
      <c r="L8" s="48" t="e">
        <f>ROUND(#REF!-#REF!,3)</f>
        <v>#REF!</v>
      </c>
      <c r="M8" s="48" t="e">
        <f>ROUND(#REF!-#REF!,3)</f>
        <v>#REF!</v>
      </c>
      <c r="N8" s="48" t="e">
        <f>ROUND(#REF!-#REF!,3)</f>
        <v>#REF!</v>
      </c>
      <c r="O8" s="48" t="e">
        <f>ROUND(#REF!-#REF!,3)</f>
        <v>#REF!</v>
      </c>
      <c r="P8" s="48" t="e">
        <f>ROUND(#REF!-#REF!,3)</f>
        <v>#REF!</v>
      </c>
      <c r="Q8" s="48" t="e">
        <f>ROUND(#REF!-#REF!,3)</f>
        <v>#REF!</v>
      </c>
      <c r="R8" s="48" t="e">
        <f>ROUND(#REF!-#REF!,3)</f>
        <v>#REF!</v>
      </c>
      <c r="S8" s="48" t="e">
        <f>ROUND(#REF!-#REF!,3)</f>
        <v>#REF!</v>
      </c>
      <c r="T8" s="48" t="e">
        <f>ROUND(#REF!-#REF!,3)</f>
        <v>#REF!</v>
      </c>
      <c r="U8" s="48" t="e">
        <f>ROUND(#REF!-#REF!,3)</f>
        <v>#REF!</v>
      </c>
      <c r="V8" s="48" t="e">
        <f>ROUND(#REF!-#REF!,3)</f>
        <v>#REF!</v>
      </c>
      <c r="W8" s="48" t="e">
        <f>ROUND(#REF!-#REF!,3)</f>
        <v>#REF!</v>
      </c>
      <c r="X8" s="48" t="e">
        <f>ROUND(#REF!-#REF!,3)</f>
        <v>#REF!</v>
      </c>
      <c r="Y8" s="48" t="e">
        <f>ROUND(#REF!-#REF!,3)</f>
        <v>#REF!</v>
      </c>
      <c r="Z8" s="48" t="e">
        <f>ROUND(#REF!-#REF!,3)</f>
        <v>#REF!</v>
      </c>
      <c r="AA8" s="48" t="e">
        <f>ROUND(#REF!-#REF!,3)</f>
        <v>#REF!</v>
      </c>
      <c r="AB8" s="47" t="e">
        <f>ROUND(#REF!-#REF!,3)</f>
        <v>#REF!</v>
      </c>
      <c r="AC8" s="47" t="e">
        <f>ROUND(#REF!-#REF!,3)</f>
        <v>#REF!</v>
      </c>
      <c r="AD8" s="47" t="e">
        <f>ROUND(#REF!-#REF!,3)</f>
        <v>#REF!</v>
      </c>
      <c r="AE8" s="75" t="e">
        <f>ROUND(#REF!-#REF!,3)</f>
        <v>#REF!</v>
      </c>
      <c r="AF8" s="75" t="e">
        <f>ROUND(#REF!-#REF!,3)</f>
        <v>#REF!</v>
      </c>
      <c r="AG8" s="75" t="e">
        <f>ROUND(#REF!-#REF!,3)</f>
        <v>#REF!</v>
      </c>
      <c r="AH8" s="75" t="e">
        <f>ROUND(#REF!-#REF!,3)</f>
        <v>#REF!</v>
      </c>
      <c r="AI8" s="75" t="e">
        <f>ROUND(#REF!-#REF!,3)</f>
        <v>#REF!</v>
      </c>
      <c r="AJ8" s="75" t="e">
        <f>ROUND(#REF!-#REF!,3)</f>
        <v>#REF!</v>
      </c>
      <c r="AK8" s="75" t="e">
        <f>ROUND(#REF!-#REF!,3)</f>
        <v>#REF!</v>
      </c>
      <c r="AL8" s="75" t="e">
        <f>ROUND(#REF!-#REF!,3)</f>
        <v>#REF!</v>
      </c>
      <c r="AM8" s="75" t="e">
        <f>ROUND(#REF!-#REF!,3)</f>
        <v>#REF!</v>
      </c>
      <c r="AN8" s="75" t="e">
        <f>ROUND(#REF!-#REF!,3)</f>
        <v>#REF!</v>
      </c>
      <c r="AO8" s="75" t="e">
        <f>ROUND(#REF!-#REF!,3)</f>
        <v>#REF!</v>
      </c>
      <c r="AP8" s="75" t="e">
        <f>ROUND(#REF!-#REF!,3)</f>
        <v>#REF!</v>
      </c>
      <c r="AQ8" s="75" t="e">
        <f>ROUND(#REF!-#REF!,3)</f>
        <v>#REF!</v>
      </c>
      <c r="AR8" s="75" t="e">
        <f>ROUND(#REF!-#REF!,3)</f>
        <v>#REF!</v>
      </c>
      <c r="AS8" s="75" t="e">
        <f>ROUND(#REF!-#REF!,3)</f>
        <v>#REF!</v>
      </c>
      <c r="AT8" s="75" t="e">
        <f>ROUND(#REF!-#REF!,3)</f>
        <v>#REF!</v>
      </c>
      <c r="AU8" s="75" t="e">
        <f>ROUND(#REF!-#REF!,3)</f>
        <v>#REF!</v>
      </c>
      <c r="AV8" s="75" t="e">
        <f>ROUND(#REF!-#REF!,3)</f>
        <v>#REF!</v>
      </c>
      <c r="AW8" s="75" t="e">
        <f>ROUND(#REF!-#REF!,3)</f>
        <v>#REF!</v>
      </c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</row>
    <row r="9" spans="1:96" ht="16">
      <c r="A9" s="6">
        <f t="shared" si="3"/>
        <v>324</v>
      </c>
      <c r="B9" s="45"/>
      <c r="C9" s="75" t="e">
        <f>ROUND(#REF!-#REF!,3)</f>
        <v>#REF!</v>
      </c>
      <c r="D9" s="75" t="e">
        <f>ROUND(#REF!-#REF!,3)</f>
        <v>#REF!</v>
      </c>
      <c r="E9" s="75" t="e">
        <f>ROUND(#REF!-#REF!,3)</f>
        <v>#REF!</v>
      </c>
      <c r="F9" s="75" t="e">
        <f>ROUND(#REF!-#REF!,3)</f>
        <v>#REF!</v>
      </c>
      <c r="G9" s="47" t="e">
        <f>ROUND(#REF!-#REF!,3)</f>
        <v>#REF!</v>
      </c>
      <c r="H9" s="47" t="e">
        <f>ROUND(#REF!-#REF!,3)</f>
        <v>#REF!</v>
      </c>
      <c r="I9" s="48" t="e">
        <f>ROUND(#REF!-#REF!,3)</f>
        <v>#REF!</v>
      </c>
      <c r="J9" s="48" t="e">
        <f>ROUND(#REF!-#REF!,3)</f>
        <v>#REF!</v>
      </c>
      <c r="K9" s="48" t="e">
        <f>ROUND(#REF!-#REF!,3)</f>
        <v>#REF!</v>
      </c>
      <c r="L9" s="48" t="e">
        <f>ROUND(#REF!-#REF!,3)</f>
        <v>#REF!</v>
      </c>
      <c r="M9" s="48" t="e">
        <f>ROUND(#REF!-#REF!,3)</f>
        <v>#REF!</v>
      </c>
      <c r="N9" s="48" t="e">
        <f>ROUND(#REF!-#REF!,3)</f>
        <v>#REF!</v>
      </c>
      <c r="O9" s="48" t="e">
        <f>ROUND(#REF!-#REF!,3)</f>
        <v>#REF!</v>
      </c>
      <c r="P9" s="48" t="e">
        <f>ROUND(#REF!-#REF!,3)</f>
        <v>#REF!</v>
      </c>
      <c r="Q9" s="48" t="e">
        <f>ROUND(#REF!-#REF!,3)</f>
        <v>#REF!</v>
      </c>
      <c r="R9" s="48" t="e">
        <f>ROUND(#REF!-#REF!,3)</f>
        <v>#REF!</v>
      </c>
      <c r="S9" s="48" t="e">
        <f>ROUND(#REF!-#REF!,3)</f>
        <v>#REF!</v>
      </c>
      <c r="T9" s="48" t="e">
        <f>ROUND(#REF!-#REF!,3)</f>
        <v>#REF!</v>
      </c>
      <c r="U9" s="48" t="e">
        <f>ROUND(#REF!-#REF!,3)</f>
        <v>#REF!</v>
      </c>
      <c r="V9" s="48" t="e">
        <f>ROUND(#REF!-#REF!,3)</f>
        <v>#REF!</v>
      </c>
      <c r="W9" s="48" t="e">
        <f>ROUND(#REF!-#REF!,3)</f>
        <v>#REF!</v>
      </c>
      <c r="X9" s="48" t="e">
        <f>ROUND(#REF!-#REF!,3)</f>
        <v>#REF!</v>
      </c>
      <c r="Y9" s="48" t="e">
        <f>ROUND(#REF!-#REF!,3)</f>
        <v>#REF!</v>
      </c>
      <c r="Z9" s="48" t="e">
        <f>ROUND(#REF!-#REF!,3)</f>
        <v>#REF!</v>
      </c>
      <c r="AA9" s="48" t="e">
        <f>ROUND(#REF!-#REF!,3)</f>
        <v>#REF!</v>
      </c>
      <c r="AB9" s="47" t="e">
        <f>ROUND(#REF!-#REF!,3)</f>
        <v>#REF!</v>
      </c>
      <c r="AC9" s="47" t="e">
        <f>ROUND(#REF!-#REF!,3)</f>
        <v>#REF!</v>
      </c>
      <c r="AD9" s="47" t="e">
        <f>ROUND(#REF!-#REF!,3)</f>
        <v>#REF!</v>
      </c>
      <c r="AE9" s="75" t="e">
        <f>ROUND(#REF!-#REF!,3)</f>
        <v>#REF!</v>
      </c>
      <c r="AF9" s="75" t="e">
        <f>ROUND(#REF!-#REF!,3)</f>
        <v>#REF!</v>
      </c>
      <c r="AG9" s="75" t="e">
        <f>ROUND(#REF!-#REF!,3)</f>
        <v>#REF!</v>
      </c>
      <c r="AH9" s="75" t="e">
        <f>ROUND(#REF!-#REF!,3)</f>
        <v>#REF!</v>
      </c>
      <c r="AI9" s="75" t="e">
        <f>ROUND(#REF!-#REF!,3)</f>
        <v>#REF!</v>
      </c>
      <c r="AJ9" s="75" t="e">
        <f>ROUND(#REF!-#REF!,3)</f>
        <v>#REF!</v>
      </c>
      <c r="AK9" s="75" t="e">
        <f>ROUND(#REF!-#REF!,3)</f>
        <v>#REF!</v>
      </c>
      <c r="AL9" s="75" t="e">
        <f>ROUND(#REF!-#REF!,3)</f>
        <v>#REF!</v>
      </c>
      <c r="AM9" s="75" t="e">
        <f>ROUND(#REF!-#REF!,3)</f>
        <v>#REF!</v>
      </c>
      <c r="AN9" s="75" t="e">
        <f>ROUND(#REF!-#REF!,3)</f>
        <v>#REF!</v>
      </c>
      <c r="AO9" s="75" t="e">
        <f>ROUND(#REF!-#REF!,3)</f>
        <v>#REF!</v>
      </c>
      <c r="AP9" s="75" t="e">
        <f>ROUND(#REF!-#REF!,3)</f>
        <v>#REF!</v>
      </c>
      <c r="AQ9" s="75" t="e">
        <f>ROUND(#REF!-#REF!,3)</f>
        <v>#REF!</v>
      </c>
      <c r="AR9" s="75" t="e">
        <f>ROUND(#REF!-#REF!,3)</f>
        <v>#REF!</v>
      </c>
      <c r="AS9" s="75" t="e">
        <f>ROUND(#REF!-#REF!,3)</f>
        <v>#REF!</v>
      </c>
      <c r="AT9" s="75" t="e">
        <f>ROUND(#REF!-#REF!,3)</f>
        <v>#REF!</v>
      </c>
      <c r="AU9" s="75" t="e">
        <f>ROUND(#REF!-#REF!,3)</f>
        <v>#REF!</v>
      </c>
      <c r="AV9" s="75" t="e">
        <f>ROUND(#REF!-#REF!,3)</f>
        <v>#REF!</v>
      </c>
      <c r="AW9" s="75" t="e">
        <f>ROUND(#REF!-#REF!,3)</f>
        <v>#REF!</v>
      </c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</row>
    <row r="10" spans="1:96" ht="16">
      <c r="A10" s="6">
        <f t="shared" si="3"/>
        <v>321</v>
      </c>
      <c r="B10" s="45"/>
      <c r="C10" s="75" t="e">
        <f>ROUND(#REF!-#REF!,3)</f>
        <v>#REF!</v>
      </c>
      <c r="D10" s="75" t="e">
        <f>ROUND(#REF!-#REF!,3)</f>
        <v>#REF!</v>
      </c>
      <c r="E10" s="75" t="e">
        <f>ROUND(#REF!-#REF!,3)</f>
        <v>#REF!</v>
      </c>
      <c r="F10" s="75" t="e">
        <f>ROUND(#REF!-#REF!,3)</f>
        <v>#REF!</v>
      </c>
      <c r="G10" s="47" t="e">
        <f>ROUND(#REF!-#REF!,3)</f>
        <v>#REF!</v>
      </c>
      <c r="H10" s="47" t="e">
        <f>ROUND(#REF!-#REF!,3)</f>
        <v>#REF!</v>
      </c>
      <c r="I10" s="48" t="e">
        <f>ROUND(#REF!-#REF!,3)</f>
        <v>#REF!</v>
      </c>
      <c r="J10" s="48" t="e">
        <f>ROUND(#REF!-#REF!,3)</f>
        <v>#REF!</v>
      </c>
      <c r="K10" s="48" t="e">
        <f>ROUND(#REF!-#REF!,3)</f>
        <v>#REF!</v>
      </c>
      <c r="L10" s="48" t="e">
        <f>ROUND(#REF!-#REF!,3)</f>
        <v>#REF!</v>
      </c>
      <c r="M10" s="48" t="e">
        <f>ROUND(#REF!-#REF!,3)</f>
        <v>#REF!</v>
      </c>
      <c r="N10" s="48" t="e">
        <f>ROUND(#REF!-#REF!,3)</f>
        <v>#REF!</v>
      </c>
      <c r="O10" s="48" t="e">
        <f>ROUND(#REF!-#REF!,3)</f>
        <v>#REF!</v>
      </c>
      <c r="P10" s="48" t="e">
        <f>ROUND(#REF!-#REF!,3)</f>
        <v>#REF!</v>
      </c>
      <c r="Q10" s="48" t="e">
        <f>ROUND(#REF!-#REF!,3)</f>
        <v>#REF!</v>
      </c>
      <c r="R10" s="48" t="e">
        <f>ROUND(#REF!-#REF!,3)</f>
        <v>#REF!</v>
      </c>
      <c r="S10" s="48" t="e">
        <f>ROUND(#REF!-#REF!,3)</f>
        <v>#REF!</v>
      </c>
      <c r="T10" s="48" t="e">
        <f>ROUND(#REF!-#REF!,3)</f>
        <v>#REF!</v>
      </c>
      <c r="U10" s="48" t="e">
        <f>ROUND(#REF!-#REF!,3)</f>
        <v>#REF!</v>
      </c>
      <c r="V10" s="48" t="e">
        <f>ROUND(#REF!-#REF!,3)</f>
        <v>#REF!</v>
      </c>
      <c r="W10" s="48" t="e">
        <f>ROUND(#REF!-#REF!,3)</f>
        <v>#REF!</v>
      </c>
      <c r="X10" s="48" t="e">
        <f>ROUND(#REF!-#REF!,3)</f>
        <v>#REF!</v>
      </c>
      <c r="Y10" s="48" t="e">
        <f>ROUND(#REF!-#REF!,3)</f>
        <v>#REF!</v>
      </c>
      <c r="Z10" s="48" t="e">
        <f>ROUND(#REF!-#REF!,3)</f>
        <v>#REF!</v>
      </c>
      <c r="AA10" s="48" t="e">
        <f>ROUND(#REF!-#REF!,3)</f>
        <v>#REF!</v>
      </c>
      <c r="AB10" s="47" t="e">
        <f>ROUND(#REF!-#REF!,3)</f>
        <v>#REF!</v>
      </c>
      <c r="AC10" s="47" t="e">
        <f>ROUND(#REF!-#REF!,3)</f>
        <v>#REF!</v>
      </c>
      <c r="AD10" s="47" t="e">
        <f>ROUND(#REF!-#REF!,3)</f>
        <v>#REF!</v>
      </c>
      <c r="AE10" s="75" t="e">
        <f>ROUND(#REF!-#REF!,3)</f>
        <v>#REF!</v>
      </c>
      <c r="AF10" s="75" t="e">
        <f>ROUND(#REF!-#REF!,3)</f>
        <v>#REF!</v>
      </c>
      <c r="AG10" s="75" t="e">
        <f>ROUND(#REF!-#REF!,3)</f>
        <v>#REF!</v>
      </c>
      <c r="AH10" s="75" t="e">
        <f>ROUND(#REF!-#REF!,3)</f>
        <v>#REF!</v>
      </c>
      <c r="AI10" s="75" t="e">
        <f>ROUND(#REF!-#REF!,3)</f>
        <v>#REF!</v>
      </c>
      <c r="AJ10" s="75" t="e">
        <f>ROUND(#REF!-#REF!,3)</f>
        <v>#REF!</v>
      </c>
      <c r="AK10" s="75" t="e">
        <f>ROUND(#REF!-#REF!,3)</f>
        <v>#REF!</v>
      </c>
      <c r="AL10" s="75" t="e">
        <f>ROUND(#REF!-#REF!,3)</f>
        <v>#REF!</v>
      </c>
      <c r="AM10" s="75" t="e">
        <f>ROUND(#REF!-#REF!,3)</f>
        <v>#REF!</v>
      </c>
      <c r="AN10" s="75" t="e">
        <f>ROUND(#REF!-#REF!,3)</f>
        <v>#REF!</v>
      </c>
      <c r="AO10" s="75" t="e">
        <f>ROUND(#REF!-#REF!,3)</f>
        <v>#REF!</v>
      </c>
      <c r="AP10" s="75" t="e">
        <f>ROUND(#REF!-#REF!,3)</f>
        <v>#REF!</v>
      </c>
      <c r="AQ10" s="75" t="e">
        <f>ROUND(#REF!-#REF!,3)</f>
        <v>#REF!</v>
      </c>
      <c r="AR10" s="75" t="e">
        <f>ROUND(#REF!-#REF!,3)</f>
        <v>#REF!</v>
      </c>
      <c r="AS10" s="75" t="e">
        <f>ROUND(#REF!-#REF!,3)</f>
        <v>#REF!</v>
      </c>
      <c r="AT10" s="75" t="e">
        <f>ROUND(#REF!-#REF!,3)</f>
        <v>#REF!</v>
      </c>
      <c r="AU10" s="75" t="e">
        <f>ROUND(#REF!-#REF!,3)</f>
        <v>#REF!</v>
      </c>
      <c r="AV10" s="75" t="e">
        <f>ROUND(#REF!-#REF!,3)</f>
        <v>#REF!</v>
      </c>
      <c r="AW10" s="75" t="e">
        <f>ROUND(#REF!-#REF!,3)</f>
        <v>#REF!</v>
      </c>
      <c r="AX10" s="75" t="e">
        <f>ROUND(#REF!-#REF!,3)</f>
        <v>#REF!</v>
      </c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</row>
    <row r="11" spans="1:96" ht="16">
      <c r="A11" s="6">
        <f t="shared" si="3"/>
        <v>318</v>
      </c>
      <c r="B11" s="45"/>
      <c r="C11" s="75" t="e">
        <f>ROUND(#REF!-#REF!,3)</f>
        <v>#REF!</v>
      </c>
      <c r="D11" s="75" t="e">
        <f>ROUND(#REF!-#REF!,3)</f>
        <v>#REF!</v>
      </c>
      <c r="E11" s="75" t="e">
        <f>ROUND(#REF!-#REF!,3)</f>
        <v>#REF!</v>
      </c>
      <c r="F11" s="75" t="e">
        <f>ROUND(#REF!-#REF!,3)</f>
        <v>#REF!</v>
      </c>
      <c r="G11" s="47" t="e">
        <f>ROUND(#REF!-#REF!,3)</f>
        <v>#REF!</v>
      </c>
      <c r="H11" s="47" t="e">
        <f>ROUND(#REF!-#REF!,3)</f>
        <v>#REF!</v>
      </c>
      <c r="I11" s="48" t="e">
        <f>ROUND(#REF!-#REF!,3)</f>
        <v>#REF!</v>
      </c>
      <c r="J11" s="48" t="e">
        <f>ROUND(#REF!-#REF!,3)</f>
        <v>#REF!</v>
      </c>
      <c r="K11" s="48" t="e">
        <f>ROUND(#REF!-#REF!,3)</f>
        <v>#REF!</v>
      </c>
      <c r="L11" s="48" t="e">
        <f>ROUND(#REF!-#REF!,3)</f>
        <v>#REF!</v>
      </c>
      <c r="M11" s="48" t="e">
        <f>ROUND(#REF!-#REF!,3)</f>
        <v>#REF!</v>
      </c>
      <c r="N11" s="48" t="e">
        <f>ROUND(#REF!-#REF!,3)</f>
        <v>#REF!</v>
      </c>
      <c r="O11" s="48" t="e">
        <f>ROUND(#REF!-#REF!,3)</f>
        <v>#REF!</v>
      </c>
      <c r="P11" s="48" t="e">
        <f>ROUND(#REF!-#REF!,3)</f>
        <v>#REF!</v>
      </c>
      <c r="Q11" s="48" t="e">
        <f>ROUND(#REF!-#REF!,3)</f>
        <v>#REF!</v>
      </c>
      <c r="R11" s="48" t="e">
        <f>ROUND(#REF!-#REF!,3)</f>
        <v>#REF!</v>
      </c>
      <c r="S11" s="48" t="e">
        <f>ROUND(#REF!-#REF!,3)</f>
        <v>#REF!</v>
      </c>
      <c r="T11" s="48" t="e">
        <f>ROUND(#REF!-#REF!,3)</f>
        <v>#REF!</v>
      </c>
      <c r="U11" s="48" t="e">
        <f>ROUND(#REF!-#REF!,3)</f>
        <v>#REF!</v>
      </c>
      <c r="V11" s="48" t="e">
        <f>ROUND(#REF!-#REF!,3)</f>
        <v>#REF!</v>
      </c>
      <c r="W11" s="48" t="e">
        <f>ROUND(#REF!-#REF!,3)</f>
        <v>#REF!</v>
      </c>
      <c r="X11" s="48" t="e">
        <f>ROUND(#REF!-#REF!,3)</f>
        <v>#REF!</v>
      </c>
      <c r="Y11" s="48" t="e">
        <f>ROUND(#REF!-#REF!,3)</f>
        <v>#REF!</v>
      </c>
      <c r="Z11" s="48" t="e">
        <f>ROUND(#REF!-#REF!,3)</f>
        <v>#REF!</v>
      </c>
      <c r="AA11" s="48" t="e">
        <f>ROUND(#REF!-#REF!,3)</f>
        <v>#REF!</v>
      </c>
      <c r="AB11" s="47" t="e">
        <f>ROUND(#REF!-#REF!,3)</f>
        <v>#REF!</v>
      </c>
      <c r="AC11" s="47" t="e">
        <f>ROUND(#REF!-#REF!,3)</f>
        <v>#REF!</v>
      </c>
      <c r="AD11" s="47" t="e">
        <f>ROUND(#REF!-#REF!,3)</f>
        <v>#REF!</v>
      </c>
      <c r="AE11" s="75" t="e">
        <f>ROUND(#REF!-#REF!,3)</f>
        <v>#REF!</v>
      </c>
      <c r="AF11" s="75" t="e">
        <f>ROUND(#REF!-#REF!,3)</f>
        <v>#REF!</v>
      </c>
      <c r="AG11" s="75" t="e">
        <f>ROUND(#REF!-#REF!,3)</f>
        <v>#REF!</v>
      </c>
      <c r="AH11" s="75" t="e">
        <f>ROUND(#REF!-#REF!,3)</f>
        <v>#REF!</v>
      </c>
      <c r="AI11" s="75" t="e">
        <f>ROUND(#REF!-#REF!,3)</f>
        <v>#REF!</v>
      </c>
      <c r="AJ11" s="75" t="e">
        <f>ROUND(#REF!-#REF!,3)</f>
        <v>#REF!</v>
      </c>
      <c r="AK11" s="75" t="e">
        <f>ROUND(#REF!-#REF!,3)</f>
        <v>#REF!</v>
      </c>
      <c r="AL11" s="75" t="e">
        <f>ROUND(#REF!-#REF!,3)</f>
        <v>#REF!</v>
      </c>
      <c r="AM11" s="75" t="e">
        <f>ROUND(#REF!-#REF!,3)</f>
        <v>#REF!</v>
      </c>
      <c r="AN11" s="75" t="e">
        <f>ROUND(#REF!-#REF!,3)</f>
        <v>#REF!</v>
      </c>
      <c r="AO11" s="75" t="e">
        <f>ROUND(#REF!-#REF!,3)</f>
        <v>#REF!</v>
      </c>
      <c r="AP11" s="75" t="e">
        <f>ROUND(#REF!-#REF!,3)</f>
        <v>#REF!</v>
      </c>
      <c r="AQ11" s="75" t="e">
        <f>ROUND(#REF!-#REF!,3)</f>
        <v>#REF!</v>
      </c>
      <c r="AR11" s="75" t="e">
        <f>ROUND(#REF!-#REF!,3)</f>
        <v>#REF!</v>
      </c>
      <c r="AS11" s="75" t="e">
        <f>ROUND(#REF!-#REF!,3)</f>
        <v>#REF!</v>
      </c>
      <c r="AT11" s="75" t="e">
        <f>ROUND(#REF!-#REF!,3)</f>
        <v>#REF!</v>
      </c>
      <c r="AU11" s="75" t="e">
        <f>ROUND(#REF!-#REF!,3)</f>
        <v>#REF!</v>
      </c>
      <c r="AV11" s="75" t="e">
        <f>ROUND(#REF!-#REF!,3)</f>
        <v>#REF!</v>
      </c>
      <c r="AW11" s="75" t="e">
        <f>ROUND(#REF!-#REF!,3)</f>
        <v>#REF!</v>
      </c>
      <c r="AX11" s="75" t="e">
        <f>ROUND(#REF!-#REF!,3)</f>
        <v>#REF!</v>
      </c>
      <c r="AY11" s="75" t="e">
        <f>ROUND(#REF!-#REF!,3)</f>
        <v>#REF!</v>
      </c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</row>
    <row r="12" spans="1:96" ht="16">
      <c r="A12" s="6">
        <f t="shared" si="3"/>
        <v>315</v>
      </c>
      <c r="B12" s="45"/>
      <c r="C12" s="75" t="e">
        <f>ROUND(#REF!-#REF!,3)</f>
        <v>#REF!</v>
      </c>
      <c r="D12" s="75" t="e">
        <f>ROUND(#REF!-#REF!,3)</f>
        <v>#REF!</v>
      </c>
      <c r="E12" s="75" t="e">
        <f>ROUND(#REF!-#REF!,3)</f>
        <v>#REF!</v>
      </c>
      <c r="F12" s="75" t="e">
        <f>ROUND(#REF!-#REF!,3)</f>
        <v>#REF!</v>
      </c>
      <c r="G12" s="47" t="e">
        <f>ROUND(#REF!-#REF!,3)</f>
        <v>#REF!</v>
      </c>
      <c r="H12" s="47" t="e">
        <f>ROUND(#REF!-#REF!,3)</f>
        <v>#REF!</v>
      </c>
      <c r="I12" s="48" t="e">
        <f>ROUND(#REF!-#REF!,3)</f>
        <v>#REF!</v>
      </c>
      <c r="J12" s="48" t="e">
        <f>ROUND(#REF!-#REF!,3)</f>
        <v>#REF!</v>
      </c>
      <c r="K12" s="48" t="e">
        <f>ROUND(#REF!-#REF!,3)</f>
        <v>#REF!</v>
      </c>
      <c r="L12" s="48" t="e">
        <f>ROUND(#REF!-#REF!,3)</f>
        <v>#REF!</v>
      </c>
      <c r="M12" s="48" t="e">
        <f>ROUND(#REF!-#REF!,3)</f>
        <v>#REF!</v>
      </c>
      <c r="N12" s="48" t="e">
        <f>ROUND(#REF!-#REF!,3)</f>
        <v>#REF!</v>
      </c>
      <c r="O12" s="48" t="e">
        <f>ROUND(#REF!-#REF!,3)</f>
        <v>#REF!</v>
      </c>
      <c r="P12" s="48" t="e">
        <f>ROUND(#REF!-#REF!,3)</f>
        <v>#REF!</v>
      </c>
      <c r="Q12" s="48" t="e">
        <f>ROUND(#REF!-#REF!,3)</f>
        <v>#REF!</v>
      </c>
      <c r="R12" s="48" t="e">
        <f>ROUND(#REF!-#REF!,3)</f>
        <v>#REF!</v>
      </c>
      <c r="S12" s="48" t="e">
        <f>ROUND(#REF!-#REF!,3)</f>
        <v>#REF!</v>
      </c>
      <c r="T12" s="48" t="e">
        <f>ROUND(#REF!-#REF!,3)</f>
        <v>#REF!</v>
      </c>
      <c r="U12" s="48" t="e">
        <f>ROUND(#REF!-#REF!,3)</f>
        <v>#REF!</v>
      </c>
      <c r="V12" s="48" t="e">
        <f>ROUND(#REF!-#REF!,3)</f>
        <v>#REF!</v>
      </c>
      <c r="W12" s="48" t="e">
        <f>ROUND(#REF!-#REF!,3)</f>
        <v>#REF!</v>
      </c>
      <c r="X12" s="48" t="e">
        <f>ROUND(#REF!-#REF!,3)</f>
        <v>#REF!</v>
      </c>
      <c r="Y12" s="48" t="e">
        <f>ROUND(#REF!-#REF!,3)</f>
        <v>#REF!</v>
      </c>
      <c r="Z12" s="48" t="e">
        <f>ROUND(#REF!-#REF!,3)</f>
        <v>#REF!</v>
      </c>
      <c r="AA12" s="48" t="e">
        <f>ROUND(#REF!-#REF!,3)</f>
        <v>#REF!</v>
      </c>
      <c r="AB12" s="47" t="e">
        <f>ROUND(#REF!-#REF!,3)</f>
        <v>#REF!</v>
      </c>
      <c r="AC12" s="47" t="e">
        <f>ROUND(#REF!-#REF!,3)</f>
        <v>#REF!</v>
      </c>
      <c r="AD12" s="47" t="e">
        <f>ROUND(#REF!-#REF!,3)</f>
        <v>#REF!</v>
      </c>
      <c r="AE12" s="75" t="e">
        <f>ROUND(#REF!-#REF!,3)</f>
        <v>#REF!</v>
      </c>
      <c r="AF12" s="75" t="e">
        <f>ROUND(#REF!-#REF!,3)</f>
        <v>#REF!</v>
      </c>
      <c r="AG12" s="75" t="e">
        <f>ROUND(#REF!-#REF!,3)</f>
        <v>#REF!</v>
      </c>
      <c r="AH12" s="75" t="e">
        <f>ROUND(#REF!-#REF!,3)</f>
        <v>#REF!</v>
      </c>
      <c r="AI12" s="75" t="e">
        <f>ROUND(#REF!-#REF!,3)</f>
        <v>#REF!</v>
      </c>
      <c r="AJ12" s="75" t="e">
        <f>ROUND(#REF!-#REF!,3)</f>
        <v>#REF!</v>
      </c>
      <c r="AK12" s="75" t="e">
        <f>ROUND(#REF!-#REF!,3)</f>
        <v>#REF!</v>
      </c>
      <c r="AL12" s="75" t="e">
        <f>ROUND(#REF!-#REF!,3)</f>
        <v>#REF!</v>
      </c>
      <c r="AM12" s="75" t="e">
        <f>ROUND(#REF!-#REF!,3)</f>
        <v>#REF!</v>
      </c>
      <c r="AN12" s="75" t="e">
        <f>ROUND(#REF!-#REF!,3)</f>
        <v>#REF!</v>
      </c>
      <c r="AO12" s="75" t="e">
        <f>ROUND(#REF!-#REF!,3)</f>
        <v>#REF!</v>
      </c>
      <c r="AP12" s="75" t="e">
        <f>ROUND(#REF!-#REF!,3)</f>
        <v>#REF!</v>
      </c>
      <c r="AQ12" s="75" t="e">
        <f>ROUND(#REF!-#REF!,3)</f>
        <v>#REF!</v>
      </c>
      <c r="AR12" s="75" t="e">
        <f>ROUND(#REF!-#REF!,3)</f>
        <v>#REF!</v>
      </c>
      <c r="AS12" s="75" t="e">
        <f>ROUND(#REF!-#REF!,3)</f>
        <v>#REF!</v>
      </c>
      <c r="AT12" s="75" t="e">
        <f>ROUND(#REF!-#REF!,3)</f>
        <v>#REF!</v>
      </c>
      <c r="AU12" s="75" t="e">
        <f>ROUND(#REF!-#REF!,3)</f>
        <v>#REF!</v>
      </c>
      <c r="AV12" s="75" t="e">
        <f>ROUND(#REF!-#REF!,3)</f>
        <v>#REF!</v>
      </c>
      <c r="AW12" s="75" t="e">
        <f>ROUND(#REF!-#REF!,3)</f>
        <v>#REF!</v>
      </c>
      <c r="AX12" s="75" t="e">
        <f>ROUND(#REF!-#REF!,3)</f>
        <v>#REF!</v>
      </c>
      <c r="AY12" s="75" t="e">
        <f>ROUND(#REF!-#REF!,3)</f>
        <v>#REF!</v>
      </c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</row>
    <row r="13" spans="1:96" ht="16">
      <c r="A13" s="6">
        <f t="shared" si="3"/>
        <v>312</v>
      </c>
      <c r="B13" s="45"/>
      <c r="C13" s="75" t="e">
        <f>ROUND(#REF!-#REF!,3)</f>
        <v>#REF!</v>
      </c>
      <c r="D13" s="75" t="e">
        <f>ROUND(#REF!-#REF!,3)</f>
        <v>#REF!</v>
      </c>
      <c r="E13" s="75" t="e">
        <f>ROUND(#REF!-#REF!,3)</f>
        <v>#REF!</v>
      </c>
      <c r="F13" s="75" t="e">
        <f>ROUND(#REF!-#REF!,3)</f>
        <v>#REF!</v>
      </c>
      <c r="G13" s="47" t="e">
        <f>ROUND(#REF!-#REF!,3)</f>
        <v>#REF!</v>
      </c>
      <c r="H13" s="47" t="e">
        <f>ROUND(#REF!-#REF!,3)</f>
        <v>#REF!</v>
      </c>
      <c r="I13" s="48" t="e">
        <f>ROUND(#REF!-#REF!,3)</f>
        <v>#REF!</v>
      </c>
      <c r="J13" s="48" t="e">
        <f>ROUND(#REF!-#REF!,3)</f>
        <v>#REF!</v>
      </c>
      <c r="K13" s="48" t="e">
        <f>ROUND(#REF!-#REF!,3)</f>
        <v>#REF!</v>
      </c>
      <c r="L13" s="48" t="e">
        <f>ROUND(#REF!-#REF!,3)</f>
        <v>#REF!</v>
      </c>
      <c r="M13" s="48" t="e">
        <f>ROUND(#REF!-#REF!,3)</f>
        <v>#REF!</v>
      </c>
      <c r="N13" s="48" t="e">
        <f>ROUND(#REF!-#REF!,3)</f>
        <v>#REF!</v>
      </c>
      <c r="O13" s="48" t="e">
        <f>ROUND(#REF!-#REF!,3)</f>
        <v>#REF!</v>
      </c>
      <c r="P13" s="48" t="e">
        <f>ROUND(#REF!-#REF!,3)</f>
        <v>#REF!</v>
      </c>
      <c r="Q13" s="48" t="e">
        <f>ROUND(#REF!-#REF!,3)</f>
        <v>#REF!</v>
      </c>
      <c r="R13" s="48" t="e">
        <f>ROUND(#REF!-#REF!,3)</f>
        <v>#REF!</v>
      </c>
      <c r="S13" s="48" t="e">
        <f>ROUND(#REF!-#REF!,3)</f>
        <v>#REF!</v>
      </c>
      <c r="T13" s="48" t="e">
        <f>ROUND(#REF!-#REF!,3)</f>
        <v>#REF!</v>
      </c>
      <c r="U13" s="48" t="e">
        <f>ROUND(#REF!-#REF!,3)</f>
        <v>#REF!</v>
      </c>
      <c r="V13" s="48" t="e">
        <f>ROUND(#REF!-#REF!,3)</f>
        <v>#REF!</v>
      </c>
      <c r="W13" s="48" t="e">
        <f>ROUND(#REF!-#REF!,3)</f>
        <v>#REF!</v>
      </c>
      <c r="X13" s="48" t="e">
        <f>ROUND(#REF!-#REF!,3)</f>
        <v>#REF!</v>
      </c>
      <c r="Y13" s="48" t="e">
        <f>ROUND(#REF!-#REF!,3)</f>
        <v>#REF!</v>
      </c>
      <c r="Z13" s="48" t="e">
        <f>ROUND(#REF!-#REF!,3)</f>
        <v>#REF!</v>
      </c>
      <c r="AA13" s="48" t="e">
        <f>ROUND(#REF!-#REF!,3)</f>
        <v>#REF!</v>
      </c>
      <c r="AB13" s="47" t="e">
        <f>ROUND(#REF!-#REF!,3)</f>
        <v>#REF!</v>
      </c>
      <c r="AC13" s="47" t="e">
        <f>ROUND(#REF!-#REF!,3)</f>
        <v>#REF!</v>
      </c>
      <c r="AD13" s="47" t="e">
        <f>ROUND(#REF!-#REF!,3)</f>
        <v>#REF!</v>
      </c>
      <c r="AE13" s="75" t="e">
        <f>ROUND(#REF!-#REF!,3)</f>
        <v>#REF!</v>
      </c>
      <c r="AF13" s="75" t="e">
        <f>ROUND(#REF!-#REF!,3)</f>
        <v>#REF!</v>
      </c>
      <c r="AG13" s="75" t="e">
        <f>ROUND(#REF!-#REF!,3)</f>
        <v>#REF!</v>
      </c>
      <c r="AH13" s="75" t="e">
        <f>ROUND(#REF!-#REF!,3)</f>
        <v>#REF!</v>
      </c>
      <c r="AI13" s="75" t="e">
        <f>ROUND(#REF!-#REF!,3)</f>
        <v>#REF!</v>
      </c>
      <c r="AJ13" s="75" t="e">
        <f>ROUND(#REF!-#REF!,3)</f>
        <v>#REF!</v>
      </c>
      <c r="AK13" s="75" t="e">
        <f>ROUND(#REF!-#REF!,3)</f>
        <v>#REF!</v>
      </c>
      <c r="AL13" s="75" t="e">
        <f>ROUND(#REF!-#REF!,3)</f>
        <v>#REF!</v>
      </c>
      <c r="AM13" s="75" t="e">
        <f>ROUND(#REF!-#REF!,3)</f>
        <v>#REF!</v>
      </c>
      <c r="AN13" s="75" t="e">
        <f>ROUND(#REF!-#REF!,3)</f>
        <v>#REF!</v>
      </c>
      <c r="AO13" s="75" t="e">
        <f>ROUND(#REF!-#REF!,3)</f>
        <v>#REF!</v>
      </c>
      <c r="AP13" s="75" t="e">
        <f>ROUND(#REF!-#REF!,3)</f>
        <v>#REF!</v>
      </c>
      <c r="AQ13" s="75" t="e">
        <f>ROUND(#REF!-#REF!,3)</f>
        <v>#REF!</v>
      </c>
      <c r="AR13" s="75" t="e">
        <f>ROUND(#REF!-#REF!,3)</f>
        <v>#REF!</v>
      </c>
      <c r="AS13" s="75" t="e">
        <f>ROUND(#REF!-#REF!,3)</f>
        <v>#REF!</v>
      </c>
      <c r="AT13" s="75" t="e">
        <f>ROUND(#REF!-#REF!,3)</f>
        <v>#REF!</v>
      </c>
      <c r="AU13" s="75" t="e">
        <f>ROUND(#REF!-#REF!,3)</f>
        <v>#REF!</v>
      </c>
      <c r="AV13" s="75" t="e">
        <f>ROUND(#REF!-#REF!,3)</f>
        <v>#REF!</v>
      </c>
      <c r="AW13" s="75" t="e">
        <f>ROUND(#REF!-#REF!,3)</f>
        <v>#REF!</v>
      </c>
      <c r="AX13" s="75" t="e">
        <f>ROUND(#REF!-#REF!,3)</f>
        <v>#REF!</v>
      </c>
      <c r="AY13" s="75" t="e">
        <f>ROUND(#REF!-#REF!,3)</f>
        <v>#REF!</v>
      </c>
      <c r="AZ13" s="75" t="e">
        <f>ROUND(#REF!-#REF!,3)</f>
        <v>#REF!</v>
      </c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</row>
    <row r="14" spans="1:96" ht="16">
      <c r="A14" s="6">
        <f t="shared" si="3"/>
        <v>309</v>
      </c>
      <c r="B14" s="75" t="e">
        <f>ROUND(#REF!-#REF!,3)</f>
        <v>#REF!</v>
      </c>
      <c r="C14" s="75" t="e">
        <f>ROUND(#REF!-#REF!,3)</f>
        <v>#REF!</v>
      </c>
      <c r="D14" s="75" t="e">
        <f>ROUND(#REF!-#REF!,3)</f>
        <v>#REF!</v>
      </c>
      <c r="E14" s="75" t="e">
        <f>ROUND(#REF!-#REF!,3)</f>
        <v>#REF!</v>
      </c>
      <c r="F14" s="75" t="e">
        <f>ROUND(#REF!-#REF!,3)</f>
        <v>#REF!</v>
      </c>
      <c r="G14" s="47" t="e">
        <f>ROUND(#REF!-#REF!,3)</f>
        <v>#REF!</v>
      </c>
      <c r="H14" s="47" t="e">
        <f>ROUND(#REF!-#REF!,3)</f>
        <v>#REF!</v>
      </c>
      <c r="I14" s="48" t="e">
        <f>ROUND(#REF!-#REF!,3)</f>
        <v>#REF!</v>
      </c>
      <c r="J14" s="48" t="e">
        <f>ROUND(#REF!-#REF!,3)</f>
        <v>#REF!</v>
      </c>
      <c r="K14" s="48" t="e">
        <f>ROUND(#REF!-#REF!,3)</f>
        <v>#REF!</v>
      </c>
      <c r="L14" s="48" t="e">
        <f>ROUND(#REF!-#REF!,3)</f>
        <v>#REF!</v>
      </c>
      <c r="M14" s="48" t="e">
        <f>ROUND(#REF!-#REF!,3)</f>
        <v>#REF!</v>
      </c>
      <c r="N14" s="48" t="e">
        <f>ROUND(#REF!-#REF!,3)</f>
        <v>#REF!</v>
      </c>
      <c r="O14" s="48" t="e">
        <f>ROUND(#REF!-#REF!,3)</f>
        <v>#REF!</v>
      </c>
      <c r="P14" s="48" t="e">
        <f>ROUND(#REF!-#REF!,3)</f>
        <v>#REF!</v>
      </c>
      <c r="Q14" s="48" t="e">
        <f>ROUND(#REF!-#REF!,3)</f>
        <v>#REF!</v>
      </c>
      <c r="R14" s="48" t="e">
        <f>ROUND(#REF!-#REF!,3)</f>
        <v>#REF!</v>
      </c>
      <c r="S14" s="48" t="e">
        <f>ROUND(#REF!-#REF!,3)</f>
        <v>#REF!</v>
      </c>
      <c r="T14" s="48" t="e">
        <f>ROUND(#REF!-#REF!,3)</f>
        <v>#REF!</v>
      </c>
      <c r="U14" s="48" t="e">
        <f>ROUND(#REF!-#REF!,3)</f>
        <v>#REF!</v>
      </c>
      <c r="V14" s="48" t="e">
        <f>ROUND(#REF!-#REF!,3)</f>
        <v>#REF!</v>
      </c>
      <c r="W14" s="48" t="e">
        <f>ROUND(#REF!-#REF!,3)</f>
        <v>#REF!</v>
      </c>
      <c r="X14" s="48" t="e">
        <f>ROUND(#REF!-#REF!,3)</f>
        <v>#REF!</v>
      </c>
      <c r="Y14" s="48" t="e">
        <f>ROUND(#REF!-#REF!,3)</f>
        <v>#REF!</v>
      </c>
      <c r="Z14" s="48" t="e">
        <f>ROUND(#REF!-#REF!,3)</f>
        <v>#REF!</v>
      </c>
      <c r="AA14" s="48" t="e">
        <f>ROUND(#REF!-#REF!,3)</f>
        <v>#REF!</v>
      </c>
      <c r="AB14" s="47" t="e">
        <f>ROUND(#REF!-#REF!,3)</f>
        <v>#REF!</v>
      </c>
      <c r="AC14" s="47" t="e">
        <f>ROUND(#REF!-#REF!,3)</f>
        <v>#REF!</v>
      </c>
      <c r="AD14" s="47" t="e">
        <f>ROUND(#REF!-#REF!,3)</f>
        <v>#REF!</v>
      </c>
      <c r="AE14" s="75" t="e">
        <f>ROUND(#REF!-#REF!,3)</f>
        <v>#REF!</v>
      </c>
      <c r="AF14" s="75" t="e">
        <f>ROUND(#REF!-#REF!,3)</f>
        <v>#REF!</v>
      </c>
      <c r="AG14" s="75" t="e">
        <f>ROUND(#REF!-#REF!,3)</f>
        <v>#REF!</v>
      </c>
      <c r="AH14" s="75" t="e">
        <f>ROUND(#REF!-#REF!,3)</f>
        <v>#REF!</v>
      </c>
      <c r="AI14" s="75" t="e">
        <f>ROUND(#REF!-#REF!,3)</f>
        <v>#REF!</v>
      </c>
      <c r="AJ14" s="75" t="e">
        <f>ROUND(#REF!-#REF!,3)</f>
        <v>#REF!</v>
      </c>
      <c r="AK14" s="75" t="e">
        <f>ROUND(#REF!-#REF!,3)</f>
        <v>#REF!</v>
      </c>
      <c r="AL14" s="75" t="e">
        <f>ROUND(#REF!-#REF!,3)</f>
        <v>#REF!</v>
      </c>
      <c r="AM14" s="75" t="e">
        <f>ROUND(#REF!-#REF!,3)</f>
        <v>#REF!</v>
      </c>
      <c r="AN14" s="75" t="e">
        <f>ROUND(#REF!-#REF!,3)</f>
        <v>#REF!</v>
      </c>
      <c r="AO14" s="75" t="e">
        <f>ROUND(#REF!-#REF!,3)</f>
        <v>#REF!</v>
      </c>
      <c r="AP14" s="75" t="e">
        <f>ROUND(#REF!-#REF!,3)</f>
        <v>#REF!</v>
      </c>
      <c r="AQ14" s="75" t="e">
        <f>ROUND(#REF!-#REF!,3)</f>
        <v>#REF!</v>
      </c>
      <c r="AR14" s="75" t="e">
        <f>ROUND(#REF!-#REF!,3)</f>
        <v>#REF!</v>
      </c>
      <c r="AS14" s="75" t="e">
        <f>ROUND(#REF!-#REF!,3)</f>
        <v>#REF!</v>
      </c>
      <c r="AT14" s="75" t="e">
        <f>ROUND(#REF!-#REF!,3)</f>
        <v>#REF!</v>
      </c>
      <c r="AU14" s="75" t="e">
        <f>ROUND(#REF!-#REF!,3)</f>
        <v>#REF!</v>
      </c>
      <c r="AV14" s="75" t="e">
        <f>ROUND(#REF!-#REF!,3)</f>
        <v>#REF!</v>
      </c>
      <c r="AW14" s="75" t="e">
        <f>ROUND(#REF!-#REF!,3)</f>
        <v>#REF!</v>
      </c>
      <c r="AX14" s="75" t="e">
        <f>ROUND(#REF!-#REF!,3)</f>
        <v>#REF!</v>
      </c>
      <c r="AY14" s="75" t="e">
        <f>ROUND(#REF!-#REF!,3)</f>
        <v>#REF!</v>
      </c>
      <c r="AZ14" s="75" t="e">
        <f>ROUND(#REF!-#REF!,3)</f>
        <v>#REF!</v>
      </c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</row>
    <row r="15" spans="1:96" ht="16">
      <c r="A15" s="6">
        <f t="shared" si="3"/>
        <v>306</v>
      </c>
      <c r="B15" s="75" t="e">
        <f>ROUND(#REF!-#REF!,3)</f>
        <v>#REF!</v>
      </c>
      <c r="C15" s="75" t="e">
        <f>ROUND(#REF!-#REF!,3)</f>
        <v>#REF!</v>
      </c>
      <c r="D15" s="75" t="e">
        <f>ROUND(#REF!-#REF!,3)</f>
        <v>#REF!</v>
      </c>
      <c r="E15" s="75" t="e">
        <f>ROUND(#REF!-#REF!,3)</f>
        <v>#REF!</v>
      </c>
      <c r="F15" s="75" t="e">
        <f>ROUND(#REF!-#REF!,3)</f>
        <v>#REF!</v>
      </c>
      <c r="G15" s="47" t="e">
        <f>ROUND(#REF!-#REF!,3)</f>
        <v>#REF!</v>
      </c>
      <c r="H15" s="47" t="e">
        <f>ROUND(#REF!-#REF!,3)</f>
        <v>#REF!</v>
      </c>
      <c r="I15" s="48" t="e">
        <f>ROUND(#REF!-#REF!,3)</f>
        <v>#REF!</v>
      </c>
      <c r="J15" s="48" t="e">
        <f>ROUND(#REF!-#REF!,3)</f>
        <v>#REF!</v>
      </c>
      <c r="K15" s="48" t="e">
        <f>ROUND(#REF!-#REF!,3)</f>
        <v>#REF!</v>
      </c>
      <c r="L15" s="48" t="e">
        <f>ROUND(#REF!-#REF!,3)</f>
        <v>#REF!</v>
      </c>
      <c r="M15" s="48" t="e">
        <f>ROUND(#REF!-#REF!,3)</f>
        <v>#REF!</v>
      </c>
      <c r="N15" s="48" t="e">
        <f>ROUND(#REF!-#REF!,3)</f>
        <v>#REF!</v>
      </c>
      <c r="O15" s="48" t="e">
        <f>ROUND(#REF!-#REF!,3)</f>
        <v>#REF!</v>
      </c>
      <c r="P15" s="48" t="e">
        <f>ROUND(#REF!-#REF!,3)</f>
        <v>#REF!</v>
      </c>
      <c r="Q15" s="48" t="e">
        <f>ROUND(#REF!-#REF!,3)</f>
        <v>#REF!</v>
      </c>
      <c r="R15" s="48" t="e">
        <f>ROUND(#REF!-#REF!,3)</f>
        <v>#REF!</v>
      </c>
      <c r="S15" s="48" t="e">
        <f>ROUND(#REF!-#REF!,3)</f>
        <v>#REF!</v>
      </c>
      <c r="T15" s="48" t="e">
        <f>ROUND(#REF!-#REF!,3)</f>
        <v>#REF!</v>
      </c>
      <c r="U15" s="48" t="e">
        <f>ROUND(#REF!-#REF!,3)</f>
        <v>#REF!</v>
      </c>
      <c r="V15" s="48" t="e">
        <f>ROUND(#REF!-#REF!,3)</f>
        <v>#REF!</v>
      </c>
      <c r="W15" s="48" t="e">
        <f>ROUND(#REF!-#REF!,3)</f>
        <v>#REF!</v>
      </c>
      <c r="X15" s="48" t="e">
        <f>ROUND(#REF!-#REF!,3)</f>
        <v>#REF!</v>
      </c>
      <c r="Y15" s="48" t="e">
        <f>ROUND(#REF!-#REF!,3)</f>
        <v>#REF!</v>
      </c>
      <c r="Z15" s="48" t="e">
        <f>ROUND(#REF!-#REF!,3)</f>
        <v>#REF!</v>
      </c>
      <c r="AA15" s="48" t="e">
        <f>ROUND(#REF!-#REF!,3)</f>
        <v>#REF!</v>
      </c>
      <c r="AB15" s="47" t="e">
        <f>ROUND(#REF!-#REF!,3)</f>
        <v>#REF!</v>
      </c>
      <c r="AC15" s="47" t="e">
        <f>ROUND(#REF!-#REF!,3)</f>
        <v>#REF!</v>
      </c>
      <c r="AD15" s="47" t="e">
        <f>ROUND(#REF!-#REF!,3)</f>
        <v>#REF!</v>
      </c>
      <c r="AE15" s="75" t="e">
        <f>ROUND(#REF!-#REF!,3)</f>
        <v>#REF!</v>
      </c>
      <c r="AF15" s="75" t="e">
        <f>ROUND(#REF!-#REF!,3)</f>
        <v>#REF!</v>
      </c>
      <c r="AG15" s="75" t="e">
        <f>ROUND(#REF!-#REF!,3)</f>
        <v>#REF!</v>
      </c>
      <c r="AH15" s="75" t="e">
        <f>ROUND(#REF!-#REF!,3)</f>
        <v>#REF!</v>
      </c>
      <c r="AI15" s="75" t="e">
        <f>ROUND(#REF!-#REF!,3)</f>
        <v>#REF!</v>
      </c>
      <c r="AJ15" s="75" t="e">
        <f>ROUND(#REF!-#REF!,3)</f>
        <v>#REF!</v>
      </c>
      <c r="AK15" s="75" t="e">
        <f>ROUND(#REF!-#REF!,3)</f>
        <v>#REF!</v>
      </c>
      <c r="AL15" s="75" t="e">
        <f>ROUND(#REF!-#REF!,3)</f>
        <v>#REF!</v>
      </c>
      <c r="AM15" s="75" t="e">
        <f>ROUND(#REF!-#REF!,3)</f>
        <v>#REF!</v>
      </c>
      <c r="AN15" s="75" t="e">
        <f>ROUND(#REF!-#REF!,3)</f>
        <v>#REF!</v>
      </c>
      <c r="AO15" s="75" t="e">
        <f>ROUND(#REF!-#REF!,3)</f>
        <v>#REF!</v>
      </c>
      <c r="AP15" s="75" t="e">
        <f>ROUND(#REF!-#REF!,3)</f>
        <v>#REF!</v>
      </c>
      <c r="AQ15" s="75" t="e">
        <f>ROUND(#REF!-#REF!,3)</f>
        <v>#REF!</v>
      </c>
      <c r="AR15" s="75" t="e">
        <f>ROUND(#REF!-#REF!,3)</f>
        <v>#REF!</v>
      </c>
      <c r="AS15" s="75" t="e">
        <f>ROUND(#REF!-#REF!,3)</f>
        <v>#REF!</v>
      </c>
      <c r="AT15" s="75" t="e">
        <f>ROUND(#REF!-#REF!,3)</f>
        <v>#REF!</v>
      </c>
      <c r="AU15" s="75" t="e">
        <f>ROUND(#REF!-#REF!,3)</f>
        <v>#REF!</v>
      </c>
      <c r="AV15" s="75" t="e">
        <f>ROUND(#REF!-#REF!,3)</f>
        <v>#REF!</v>
      </c>
      <c r="AW15" s="75" t="e">
        <f>ROUND(#REF!-#REF!,3)</f>
        <v>#REF!</v>
      </c>
      <c r="AX15" s="75" t="e">
        <f>ROUND(#REF!-#REF!,3)</f>
        <v>#REF!</v>
      </c>
      <c r="AY15" s="75" t="e">
        <f>ROUND(#REF!-#REF!,3)</f>
        <v>#REF!</v>
      </c>
      <c r="AZ15" s="75" t="e">
        <f>ROUND(#REF!-#REF!,3)</f>
        <v>#REF!</v>
      </c>
      <c r="BA15" s="75" t="e">
        <f>ROUND(#REF!-#REF!,3)</f>
        <v>#REF!</v>
      </c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</row>
    <row r="16" spans="1:96" ht="16">
      <c r="A16" s="6">
        <f t="shared" si="3"/>
        <v>303</v>
      </c>
      <c r="B16" s="75" t="e">
        <f>ROUND(#REF!-#REF!,3)</f>
        <v>#REF!</v>
      </c>
      <c r="C16" s="75" t="e">
        <f>ROUND(#REF!-#REF!,3)</f>
        <v>#REF!</v>
      </c>
      <c r="D16" s="75" t="e">
        <f>ROUND(#REF!-#REF!,3)</f>
        <v>#REF!</v>
      </c>
      <c r="E16" s="75" t="e">
        <f>ROUND(#REF!-#REF!,3)</f>
        <v>#REF!</v>
      </c>
      <c r="F16" s="75" t="e">
        <f>ROUND(#REF!-#REF!,3)</f>
        <v>#REF!</v>
      </c>
      <c r="G16" s="47" t="e">
        <f>ROUND(#REF!-#REF!,3)</f>
        <v>#REF!</v>
      </c>
      <c r="H16" s="47" t="e">
        <f>ROUND(#REF!-#REF!,3)</f>
        <v>#REF!</v>
      </c>
      <c r="I16" s="48" t="e">
        <f>ROUND(#REF!-#REF!,3)</f>
        <v>#REF!</v>
      </c>
      <c r="J16" s="48" t="e">
        <f>ROUND(#REF!-#REF!,3)</f>
        <v>#REF!</v>
      </c>
      <c r="K16" s="48" t="e">
        <f>ROUND(#REF!-#REF!,3)</f>
        <v>#REF!</v>
      </c>
      <c r="L16" s="48" t="e">
        <f>ROUND(#REF!-#REF!,3)</f>
        <v>#REF!</v>
      </c>
      <c r="M16" s="48" t="e">
        <f>ROUND(#REF!-#REF!,3)</f>
        <v>#REF!</v>
      </c>
      <c r="N16" s="48" t="e">
        <f>ROUND(#REF!-#REF!,3)</f>
        <v>#REF!</v>
      </c>
      <c r="O16" s="48" t="e">
        <f>ROUND(#REF!-#REF!,3)</f>
        <v>#REF!</v>
      </c>
      <c r="P16" s="48" t="e">
        <f>ROUND(#REF!-#REF!,3)</f>
        <v>#REF!</v>
      </c>
      <c r="Q16" s="48" t="e">
        <f>ROUND(#REF!-#REF!,3)</f>
        <v>#REF!</v>
      </c>
      <c r="R16" s="48" t="e">
        <f>ROUND(#REF!-#REF!,3)</f>
        <v>#REF!</v>
      </c>
      <c r="S16" s="48" t="e">
        <f>ROUND(#REF!-#REF!,3)</f>
        <v>#REF!</v>
      </c>
      <c r="T16" s="48" t="e">
        <f>ROUND(#REF!-#REF!,3)</f>
        <v>#REF!</v>
      </c>
      <c r="U16" s="48" t="e">
        <f>ROUND(#REF!-#REF!,3)</f>
        <v>#REF!</v>
      </c>
      <c r="V16" s="48" t="e">
        <f>ROUND(#REF!-#REF!,3)</f>
        <v>#REF!</v>
      </c>
      <c r="W16" s="48" t="e">
        <f>ROUND(#REF!-#REF!,3)</f>
        <v>#REF!</v>
      </c>
      <c r="X16" s="48" t="e">
        <f>ROUND(#REF!-#REF!,3)</f>
        <v>#REF!</v>
      </c>
      <c r="Y16" s="48" t="e">
        <f>ROUND(#REF!-#REF!,3)</f>
        <v>#REF!</v>
      </c>
      <c r="Z16" s="48" t="e">
        <f>ROUND(#REF!-#REF!,3)</f>
        <v>#REF!</v>
      </c>
      <c r="AA16" s="48" t="e">
        <f>ROUND(#REF!-#REF!,3)</f>
        <v>#REF!</v>
      </c>
      <c r="AB16" s="47" t="e">
        <f>ROUND(#REF!-#REF!,3)</f>
        <v>#REF!</v>
      </c>
      <c r="AC16" s="47" t="e">
        <f>ROUND(#REF!-#REF!,3)</f>
        <v>#REF!</v>
      </c>
      <c r="AD16" s="47" t="e">
        <f>ROUND(#REF!-#REF!,3)</f>
        <v>#REF!</v>
      </c>
      <c r="AE16" s="75" t="e">
        <f>ROUND(#REF!-#REF!,3)</f>
        <v>#REF!</v>
      </c>
      <c r="AF16" s="75" t="e">
        <f>ROUND(#REF!-#REF!,3)</f>
        <v>#REF!</v>
      </c>
      <c r="AG16" s="75" t="e">
        <f>ROUND(#REF!-#REF!,3)</f>
        <v>#REF!</v>
      </c>
      <c r="AH16" s="75" t="e">
        <f>ROUND(#REF!-#REF!,3)</f>
        <v>#REF!</v>
      </c>
      <c r="AI16" s="75" t="e">
        <f>ROUND(#REF!-#REF!,3)</f>
        <v>#REF!</v>
      </c>
      <c r="AJ16" s="75" t="e">
        <f>ROUND(#REF!-#REF!,3)</f>
        <v>#REF!</v>
      </c>
      <c r="AK16" s="75" t="e">
        <f>ROUND(#REF!-#REF!,3)</f>
        <v>#REF!</v>
      </c>
      <c r="AL16" s="75" t="e">
        <f>ROUND(#REF!-#REF!,3)</f>
        <v>#REF!</v>
      </c>
      <c r="AM16" s="75" t="e">
        <f>ROUND(#REF!-#REF!,3)</f>
        <v>#REF!</v>
      </c>
      <c r="AN16" s="75" t="e">
        <f>ROUND(#REF!-#REF!,3)</f>
        <v>#REF!</v>
      </c>
      <c r="AO16" s="75" t="e">
        <f>ROUND(#REF!-#REF!,3)</f>
        <v>#REF!</v>
      </c>
      <c r="AP16" s="75" t="e">
        <f>ROUND(#REF!-#REF!,3)</f>
        <v>#REF!</v>
      </c>
      <c r="AQ16" s="75" t="e">
        <f>ROUND(#REF!-#REF!,3)</f>
        <v>#REF!</v>
      </c>
      <c r="AR16" s="75" t="e">
        <f>ROUND(#REF!-#REF!,3)</f>
        <v>#REF!</v>
      </c>
      <c r="AS16" s="75" t="e">
        <f>ROUND(#REF!-#REF!,3)</f>
        <v>#REF!</v>
      </c>
      <c r="AT16" s="75" t="e">
        <f>ROUND(#REF!-#REF!,3)</f>
        <v>#REF!</v>
      </c>
      <c r="AU16" s="75" t="e">
        <f>ROUND(#REF!-#REF!,3)</f>
        <v>#REF!</v>
      </c>
      <c r="AV16" s="75" t="e">
        <f>ROUND(#REF!-#REF!,3)</f>
        <v>#REF!</v>
      </c>
      <c r="AW16" s="75" t="e">
        <f>ROUND(#REF!-#REF!,3)</f>
        <v>#REF!</v>
      </c>
      <c r="AX16" s="75" t="e">
        <f>ROUND(#REF!-#REF!,3)</f>
        <v>#REF!</v>
      </c>
      <c r="AY16" s="75" t="e">
        <f>ROUND(#REF!-#REF!,3)</f>
        <v>#REF!</v>
      </c>
      <c r="AZ16" s="75" t="e">
        <f>ROUND(#REF!-#REF!,3)</f>
        <v>#REF!</v>
      </c>
      <c r="BA16" s="75" t="e">
        <f>ROUND(#REF!-#REF!,3)</f>
        <v>#REF!</v>
      </c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</row>
    <row r="17" spans="1:95" ht="16">
      <c r="A17" s="6">
        <f t="shared" si="3"/>
        <v>300</v>
      </c>
      <c r="B17" s="75" t="e">
        <f>ROUND(#REF!-#REF!,3)</f>
        <v>#REF!</v>
      </c>
      <c r="C17" s="75" t="e">
        <f>ROUND(#REF!-#REF!,3)</f>
        <v>#REF!</v>
      </c>
      <c r="D17" s="75" t="e">
        <f>ROUND(#REF!-#REF!,3)</f>
        <v>#REF!</v>
      </c>
      <c r="E17" s="75" t="e">
        <f>ROUND(#REF!-#REF!,3)</f>
        <v>#REF!</v>
      </c>
      <c r="F17" s="75" t="e">
        <f>ROUND(#REF!-#REF!,3)</f>
        <v>#REF!</v>
      </c>
      <c r="G17" s="47" t="e">
        <f>ROUND(#REF!-#REF!,3)</f>
        <v>#REF!</v>
      </c>
      <c r="H17" s="47" t="e">
        <f>ROUND(#REF!-#REF!,3)</f>
        <v>#REF!</v>
      </c>
      <c r="I17" s="48" t="e">
        <f>ROUND(#REF!-#REF!,3)</f>
        <v>#REF!</v>
      </c>
      <c r="J17" s="48" t="e">
        <f>ROUND(#REF!-#REF!,3)</f>
        <v>#REF!</v>
      </c>
      <c r="K17" s="48" t="e">
        <f>ROUND(#REF!-#REF!,3)</f>
        <v>#REF!</v>
      </c>
      <c r="L17" s="48" t="e">
        <f>ROUND(#REF!-#REF!,3)</f>
        <v>#REF!</v>
      </c>
      <c r="M17" s="48" t="e">
        <f>ROUND(#REF!-#REF!,3)</f>
        <v>#REF!</v>
      </c>
      <c r="N17" s="48" t="e">
        <f>ROUND(#REF!-#REF!,3)</f>
        <v>#REF!</v>
      </c>
      <c r="O17" s="48" t="e">
        <f>ROUND(#REF!-#REF!,3)</f>
        <v>#REF!</v>
      </c>
      <c r="P17" s="48" t="e">
        <f>ROUND(#REF!-#REF!,3)</f>
        <v>#REF!</v>
      </c>
      <c r="Q17" s="48" t="e">
        <f>ROUND(#REF!-#REF!,3)</f>
        <v>#REF!</v>
      </c>
      <c r="R17" s="48" t="e">
        <f>ROUND(#REF!-#REF!,3)</f>
        <v>#REF!</v>
      </c>
      <c r="S17" s="48" t="e">
        <f>ROUND(#REF!-#REF!,3)</f>
        <v>#REF!</v>
      </c>
      <c r="T17" s="48" t="e">
        <f>ROUND(#REF!-#REF!,3)</f>
        <v>#REF!</v>
      </c>
      <c r="U17" s="48" t="e">
        <f>ROUND(#REF!-#REF!,3)</f>
        <v>#REF!</v>
      </c>
      <c r="V17" s="48" t="e">
        <f>ROUND(#REF!-#REF!,3)</f>
        <v>#REF!</v>
      </c>
      <c r="W17" s="48" t="e">
        <f>ROUND(#REF!-#REF!,3)</f>
        <v>#REF!</v>
      </c>
      <c r="X17" s="48" t="e">
        <f>ROUND(#REF!-#REF!,3)</f>
        <v>#REF!</v>
      </c>
      <c r="Y17" s="48" t="e">
        <f>ROUND(#REF!-#REF!,3)</f>
        <v>#REF!</v>
      </c>
      <c r="Z17" s="48" t="e">
        <f>ROUND(#REF!-#REF!,3)</f>
        <v>#REF!</v>
      </c>
      <c r="AA17" s="48" t="e">
        <f>ROUND(#REF!-#REF!,3)</f>
        <v>#REF!</v>
      </c>
      <c r="AB17" s="47" t="e">
        <f>ROUND(#REF!-#REF!,3)</f>
        <v>#REF!</v>
      </c>
      <c r="AC17" s="47" t="e">
        <f>ROUND(#REF!-#REF!,3)</f>
        <v>#REF!</v>
      </c>
      <c r="AD17" s="47" t="e">
        <f>ROUND(#REF!-#REF!,3)</f>
        <v>#REF!</v>
      </c>
      <c r="AE17" s="75" t="e">
        <f>ROUND(#REF!-#REF!,3)</f>
        <v>#REF!</v>
      </c>
      <c r="AF17" s="75" t="e">
        <f>ROUND(#REF!-#REF!,3)</f>
        <v>#REF!</v>
      </c>
      <c r="AG17" s="75" t="e">
        <f>ROUND(#REF!-#REF!,3)</f>
        <v>#REF!</v>
      </c>
      <c r="AH17" s="75" t="e">
        <f>ROUND(#REF!-#REF!,3)</f>
        <v>#REF!</v>
      </c>
      <c r="AI17" s="75" t="e">
        <f>ROUND(#REF!-#REF!,3)</f>
        <v>#REF!</v>
      </c>
      <c r="AJ17" s="75" t="e">
        <f>ROUND(#REF!-#REF!,3)</f>
        <v>#REF!</v>
      </c>
      <c r="AK17" s="75" t="e">
        <f>ROUND(#REF!-#REF!,3)</f>
        <v>#REF!</v>
      </c>
      <c r="AL17" s="75" t="e">
        <f>ROUND(#REF!-#REF!,3)</f>
        <v>#REF!</v>
      </c>
      <c r="AM17" s="75" t="e">
        <f>ROUND(#REF!-#REF!,3)</f>
        <v>#REF!</v>
      </c>
      <c r="AN17" s="75" t="e">
        <f>ROUND(#REF!-#REF!,3)</f>
        <v>#REF!</v>
      </c>
      <c r="AO17" s="75" t="e">
        <f>ROUND(#REF!-#REF!,3)</f>
        <v>#REF!</v>
      </c>
      <c r="AP17" s="75" t="e">
        <f>ROUND(#REF!-#REF!,3)</f>
        <v>#REF!</v>
      </c>
      <c r="AQ17" s="75" t="e">
        <f>ROUND(#REF!-#REF!,3)</f>
        <v>#REF!</v>
      </c>
      <c r="AR17" s="75" t="e">
        <f>ROUND(#REF!-#REF!,3)</f>
        <v>#REF!</v>
      </c>
      <c r="AS17" s="75" t="e">
        <f>ROUND(#REF!-#REF!,3)</f>
        <v>#REF!</v>
      </c>
      <c r="AT17" s="75" t="e">
        <f>ROUND(#REF!-#REF!,3)</f>
        <v>#REF!</v>
      </c>
      <c r="AU17" s="75" t="e">
        <f>ROUND(#REF!-#REF!,3)</f>
        <v>#REF!</v>
      </c>
      <c r="AV17" s="75" t="e">
        <f>ROUND(#REF!-#REF!,3)</f>
        <v>#REF!</v>
      </c>
      <c r="AW17" s="75" t="e">
        <f>ROUND(#REF!-#REF!,3)</f>
        <v>#REF!</v>
      </c>
      <c r="AX17" s="75" t="e">
        <f>ROUND(#REF!-#REF!,3)</f>
        <v>#REF!</v>
      </c>
      <c r="AY17" s="75" t="e">
        <f>ROUND(#REF!-#REF!,3)</f>
        <v>#REF!</v>
      </c>
      <c r="AZ17" s="75" t="e">
        <f>ROUND(#REF!-#REF!,3)</f>
        <v>#REF!</v>
      </c>
      <c r="BA17" s="75" t="e">
        <f>ROUND(#REF!-#REF!,3)</f>
        <v>#REF!</v>
      </c>
      <c r="BB17" s="75" t="e">
        <f>ROUND(#REF!-#REF!,3)</f>
        <v>#REF!</v>
      </c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</row>
    <row r="18" spans="1:95" ht="16">
      <c r="A18" s="6">
        <f t="shared" si="3"/>
        <v>297</v>
      </c>
      <c r="B18" s="75" t="e">
        <f>ROUND(#REF!-#REF!,3)</f>
        <v>#REF!</v>
      </c>
      <c r="C18" s="75" t="e">
        <f>ROUND(#REF!-#REF!,3)</f>
        <v>#REF!</v>
      </c>
      <c r="D18" s="75" t="e">
        <f>ROUND(#REF!-#REF!,3)</f>
        <v>#REF!</v>
      </c>
      <c r="E18" s="75" t="e">
        <f>ROUND(#REF!-#REF!,3)</f>
        <v>#REF!</v>
      </c>
      <c r="F18" s="75" t="e">
        <f>ROUND(#REF!-#REF!,3)</f>
        <v>#REF!</v>
      </c>
      <c r="G18" s="47" t="e">
        <f>ROUND(#REF!-#REF!,3)</f>
        <v>#REF!</v>
      </c>
      <c r="H18" s="47" t="e">
        <f>ROUND(#REF!-#REF!,3)</f>
        <v>#REF!</v>
      </c>
      <c r="I18" s="48" t="e">
        <f>ROUND(#REF!-#REF!,3)</f>
        <v>#REF!</v>
      </c>
      <c r="J18" s="48" t="e">
        <f>ROUND(#REF!-#REF!,3)</f>
        <v>#REF!</v>
      </c>
      <c r="K18" s="48" t="e">
        <f>ROUND(#REF!-#REF!,3)</f>
        <v>#REF!</v>
      </c>
      <c r="L18" s="48" t="e">
        <f>ROUND(#REF!-#REF!,3)</f>
        <v>#REF!</v>
      </c>
      <c r="M18" s="48" t="e">
        <f>ROUND(#REF!-#REF!,3)</f>
        <v>#REF!</v>
      </c>
      <c r="N18" s="48" t="e">
        <f>ROUND(#REF!-#REF!,3)</f>
        <v>#REF!</v>
      </c>
      <c r="O18" s="48" t="e">
        <f>ROUND(#REF!-#REF!,3)</f>
        <v>#REF!</v>
      </c>
      <c r="P18" s="48" t="e">
        <f>ROUND(#REF!-#REF!,3)</f>
        <v>#REF!</v>
      </c>
      <c r="Q18" s="48" t="e">
        <f>ROUND(#REF!-#REF!,3)</f>
        <v>#REF!</v>
      </c>
      <c r="R18" s="48" t="e">
        <f>ROUND(#REF!-#REF!,3)</f>
        <v>#REF!</v>
      </c>
      <c r="S18" s="48" t="e">
        <f>ROUND(#REF!-#REF!,3)</f>
        <v>#REF!</v>
      </c>
      <c r="T18" s="48" t="e">
        <f>ROUND(#REF!-#REF!,3)</f>
        <v>#REF!</v>
      </c>
      <c r="U18" s="48" t="e">
        <f>ROUND(#REF!-#REF!,3)</f>
        <v>#REF!</v>
      </c>
      <c r="V18" s="48" t="e">
        <f>ROUND(#REF!-#REF!,3)</f>
        <v>#REF!</v>
      </c>
      <c r="W18" s="48" t="e">
        <f>ROUND(#REF!-#REF!,3)</f>
        <v>#REF!</v>
      </c>
      <c r="X18" s="48" t="e">
        <f>ROUND(#REF!-#REF!,3)</f>
        <v>#REF!</v>
      </c>
      <c r="Y18" s="48" t="e">
        <f>ROUND(#REF!-#REF!,3)</f>
        <v>#REF!</v>
      </c>
      <c r="Z18" s="48" t="e">
        <f>ROUND(#REF!-#REF!,3)</f>
        <v>#REF!</v>
      </c>
      <c r="AA18" s="48" t="e">
        <f>ROUND(#REF!-#REF!,3)</f>
        <v>#REF!</v>
      </c>
      <c r="AB18" s="47" t="e">
        <f>ROUND(#REF!-#REF!,3)</f>
        <v>#REF!</v>
      </c>
      <c r="AC18" s="47" t="e">
        <f>ROUND(#REF!-#REF!,3)</f>
        <v>#REF!</v>
      </c>
      <c r="AD18" s="47" t="e">
        <f>ROUND(#REF!-#REF!,3)</f>
        <v>#REF!</v>
      </c>
      <c r="AE18" s="75" t="e">
        <f>ROUND(#REF!-#REF!,3)</f>
        <v>#REF!</v>
      </c>
      <c r="AF18" s="75" t="e">
        <f>ROUND(#REF!-#REF!,3)</f>
        <v>#REF!</v>
      </c>
      <c r="AG18" s="75" t="e">
        <f>ROUND(#REF!-#REF!,3)</f>
        <v>#REF!</v>
      </c>
      <c r="AH18" s="75" t="e">
        <f>ROUND(#REF!-#REF!,3)</f>
        <v>#REF!</v>
      </c>
      <c r="AI18" s="75" t="e">
        <f>ROUND(#REF!-#REF!,3)</f>
        <v>#REF!</v>
      </c>
      <c r="AJ18" s="75" t="e">
        <f>ROUND(#REF!-#REF!,3)</f>
        <v>#REF!</v>
      </c>
      <c r="AK18" s="75" t="e">
        <f>ROUND(#REF!-#REF!,3)</f>
        <v>#REF!</v>
      </c>
      <c r="AL18" s="75" t="e">
        <f>ROUND(#REF!-#REF!,3)</f>
        <v>#REF!</v>
      </c>
      <c r="AM18" s="75" t="e">
        <f>ROUND(#REF!-#REF!,3)</f>
        <v>#REF!</v>
      </c>
      <c r="AN18" s="75" t="e">
        <f>ROUND(#REF!-#REF!,3)</f>
        <v>#REF!</v>
      </c>
      <c r="AO18" s="75" t="e">
        <f>ROUND(#REF!-#REF!,3)</f>
        <v>#REF!</v>
      </c>
      <c r="AP18" s="75" t="e">
        <f>ROUND(#REF!-#REF!,3)</f>
        <v>#REF!</v>
      </c>
      <c r="AQ18" s="75" t="e">
        <f>ROUND(#REF!-#REF!,3)</f>
        <v>#REF!</v>
      </c>
      <c r="AR18" s="75" t="e">
        <f>ROUND(#REF!-#REF!,3)</f>
        <v>#REF!</v>
      </c>
      <c r="AS18" s="75" t="e">
        <f>ROUND(#REF!-#REF!,3)</f>
        <v>#REF!</v>
      </c>
      <c r="AT18" s="75" t="e">
        <f>ROUND(#REF!-#REF!,3)</f>
        <v>#REF!</v>
      </c>
      <c r="AU18" s="75" t="e">
        <f>ROUND(#REF!-#REF!,3)</f>
        <v>#REF!</v>
      </c>
      <c r="AV18" s="75" t="e">
        <f>ROUND(#REF!-#REF!,3)</f>
        <v>#REF!</v>
      </c>
      <c r="AW18" s="75" t="e">
        <f>ROUND(#REF!-#REF!,3)</f>
        <v>#REF!</v>
      </c>
      <c r="AX18" s="75" t="e">
        <f>ROUND(#REF!-#REF!,3)</f>
        <v>#REF!</v>
      </c>
      <c r="AY18" s="75" t="e">
        <f>ROUND(#REF!-#REF!,3)</f>
        <v>#REF!</v>
      </c>
      <c r="AZ18" s="75" t="e">
        <f>ROUND(#REF!-#REF!,3)</f>
        <v>#REF!</v>
      </c>
      <c r="BA18" s="75" t="e">
        <f>ROUND(#REF!-#REF!,3)</f>
        <v>#REF!</v>
      </c>
      <c r="BB18" s="75" t="e">
        <f>ROUND(#REF!-#REF!,3)</f>
        <v>#REF!</v>
      </c>
      <c r="BC18" s="75" t="e">
        <f>ROUND(#REF!-#REF!,3)</f>
        <v>#REF!</v>
      </c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</row>
    <row r="19" spans="1:95" ht="16">
      <c r="A19" s="6">
        <f t="shared" si="3"/>
        <v>294</v>
      </c>
      <c r="B19" s="75" t="e">
        <f>ROUND(#REF!-#REF!,3)</f>
        <v>#REF!</v>
      </c>
      <c r="C19" s="75" t="e">
        <f>ROUND(#REF!-#REF!,3)</f>
        <v>#REF!</v>
      </c>
      <c r="D19" s="75" t="e">
        <f>ROUND(#REF!-#REF!,3)</f>
        <v>#REF!</v>
      </c>
      <c r="E19" s="75" t="e">
        <f>ROUND(#REF!-#REF!,3)</f>
        <v>#REF!</v>
      </c>
      <c r="F19" s="75" t="e">
        <f>ROUND(#REF!-#REF!,3)</f>
        <v>#REF!</v>
      </c>
      <c r="G19" s="47" t="e">
        <f>ROUND(#REF!-#REF!,3)</f>
        <v>#REF!</v>
      </c>
      <c r="H19" s="47" t="e">
        <f>ROUND(#REF!-#REF!,3)</f>
        <v>#REF!</v>
      </c>
      <c r="I19" s="48" t="e">
        <f>ROUND(#REF!-#REF!,3)</f>
        <v>#REF!</v>
      </c>
      <c r="J19" s="48" t="e">
        <f>ROUND(#REF!-#REF!,3)</f>
        <v>#REF!</v>
      </c>
      <c r="K19" s="48" t="e">
        <f>ROUND(#REF!-#REF!,3)</f>
        <v>#REF!</v>
      </c>
      <c r="L19" s="48" t="e">
        <f>ROUND(#REF!-#REF!,3)</f>
        <v>#REF!</v>
      </c>
      <c r="M19" s="48" t="e">
        <f>ROUND(#REF!-#REF!,3)</f>
        <v>#REF!</v>
      </c>
      <c r="N19" s="48" t="e">
        <f>ROUND(#REF!-#REF!,3)</f>
        <v>#REF!</v>
      </c>
      <c r="O19" s="48" t="e">
        <f>ROUND(#REF!-#REF!,3)</f>
        <v>#REF!</v>
      </c>
      <c r="P19" s="48" t="e">
        <f>ROUND(#REF!-#REF!,3)</f>
        <v>#REF!</v>
      </c>
      <c r="Q19" s="48" t="e">
        <f>ROUND(#REF!-#REF!,3)</f>
        <v>#REF!</v>
      </c>
      <c r="R19" s="48" t="e">
        <f>ROUND(#REF!-#REF!,3)</f>
        <v>#REF!</v>
      </c>
      <c r="S19" s="48" t="e">
        <f>ROUND(#REF!-#REF!,3)</f>
        <v>#REF!</v>
      </c>
      <c r="T19" s="48" t="e">
        <f>ROUND(#REF!-#REF!,3)</f>
        <v>#REF!</v>
      </c>
      <c r="U19" s="48" t="e">
        <f>ROUND(#REF!-#REF!,3)</f>
        <v>#REF!</v>
      </c>
      <c r="V19" s="48" t="e">
        <f>ROUND(#REF!-#REF!,3)</f>
        <v>#REF!</v>
      </c>
      <c r="W19" s="48" t="e">
        <f>ROUND(#REF!-#REF!,3)</f>
        <v>#REF!</v>
      </c>
      <c r="X19" s="48" t="e">
        <f>ROUND(#REF!-#REF!,3)</f>
        <v>#REF!</v>
      </c>
      <c r="Y19" s="48" t="e">
        <f>ROUND(#REF!-#REF!,3)</f>
        <v>#REF!</v>
      </c>
      <c r="Z19" s="48" t="e">
        <f>ROUND(#REF!-#REF!,3)</f>
        <v>#REF!</v>
      </c>
      <c r="AA19" s="48" t="e">
        <f>ROUND(#REF!-#REF!,3)</f>
        <v>#REF!</v>
      </c>
      <c r="AB19" s="47" t="e">
        <f>ROUND(#REF!-#REF!,3)</f>
        <v>#REF!</v>
      </c>
      <c r="AC19" s="47" t="e">
        <f>ROUND(#REF!-#REF!,3)</f>
        <v>#REF!</v>
      </c>
      <c r="AD19" s="47" t="e">
        <f>ROUND(#REF!-#REF!,3)</f>
        <v>#REF!</v>
      </c>
      <c r="AE19" s="75" t="e">
        <f>ROUND(#REF!-#REF!,3)</f>
        <v>#REF!</v>
      </c>
      <c r="AF19" s="75" t="e">
        <f>ROUND(#REF!-#REF!,3)</f>
        <v>#REF!</v>
      </c>
      <c r="AG19" s="75" t="e">
        <f>ROUND(#REF!-#REF!,3)</f>
        <v>#REF!</v>
      </c>
      <c r="AH19" s="75" t="e">
        <f>ROUND(#REF!-#REF!,3)</f>
        <v>#REF!</v>
      </c>
      <c r="AI19" s="75" t="e">
        <f>ROUND(#REF!-#REF!,3)</f>
        <v>#REF!</v>
      </c>
      <c r="AJ19" s="75" t="e">
        <f>ROUND(#REF!-#REF!,3)</f>
        <v>#REF!</v>
      </c>
      <c r="AK19" s="75" t="e">
        <f>ROUND(#REF!-#REF!,3)</f>
        <v>#REF!</v>
      </c>
      <c r="AL19" s="75" t="e">
        <f>ROUND(#REF!-#REF!,3)</f>
        <v>#REF!</v>
      </c>
      <c r="AM19" s="75" t="e">
        <f>ROUND(#REF!-#REF!,3)</f>
        <v>#REF!</v>
      </c>
      <c r="AN19" s="75" t="e">
        <f>ROUND(#REF!-#REF!,3)</f>
        <v>#REF!</v>
      </c>
      <c r="AO19" s="75" t="e">
        <f>ROUND(#REF!-#REF!,3)</f>
        <v>#REF!</v>
      </c>
      <c r="AP19" s="75" t="e">
        <f>ROUND(#REF!-#REF!,3)</f>
        <v>#REF!</v>
      </c>
      <c r="AQ19" s="75" t="e">
        <f>ROUND(#REF!-#REF!,3)</f>
        <v>#REF!</v>
      </c>
      <c r="AR19" s="75" t="e">
        <f>ROUND(#REF!-#REF!,3)</f>
        <v>#REF!</v>
      </c>
      <c r="AS19" s="75" t="e">
        <f>ROUND(#REF!-#REF!,3)</f>
        <v>#REF!</v>
      </c>
      <c r="AT19" s="75" t="e">
        <f>ROUND(#REF!-#REF!,3)</f>
        <v>#REF!</v>
      </c>
      <c r="AU19" s="75" t="e">
        <f>ROUND(#REF!-#REF!,3)</f>
        <v>#REF!</v>
      </c>
      <c r="AV19" s="75" t="e">
        <f>ROUND(#REF!-#REF!,3)</f>
        <v>#REF!</v>
      </c>
      <c r="AW19" s="75" t="e">
        <f>ROUND(#REF!-#REF!,3)</f>
        <v>#REF!</v>
      </c>
      <c r="AX19" s="75" t="e">
        <f>ROUND(#REF!-#REF!,3)</f>
        <v>#REF!</v>
      </c>
      <c r="AY19" s="75" t="e">
        <f>ROUND(#REF!-#REF!,3)</f>
        <v>#REF!</v>
      </c>
      <c r="AZ19" s="75" t="e">
        <f>ROUND(#REF!-#REF!,3)</f>
        <v>#REF!</v>
      </c>
      <c r="BA19" s="75" t="e">
        <f>ROUND(#REF!-#REF!,3)</f>
        <v>#REF!</v>
      </c>
      <c r="BB19" s="75" t="e">
        <f>ROUND(#REF!-#REF!,3)</f>
        <v>#REF!</v>
      </c>
      <c r="BC19" s="75" t="e">
        <f>ROUND(#REF!-#REF!,3)</f>
        <v>#REF!</v>
      </c>
      <c r="BD19" s="75" t="e">
        <f>ROUND(#REF!-#REF!,3)</f>
        <v>#REF!</v>
      </c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</row>
    <row r="20" spans="1:95" ht="16">
      <c r="A20" s="6">
        <f t="shared" si="3"/>
        <v>291</v>
      </c>
      <c r="B20" s="75" t="e">
        <f>ROUND(#REF!-#REF!,3)</f>
        <v>#REF!</v>
      </c>
      <c r="C20" s="75" t="e">
        <f>ROUND(#REF!-#REF!,3)</f>
        <v>#REF!</v>
      </c>
      <c r="D20" s="75" t="e">
        <f>ROUND(#REF!-#REF!,3)</f>
        <v>#REF!</v>
      </c>
      <c r="E20" s="75" t="e">
        <f>ROUND(#REF!-#REF!,3)</f>
        <v>#REF!</v>
      </c>
      <c r="F20" s="75" t="e">
        <f>ROUND(#REF!-#REF!,3)</f>
        <v>#REF!</v>
      </c>
      <c r="G20" s="47" t="e">
        <f>ROUND(#REF!-#REF!,3)</f>
        <v>#REF!</v>
      </c>
      <c r="H20" s="47" t="e">
        <f>ROUND(#REF!-#REF!,3)</f>
        <v>#REF!</v>
      </c>
      <c r="I20" s="48" t="e">
        <f>ROUND(#REF!-#REF!,3)</f>
        <v>#REF!</v>
      </c>
      <c r="J20" s="48" t="e">
        <f>ROUND(#REF!-#REF!,3)</f>
        <v>#REF!</v>
      </c>
      <c r="K20" s="48" t="e">
        <f>ROUND(#REF!-#REF!,3)</f>
        <v>#REF!</v>
      </c>
      <c r="L20" s="48" t="e">
        <f>ROUND(#REF!-#REF!,3)</f>
        <v>#REF!</v>
      </c>
      <c r="M20" s="48" t="e">
        <f>ROUND(#REF!-#REF!,3)</f>
        <v>#REF!</v>
      </c>
      <c r="N20" s="48" t="e">
        <f>ROUND(#REF!-#REF!,3)</f>
        <v>#REF!</v>
      </c>
      <c r="O20" s="48" t="e">
        <f>ROUND(#REF!-#REF!,3)</f>
        <v>#REF!</v>
      </c>
      <c r="P20" s="48" t="e">
        <f>ROUND(#REF!-#REF!,3)</f>
        <v>#REF!</v>
      </c>
      <c r="Q20" s="48" t="e">
        <f>ROUND(#REF!-#REF!,3)</f>
        <v>#REF!</v>
      </c>
      <c r="R20" s="48" t="e">
        <f>ROUND(#REF!-#REF!,3)</f>
        <v>#REF!</v>
      </c>
      <c r="S20" s="48" t="e">
        <f>ROUND(#REF!-#REF!,3)</f>
        <v>#REF!</v>
      </c>
      <c r="T20" s="48" t="e">
        <f>ROUND(#REF!-#REF!,3)</f>
        <v>#REF!</v>
      </c>
      <c r="U20" s="48" t="e">
        <f>ROUND(#REF!-#REF!,3)</f>
        <v>#REF!</v>
      </c>
      <c r="V20" s="48" t="e">
        <f>ROUND(#REF!-#REF!,3)</f>
        <v>#REF!</v>
      </c>
      <c r="W20" s="48" t="e">
        <f>ROUND(#REF!-#REF!,3)</f>
        <v>#REF!</v>
      </c>
      <c r="X20" s="48" t="e">
        <f>ROUND(#REF!-#REF!,3)</f>
        <v>#REF!</v>
      </c>
      <c r="Y20" s="48" t="e">
        <f>ROUND(#REF!-#REF!,3)</f>
        <v>#REF!</v>
      </c>
      <c r="Z20" s="48" t="e">
        <f>ROUND(#REF!-#REF!,3)</f>
        <v>#REF!</v>
      </c>
      <c r="AA20" s="48" t="e">
        <f>ROUND(#REF!-#REF!,3)</f>
        <v>#REF!</v>
      </c>
      <c r="AB20" s="47" t="e">
        <f>ROUND(#REF!-#REF!,3)</f>
        <v>#REF!</v>
      </c>
      <c r="AC20" s="47" t="e">
        <f>ROUND(#REF!-#REF!,3)</f>
        <v>#REF!</v>
      </c>
      <c r="AD20" s="47" t="e">
        <f>ROUND(#REF!-#REF!,3)</f>
        <v>#REF!</v>
      </c>
      <c r="AE20" s="75" t="e">
        <f>ROUND(#REF!-#REF!,3)</f>
        <v>#REF!</v>
      </c>
      <c r="AF20" s="75" t="e">
        <f>ROUND(#REF!-#REF!,3)</f>
        <v>#REF!</v>
      </c>
      <c r="AG20" s="75" t="e">
        <f>ROUND(#REF!-#REF!,3)</f>
        <v>#REF!</v>
      </c>
      <c r="AH20" s="75" t="e">
        <f>ROUND(#REF!-#REF!,3)</f>
        <v>#REF!</v>
      </c>
      <c r="AI20" s="75" t="e">
        <f>ROUND(#REF!-#REF!,3)</f>
        <v>#REF!</v>
      </c>
      <c r="AJ20" s="75" t="e">
        <f>ROUND(#REF!-#REF!,3)</f>
        <v>#REF!</v>
      </c>
      <c r="AK20" s="75" t="e">
        <f>ROUND(#REF!-#REF!,3)</f>
        <v>#REF!</v>
      </c>
      <c r="AL20" s="75" t="e">
        <f>ROUND(#REF!-#REF!,3)</f>
        <v>#REF!</v>
      </c>
      <c r="AM20" s="75" t="e">
        <f>ROUND(#REF!-#REF!,3)</f>
        <v>#REF!</v>
      </c>
      <c r="AN20" s="75" t="e">
        <f>ROUND(#REF!-#REF!,3)</f>
        <v>#REF!</v>
      </c>
      <c r="AO20" s="75" t="e">
        <f>ROUND(#REF!-#REF!,3)</f>
        <v>#REF!</v>
      </c>
      <c r="AP20" s="75" t="e">
        <f>ROUND(#REF!-#REF!,3)</f>
        <v>#REF!</v>
      </c>
      <c r="AQ20" s="75" t="e">
        <f>ROUND(#REF!-#REF!,3)</f>
        <v>#REF!</v>
      </c>
      <c r="AR20" s="75" t="e">
        <f>ROUND(#REF!-#REF!,3)</f>
        <v>#REF!</v>
      </c>
      <c r="AS20" s="75" t="e">
        <f>ROUND(#REF!-#REF!,3)</f>
        <v>#REF!</v>
      </c>
      <c r="AT20" s="75" t="e">
        <f>ROUND(#REF!-#REF!,3)</f>
        <v>#REF!</v>
      </c>
      <c r="AU20" s="75" t="e">
        <f>ROUND(#REF!-#REF!,3)</f>
        <v>#REF!</v>
      </c>
      <c r="AV20" s="75" t="e">
        <f>ROUND(#REF!-#REF!,3)</f>
        <v>#REF!</v>
      </c>
      <c r="AW20" s="75" t="e">
        <f>ROUND(#REF!-#REF!,3)</f>
        <v>#REF!</v>
      </c>
      <c r="AX20" s="75" t="e">
        <f>ROUND(#REF!-#REF!,3)</f>
        <v>#REF!</v>
      </c>
      <c r="AY20" s="75" t="e">
        <f>ROUND(#REF!-#REF!,3)</f>
        <v>#REF!</v>
      </c>
      <c r="AZ20" s="75" t="e">
        <f>ROUND(#REF!-#REF!,3)</f>
        <v>#REF!</v>
      </c>
      <c r="BA20" s="75" t="e">
        <f>ROUND(#REF!-#REF!,3)</f>
        <v>#REF!</v>
      </c>
      <c r="BB20" s="75" t="e">
        <f>ROUND(#REF!-#REF!,3)</f>
        <v>#REF!</v>
      </c>
      <c r="BC20" s="75" t="e">
        <f>ROUND(#REF!-#REF!,3)</f>
        <v>#REF!</v>
      </c>
      <c r="BD20" s="75" t="e">
        <f>ROUND(#REF!-#REF!,3)</f>
        <v>#REF!</v>
      </c>
      <c r="BE20" s="75" t="e">
        <f>ROUND(#REF!-#REF!,3)</f>
        <v>#REF!</v>
      </c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</row>
    <row r="21" spans="1:95" ht="16">
      <c r="A21" s="6">
        <f t="shared" si="3"/>
        <v>288</v>
      </c>
      <c r="B21" s="45"/>
      <c r="C21" s="75" t="e">
        <f>ROUND(#REF!-#REF!,3)</f>
        <v>#REF!</v>
      </c>
      <c r="D21" s="75" t="e">
        <f>ROUND(#REF!-#REF!,3)</f>
        <v>#REF!</v>
      </c>
      <c r="E21" s="75" t="e">
        <f>ROUND(#REF!-#REF!,3)</f>
        <v>#REF!</v>
      </c>
      <c r="F21" s="75" t="e">
        <f>ROUND(#REF!-#REF!,3)</f>
        <v>#REF!</v>
      </c>
      <c r="G21" s="47" t="e">
        <f>ROUND(#REF!-#REF!,3)</f>
        <v>#REF!</v>
      </c>
      <c r="H21" s="47" t="e">
        <f>ROUND(#REF!-#REF!,3)</f>
        <v>#REF!</v>
      </c>
      <c r="I21" s="48" t="e">
        <f>ROUND(#REF!-#REF!,3)</f>
        <v>#REF!</v>
      </c>
      <c r="J21" s="48" t="e">
        <f>ROUND(#REF!-#REF!,3)</f>
        <v>#REF!</v>
      </c>
      <c r="K21" s="48" t="e">
        <f>ROUND(#REF!-#REF!,3)</f>
        <v>#REF!</v>
      </c>
      <c r="L21" s="48" t="e">
        <f>ROUND(#REF!-#REF!,3)</f>
        <v>#REF!</v>
      </c>
      <c r="M21" s="48" t="e">
        <f>ROUND(#REF!-#REF!,3)</f>
        <v>#REF!</v>
      </c>
      <c r="N21" s="48" t="e">
        <f>ROUND(#REF!-#REF!,3)</f>
        <v>#REF!</v>
      </c>
      <c r="O21" s="48" t="e">
        <f>ROUND(#REF!-#REF!,3)</f>
        <v>#REF!</v>
      </c>
      <c r="P21" s="48" t="e">
        <f>ROUND(#REF!-#REF!,3)</f>
        <v>#REF!</v>
      </c>
      <c r="Q21" s="48" t="e">
        <f>ROUND(#REF!-#REF!,3)</f>
        <v>#REF!</v>
      </c>
      <c r="R21" s="48" t="e">
        <f>ROUND(#REF!-#REF!,3)</f>
        <v>#REF!</v>
      </c>
      <c r="S21" s="48" t="e">
        <f>ROUND(#REF!-#REF!,3)</f>
        <v>#REF!</v>
      </c>
      <c r="T21" s="48" t="e">
        <f>ROUND(#REF!-#REF!,3)</f>
        <v>#REF!</v>
      </c>
      <c r="U21" s="48" t="e">
        <f>ROUND(#REF!-#REF!,3)</f>
        <v>#REF!</v>
      </c>
      <c r="V21" s="48" t="e">
        <f>ROUND(#REF!-#REF!,3)</f>
        <v>#REF!</v>
      </c>
      <c r="W21" s="48" t="e">
        <f>ROUND(#REF!-#REF!,3)</f>
        <v>#REF!</v>
      </c>
      <c r="X21" s="48" t="e">
        <f>ROUND(#REF!-#REF!,3)</f>
        <v>#REF!</v>
      </c>
      <c r="Y21" s="48" t="e">
        <f>ROUND(#REF!-#REF!,3)</f>
        <v>#REF!</v>
      </c>
      <c r="Z21" s="48" t="e">
        <f>ROUND(#REF!-#REF!,3)</f>
        <v>#REF!</v>
      </c>
      <c r="AA21" s="48" t="e">
        <f>ROUND(#REF!-#REF!,3)</f>
        <v>#REF!</v>
      </c>
      <c r="AB21" s="47" t="e">
        <f>ROUND(#REF!-#REF!,3)</f>
        <v>#REF!</v>
      </c>
      <c r="AC21" s="47" t="e">
        <f>ROUND(#REF!-#REF!,3)</f>
        <v>#REF!</v>
      </c>
      <c r="AD21" s="47" t="e">
        <f>ROUND(#REF!-#REF!,3)</f>
        <v>#REF!</v>
      </c>
      <c r="AE21" s="75" t="e">
        <f>ROUND(#REF!-#REF!,3)</f>
        <v>#REF!</v>
      </c>
      <c r="AF21" s="75" t="e">
        <f>ROUND(#REF!-#REF!,3)</f>
        <v>#REF!</v>
      </c>
      <c r="AG21" s="75" t="e">
        <f>ROUND(#REF!-#REF!,3)</f>
        <v>#REF!</v>
      </c>
      <c r="AH21" s="75" t="e">
        <f>ROUND(#REF!-#REF!,3)</f>
        <v>#REF!</v>
      </c>
      <c r="AI21" s="75" t="e">
        <f>ROUND(#REF!-#REF!,3)</f>
        <v>#REF!</v>
      </c>
      <c r="AJ21" s="75" t="e">
        <f>ROUND(#REF!-#REF!,3)</f>
        <v>#REF!</v>
      </c>
      <c r="AK21" s="75" t="e">
        <f>ROUND(#REF!-#REF!,3)</f>
        <v>#REF!</v>
      </c>
      <c r="AL21" s="75" t="e">
        <f>ROUND(#REF!-#REF!,3)</f>
        <v>#REF!</v>
      </c>
      <c r="AM21" s="75" t="e">
        <f>ROUND(#REF!-#REF!,3)</f>
        <v>#REF!</v>
      </c>
      <c r="AN21" s="75" t="e">
        <f>ROUND(#REF!-#REF!,3)</f>
        <v>#REF!</v>
      </c>
      <c r="AO21" s="75" t="e">
        <f>ROUND(#REF!-#REF!,3)</f>
        <v>#REF!</v>
      </c>
      <c r="AP21" s="75" t="e">
        <f>ROUND(#REF!-#REF!,3)</f>
        <v>#REF!</v>
      </c>
      <c r="AQ21" s="75" t="e">
        <f>ROUND(#REF!-#REF!,3)</f>
        <v>#REF!</v>
      </c>
      <c r="AR21" s="75" t="e">
        <f>ROUND(#REF!-#REF!,3)</f>
        <v>#REF!</v>
      </c>
      <c r="AS21" s="75" t="e">
        <f>ROUND(#REF!-#REF!,3)</f>
        <v>#REF!</v>
      </c>
      <c r="AT21" s="75" t="e">
        <f>ROUND(#REF!-#REF!,3)</f>
        <v>#REF!</v>
      </c>
      <c r="AU21" s="75" t="e">
        <f>ROUND(#REF!-#REF!,3)</f>
        <v>#REF!</v>
      </c>
      <c r="AV21" s="75" t="e">
        <f>ROUND(#REF!-#REF!,3)</f>
        <v>#REF!</v>
      </c>
      <c r="AW21" s="75" t="e">
        <f>ROUND(#REF!-#REF!,3)</f>
        <v>#REF!</v>
      </c>
      <c r="AX21" s="75" t="e">
        <f>ROUND(#REF!-#REF!,3)</f>
        <v>#REF!</v>
      </c>
      <c r="AY21" s="75" t="e">
        <f>ROUND(#REF!-#REF!,3)</f>
        <v>#REF!</v>
      </c>
      <c r="AZ21" s="75" t="e">
        <f>ROUND(#REF!-#REF!,3)</f>
        <v>#REF!</v>
      </c>
      <c r="BA21" s="75" t="e">
        <f>ROUND(#REF!-#REF!,3)</f>
        <v>#REF!</v>
      </c>
      <c r="BB21" s="75" t="e">
        <f>ROUND(#REF!-#REF!,3)</f>
        <v>#REF!</v>
      </c>
      <c r="BC21" s="75" t="e">
        <f>ROUND(#REF!-#REF!,3)</f>
        <v>#REF!</v>
      </c>
      <c r="BD21" s="75" t="e">
        <f>ROUND(#REF!-#REF!,3)</f>
        <v>#REF!</v>
      </c>
      <c r="BE21" s="75" t="e">
        <f>ROUND(#REF!-#REF!,3)</f>
        <v>#REF!</v>
      </c>
      <c r="BF21" s="75" t="e">
        <f>ROUND(#REF!-#REF!,3)</f>
        <v>#REF!</v>
      </c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</row>
    <row r="22" spans="1:95" ht="16">
      <c r="A22" s="6">
        <f t="shared" si="3"/>
        <v>285</v>
      </c>
      <c r="B22" s="45"/>
      <c r="C22" s="75" t="e">
        <f>ROUND(#REF!-#REF!,3)</f>
        <v>#REF!</v>
      </c>
      <c r="D22" s="75" t="e">
        <f>ROUND(#REF!-#REF!,3)</f>
        <v>#REF!</v>
      </c>
      <c r="E22" s="75" t="e">
        <f>ROUND(#REF!-#REF!,3)</f>
        <v>#REF!</v>
      </c>
      <c r="F22" s="75" t="e">
        <f>ROUND(#REF!-#REF!,3)</f>
        <v>#REF!</v>
      </c>
      <c r="G22" s="47" t="e">
        <f>ROUND(#REF!-#REF!,3)</f>
        <v>#REF!</v>
      </c>
      <c r="H22" s="47" t="e">
        <f>ROUND(#REF!-#REF!,3)</f>
        <v>#REF!</v>
      </c>
      <c r="I22" s="48" t="e">
        <f>ROUND(#REF!-#REF!,3)</f>
        <v>#REF!</v>
      </c>
      <c r="J22" s="48" t="e">
        <f>ROUND(#REF!-#REF!,3)</f>
        <v>#REF!</v>
      </c>
      <c r="K22" s="48" t="e">
        <f>ROUND(#REF!-#REF!,3)</f>
        <v>#REF!</v>
      </c>
      <c r="L22" s="48" t="e">
        <f>ROUND(#REF!-#REF!,3)</f>
        <v>#REF!</v>
      </c>
      <c r="M22" s="48" t="e">
        <f>ROUND(#REF!-#REF!,3)</f>
        <v>#REF!</v>
      </c>
      <c r="N22" s="48" t="e">
        <f>ROUND(#REF!-#REF!,3)</f>
        <v>#REF!</v>
      </c>
      <c r="O22" s="48" t="e">
        <f>ROUND(#REF!-#REF!,3)</f>
        <v>#REF!</v>
      </c>
      <c r="P22" s="48" t="e">
        <f>ROUND(#REF!-#REF!,3)</f>
        <v>#REF!</v>
      </c>
      <c r="Q22" s="48" t="e">
        <f>ROUND(#REF!-#REF!,3)</f>
        <v>#REF!</v>
      </c>
      <c r="R22" s="48" t="e">
        <f>ROUND(#REF!-#REF!,3)</f>
        <v>#REF!</v>
      </c>
      <c r="S22" s="48" t="e">
        <f>ROUND(#REF!-#REF!,3)</f>
        <v>#REF!</v>
      </c>
      <c r="T22" s="48" t="e">
        <f>ROUND(#REF!-#REF!,3)</f>
        <v>#REF!</v>
      </c>
      <c r="U22" s="48" t="e">
        <f>ROUND(#REF!-#REF!,3)</f>
        <v>#REF!</v>
      </c>
      <c r="V22" s="48" t="e">
        <f>ROUND(#REF!-#REF!,3)</f>
        <v>#REF!</v>
      </c>
      <c r="W22" s="48" t="e">
        <f>ROUND(#REF!-#REF!,3)</f>
        <v>#REF!</v>
      </c>
      <c r="X22" s="48" t="e">
        <f>ROUND(#REF!-#REF!,3)</f>
        <v>#REF!</v>
      </c>
      <c r="Y22" s="48" t="e">
        <f>ROUND(#REF!-#REF!,3)</f>
        <v>#REF!</v>
      </c>
      <c r="Z22" s="48" t="e">
        <f>ROUND(#REF!-#REF!,3)</f>
        <v>#REF!</v>
      </c>
      <c r="AA22" s="48" t="e">
        <f>ROUND(#REF!-#REF!,3)</f>
        <v>#REF!</v>
      </c>
      <c r="AB22" s="47" t="e">
        <f>ROUND(#REF!-#REF!,3)</f>
        <v>#REF!</v>
      </c>
      <c r="AC22" s="47" t="e">
        <f>ROUND(#REF!-#REF!,3)</f>
        <v>#REF!</v>
      </c>
      <c r="AD22" s="47" t="e">
        <f>ROUND(#REF!-#REF!,3)</f>
        <v>#REF!</v>
      </c>
      <c r="AE22" s="75" t="e">
        <f>ROUND(#REF!-#REF!,3)</f>
        <v>#REF!</v>
      </c>
      <c r="AF22" s="75" t="e">
        <f>ROUND(#REF!-#REF!,3)</f>
        <v>#REF!</v>
      </c>
      <c r="AG22" s="75" t="e">
        <f>ROUND(#REF!-#REF!,3)</f>
        <v>#REF!</v>
      </c>
      <c r="AH22" s="75" t="e">
        <f>ROUND(#REF!-#REF!,3)</f>
        <v>#REF!</v>
      </c>
      <c r="AI22" s="75" t="e">
        <f>ROUND(#REF!-#REF!,3)</f>
        <v>#REF!</v>
      </c>
      <c r="AJ22" s="75" t="e">
        <f>ROUND(#REF!-#REF!,3)</f>
        <v>#REF!</v>
      </c>
      <c r="AK22" s="75" t="e">
        <f>ROUND(#REF!-#REF!,3)</f>
        <v>#REF!</v>
      </c>
      <c r="AL22" s="75" t="e">
        <f>ROUND(#REF!-#REF!,3)</f>
        <v>#REF!</v>
      </c>
      <c r="AM22" s="75" t="e">
        <f>ROUND(#REF!-#REF!,3)</f>
        <v>#REF!</v>
      </c>
      <c r="AN22" s="75" t="e">
        <f>ROUND(#REF!-#REF!,3)</f>
        <v>#REF!</v>
      </c>
      <c r="AO22" s="75" t="e">
        <f>ROUND(#REF!-#REF!,3)</f>
        <v>#REF!</v>
      </c>
      <c r="AP22" s="75" t="e">
        <f>ROUND(#REF!-#REF!,3)</f>
        <v>#REF!</v>
      </c>
      <c r="AQ22" s="75" t="e">
        <f>ROUND(#REF!-#REF!,3)</f>
        <v>#REF!</v>
      </c>
      <c r="AR22" s="75" t="e">
        <f>ROUND(#REF!-#REF!,3)</f>
        <v>#REF!</v>
      </c>
      <c r="AS22" s="75" t="e">
        <f>ROUND(#REF!-#REF!,3)</f>
        <v>#REF!</v>
      </c>
      <c r="AT22" s="75" t="e">
        <f>ROUND(#REF!-#REF!,3)</f>
        <v>#REF!</v>
      </c>
      <c r="AU22" s="75" t="e">
        <f>ROUND(#REF!-#REF!,3)</f>
        <v>#REF!</v>
      </c>
      <c r="AV22" s="75" t="e">
        <f>ROUND(#REF!-#REF!,3)</f>
        <v>#REF!</v>
      </c>
      <c r="AW22" s="75" t="e">
        <f>ROUND(#REF!-#REF!,3)</f>
        <v>#REF!</v>
      </c>
      <c r="AX22" s="75" t="e">
        <f>ROUND(#REF!-#REF!,3)</f>
        <v>#REF!</v>
      </c>
      <c r="AY22" s="75" t="e">
        <f>ROUND(#REF!-#REF!,3)</f>
        <v>#REF!</v>
      </c>
      <c r="AZ22" s="75" t="e">
        <f>ROUND(#REF!-#REF!,3)</f>
        <v>#REF!</v>
      </c>
      <c r="BA22" s="75" t="e">
        <f>ROUND(#REF!-#REF!,3)</f>
        <v>#REF!</v>
      </c>
      <c r="BB22" s="75" t="e">
        <f>ROUND(#REF!-#REF!,3)</f>
        <v>#REF!</v>
      </c>
      <c r="BC22" s="75" t="e">
        <f>ROUND(#REF!-#REF!,3)</f>
        <v>#REF!</v>
      </c>
      <c r="BD22" s="75" t="e">
        <f>ROUND(#REF!-#REF!,3)</f>
        <v>#REF!</v>
      </c>
      <c r="BE22" s="75" t="e">
        <f>ROUND(#REF!-#REF!,3)</f>
        <v>#REF!</v>
      </c>
      <c r="BF22" s="75" t="e">
        <f>ROUND(#REF!-#REF!,3)</f>
        <v>#REF!</v>
      </c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</row>
    <row r="23" spans="1:95" ht="16">
      <c r="A23" s="6">
        <f t="shared" si="3"/>
        <v>282</v>
      </c>
      <c r="B23" s="45"/>
      <c r="C23" s="75" t="e">
        <f>ROUND(#REF!-#REF!,3)</f>
        <v>#REF!</v>
      </c>
      <c r="D23" s="75" t="e">
        <f>ROUND(#REF!-#REF!,3)</f>
        <v>#REF!</v>
      </c>
      <c r="E23" s="75" t="e">
        <f>ROUND(#REF!-#REF!,3)</f>
        <v>#REF!</v>
      </c>
      <c r="F23" s="75" t="e">
        <f>ROUND(#REF!-#REF!,3)</f>
        <v>#REF!</v>
      </c>
      <c r="G23" s="47" t="e">
        <f>ROUND(#REF!-#REF!,3)</f>
        <v>#REF!</v>
      </c>
      <c r="H23" s="47" t="e">
        <f>ROUND(#REF!-#REF!,3)</f>
        <v>#REF!</v>
      </c>
      <c r="I23" s="48" t="e">
        <f>ROUND(#REF!-#REF!,3)</f>
        <v>#REF!</v>
      </c>
      <c r="J23" s="48" t="e">
        <f>ROUND(#REF!-#REF!,3)</f>
        <v>#REF!</v>
      </c>
      <c r="K23" s="48" t="e">
        <f>ROUND(#REF!-#REF!,3)</f>
        <v>#REF!</v>
      </c>
      <c r="L23" s="48" t="e">
        <f>ROUND(#REF!-#REF!,3)</f>
        <v>#REF!</v>
      </c>
      <c r="M23" s="48" t="e">
        <f>ROUND(#REF!-#REF!,3)</f>
        <v>#REF!</v>
      </c>
      <c r="N23" s="48" t="e">
        <f>ROUND(#REF!-#REF!,3)</f>
        <v>#REF!</v>
      </c>
      <c r="O23" s="48" t="e">
        <f>ROUND(#REF!-#REF!,3)</f>
        <v>#REF!</v>
      </c>
      <c r="P23" s="48" t="e">
        <f>ROUND(#REF!-#REF!,3)</f>
        <v>#REF!</v>
      </c>
      <c r="Q23" s="48" t="e">
        <f>ROUND(#REF!-#REF!,3)</f>
        <v>#REF!</v>
      </c>
      <c r="R23" s="48" t="e">
        <f>ROUND(#REF!-#REF!,3)</f>
        <v>#REF!</v>
      </c>
      <c r="S23" s="48" t="e">
        <f>ROUND(#REF!-#REF!,3)</f>
        <v>#REF!</v>
      </c>
      <c r="T23" s="48" t="e">
        <f>ROUND(#REF!-#REF!,3)</f>
        <v>#REF!</v>
      </c>
      <c r="U23" s="48" t="e">
        <f>ROUND(#REF!-#REF!,3)</f>
        <v>#REF!</v>
      </c>
      <c r="V23" s="48" t="e">
        <f>ROUND(#REF!-#REF!,3)</f>
        <v>#REF!</v>
      </c>
      <c r="W23" s="48" t="e">
        <f>ROUND(#REF!-#REF!,3)</f>
        <v>#REF!</v>
      </c>
      <c r="X23" s="48" t="e">
        <f>ROUND(#REF!-#REF!,3)</f>
        <v>#REF!</v>
      </c>
      <c r="Y23" s="48" t="e">
        <f>ROUND(#REF!-#REF!,3)</f>
        <v>#REF!</v>
      </c>
      <c r="Z23" s="48" t="e">
        <f>ROUND(#REF!-#REF!,3)</f>
        <v>#REF!</v>
      </c>
      <c r="AA23" s="48" t="e">
        <f>ROUND(#REF!-#REF!,3)</f>
        <v>#REF!</v>
      </c>
      <c r="AB23" s="47" t="e">
        <f>ROUND(#REF!-#REF!,3)</f>
        <v>#REF!</v>
      </c>
      <c r="AC23" s="47" t="e">
        <f>ROUND(#REF!-#REF!,3)</f>
        <v>#REF!</v>
      </c>
      <c r="AD23" s="47" t="e">
        <f>ROUND(#REF!-#REF!,3)</f>
        <v>#REF!</v>
      </c>
      <c r="AE23" s="75" t="e">
        <f>ROUND(#REF!-#REF!,3)</f>
        <v>#REF!</v>
      </c>
      <c r="AF23" s="75" t="e">
        <f>ROUND(#REF!-#REF!,3)</f>
        <v>#REF!</v>
      </c>
      <c r="AG23" s="75" t="e">
        <f>ROUND(#REF!-#REF!,3)</f>
        <v>#REF!</v>
      </c>
      <c r="AH23" s="75" t="e">
        <f>ROUND(#REF!-#REF!,3)</f>
        <v>#REF!</v>
      </c>
      <c r="AI23" s="75" t="e">
        <f>ROUND(#REF!-#REF!,3)</f>
        <v>#REF!</v>
      </c>
      <c r="AJ23" s="75" t="e">
        <f>ROUND(#REF!-#REF!,3)</f>
        <v>#REF!</v>
      </c>
      <c r="AK23" s="75" t="e">
        <f>ROUND(#REF!-#REF!,3)</f>
        <v>#REF!</v>
      </c>
      <c r="AL23" s="75" t="e">
        <f>ROUND(#REF!-#REF!,3)</f>
        <v>#REF!</v>
      </c>
      <c r="AM23" s="75" t="e">
        <f>ROUND(#REF!-#REF!,3)</f>
        <v>#REF!</v>
      </c>
      <c r="AN23" s="75" t="e">
        <f>ROUND(#REF!-#REF!,3)</f>
        <v>#REF!</v>
      </c>
      <c r="AO23" s="75" t="e">
        <f>ROUND(#REF!-#REF!,3)</f>
        <v>#REF!</v>
      </c>
      <c r="AP23" s="75" t="e">
        <f>ROUND(#REF!-#REF!,3)</f>
        <v>#REF!</v>
      </c>
      <c r="AQ23" s="75" t="e">
        <f>ROUND(#REF!-#REF!,3)</f>
        <v>#REF!</v>
      </c>
      <c r="AR23" s="75" t="e">
        <f>ROUND(#REF!-#REF!,3)</f>
        <v>#REF!</v>
      </c>
      <c r="AS23" s="75" t="e">
        <f>ROUND(#REF!-#REF!,3)</f>
        <v>#REF!</v>
      </c>
      <c r="AT23" s="75" t="e">
        <f>ROUND(#REF!-#REF!,3)</f>
        <v>#REF!</v>
      </c>
      <c r="AU23" s="75" t="e">
        <f>ROUND(#REF!-#REF!,3)</f>
        <v>#REF!</v>
      </c>
      <c r="AV23" s="75" t="e">
        <f>ROUND(#REF!-#REF!,3)</f>
        <v>#REF!</v>
      </c>
      <c r="AW23" s="75" t="e">
        <f>ROUND(#REF!-#REF!,3)</f>
        <v>#REF!</v>
      </c>
      <c r="AX23" s="75" t="e">
        <f>ROUND(#REF!-#REF!,3)</f>
        <v>#REF!</v>
      </c>
      <c r="AY23" s="75" t="e">
        <f>ROUND(#REF!-#REF!,3)</f>
        <v>#REF!</v>
      </c>
      <c r="AZ23" s="75" t="e">
        <f>ROUND(#REF!-#REF!,3)</f>
        <v>#REF!</v>
      </c>
      <c r="BA23" s="75" t="e">
        <f>ROUND(#REF!-#REF!,3)</f>
        <v>#REF!</v>
      </c>
      <c r="BB23" s="75" t="e">
        <f>ROUND(#REF!-#REF!,3)</f>
        <v>#REF!</v>
      </c>
      <c r="BC23" s="75" t="e">
        <f>ROUND(#REF!-#REF!,3)</f>
        <v>#REF!</v>
      </c>
      <c r="BD23" s="75" t="e">
        <f>ROUND(#REF!-#REF!,3)</f>
        <v>#REF!</v>
      </c>
      <c r="BE23" s="75" t="e">
        <f>ROUND(#REF!-#REF!,3)</f>
        <v>#REF!</v>
      </c>
      <c r="BF23" s="75" t="e">
        <f>ROUND(#REF!-#REF!,3)</f>
        <v>#REF!</v>
      </c>
      <c r="BG23" s="75" t="e">
        <f>ROUND(#REF!-#REF!,3)</f>
        <v>#REF!</v>
      </c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</row>
    <row r="24" spans="1:95" ht="16">
      <c r="A24" s="6">
        <f t="shared" si="3"/>
        <v>279</v>
      </c>
      <c r="B24" s="45"/>
      <c r="C24" s="75" t="e">
        <f>ROUND(#REF!-#REF!,3)</f>
        <v>#REF!</v>
      </c>
      <c r="D24" s="75" t="e">
        <f>ROUND(#REF!-#REF!,3)</f>
        <v>#REF!</v>
      </c>
      <c r="E24" s="75" t="e">
        <f>ROUND(#REF!-#REF!,3)</f>
        <v>#REF!</v>
      </c>
      <c r="F24" s="75" t="e">
        <f>ROUND(#REF!-#REF!,3)</f>
        <v>#REF!</v>
      </c>
      <c r="G24" s="47" t="e">
        <f>ROUND(#REF!-#REF!,3)</f>
        <v>#REF!</v>
      </c>
      <c r="H24" s="47" t="e">
        <f>ROUND(#REF!-#REF!,3)</f>
        <v>#REF!</v>
      </c>
      <c r="I24" s="48" t="e">
        <f>ROUND(#REF!-#REF!,3)</f>
        <v>#REF!</v>
      </c>
      <c r="J24" s="48" t="e">
        <f>ROUND(#REF!-#REF!,3)</f>
        <v>#REF!</v>
      </c>
      <c r="K24" s="48" t="e">
        <f>ROUND(#REF!-#REF!,3)</f>
        <v>#REF!</v>
      </c>
      <c r="L24" s="48" t="e">
        <f>ROUND(#REF!-#REF!,3)</f>
        <v>#REF!</v>
      </c>
      <c r="M24" s="48" t="e">
        <f>ROUND(#REF!-#REF!,3)</f>
        <v>#REF!</v>
      </c>
      <c r="N24" s="48" t="e">
        <f>ROUND(#REF!-#REF!,3)</f>
        <v>#REF!</v>
      </c>
      <c r="O24" s="48" t="e">
        <f>ROUND(#REF!-#REF!,3)</f>
        <v>#REF!</v>
      </c>
      <c r="P24" s="48" t="e">
        <f>ROUND(#REF!-#REF!,3)</f>
        <v>#REF!</v>
      </c>
      <c r="Q24" s="48" t="e">
        <f>ROUND(#REF!-#REF!,3)</f>
        <v>#REF!</v>
      </c>
      <c r="R24" s="48" t="e">
        <f>ROUND(#REF!-#REF!,3)</f>
        <v>#REF!</v>
      </c>
      <c r="S24" s="48" t="e">
        <f>ROUND(#REF!-#REF!,3)</f>
        <v>#REF!</v>
      </c>
      <c r="T24" s="48" t="e">
        <f>ROUND(#REF!-#REF!,3)</f>
        <v>#REF!</v>
      </c>
      <c r="U24" s="48" t="e">
        <f>ROUND(#REF!-#REF!,3)</f>
        <v>#REF!</v>
      </c>
      <c r="V24" s="48" t="e">
        <f>ROUND(#REF!-#REF!,3)</f>
        <v>#REF!</v>
      </c>
      <c r="W24" s="48" t="e">
        <f>ROUND(#REF!-#REF!,3)</f>
        <v>#REF!</v>
      </c>
      <c r="X24" s="48" t="e">
        <f>ROUND(#REF!-#REF!,3)</f>
        <v>#REF!</v>
      </c>
      <c r="Y24" s="48" t="e">
        <f>ROUND(#REF!-#REF!,3)</f>
        <v>#REF!</v>
      </c>
      <c r="Z24" s="48" t="e">
        <f>ROUND(#REF!-#REF!,3)</f>
        <v>#REF!</v>
      </c>
      <c r="AA24" s="48" t="e">
        <f>ROUND(#REF!-#REF!,3)</f>
        <v>#REF!</v>
      </c>
      <c r="AB24" s="47" t="e">
        <f>ROUND(#REF!-#REF!,3)</f>
        <v>#REF!</v>
      </c>
      <c r="AC24" s="47" t="e">
        <f>ROUND(#REF!-#REF!,3)</f>
        <v>#REF!</v>
      </c>
      <c r="AD24" s="47" t="e">
        <f>ROUND(#REF!-#REF!,3)</f>
        <v>#REF!</v>
      </c>
      <c r="AE24" s="75" t="e">
        <f>ROUND(#REF!-#REF!,3)</f>
        <v>#REF!</v>
      </c>
      <c r="AF24" s="75" t="e">
        <f>ROUND(#REF!-#REF!,3)</f>
        <v>#REF!</v>
      </c>
      <c r="AG24" s="75" t="e">
        <f>ROUND(#REF!-#REF!,3)</f>
        <v>#REF!</v>
      </c>
      <c r="AH24" s="75" t="e">
        <f>ROUND(#REF!-#REF!,3)</f>
        <v>#REF!</v>
      </c>
      <c r="AI24" s="75" t="e">
        <f>ROUND(#REF!-#REF!,3)</f>
        <v>#REF!</v>
      </c>
      <c r="AJ24" s="75" t="e">
        <f>ROUND(#REF!-#REF!,3)</f>
        <v>#REF!</v>
      </c>
      <c r="AK24" s="75" t="e">
        <f>ROUND(#REF!-#REF!,3)</f>
        <v>#REF!</v>
      </c>
      <c r="AL24" s="75" t="e">
        <f>ROUND(#REF!-#REF!,3)</f>
        <v>#REF!</v>
      </c>
      <c r="AM24" s="75" t="e">
        <f>ROUND(#REF!-#REF!,3)</f>
        <v>#REF!</v>
      </c>
      <c r="AN24" s="75" t="e">
        <f>ROUND(#REF!-#REF!,3)</f>
        <v>#REF!</v>
      </c>
      <c r="AO24" s="75" t="e">
        <f>ROUND(#REF!-#REF!,3)</f>
        <v>#REF!</v>
      </c>
      <c r="AP24" s="75" t="e">
        <f>ROUND(#REF!-#REF!,3)</f>
        <v>#REF!</v>
      </c>
      <c r="AQ24" s="75" t="e">
        <f>ROUND(#REF!-#REF!,3)</f>
        <v>#REF!</v>
      </c>
      <c r="AR24" s="75" t="e">
        <f>ROUND(#REF!-#REF!,3)</f>
        <v>#REF!</v>
      </c>
      <c r="AS24" s="75" t="e">
        <f>ROUND(#REF!-#REF!,3)</f>
        <v>#REF!</v>
      </c>
      <c r="AT24" s="75" t="e">
        <f>ROUND(#REF!-#REF!,3)</f>
        <v>#REF!</v>
      </c>
      <c r="AU24" s="75" t="e">
        <f>ROUND(#REF!-#REF!,3)</f>
        <v>#REF!</v>
      </c>
      <c r="AV24" s="75" t="e">
        <f>ROUND(#REF!-#REF!,3)</f>
        <v>#REF!</v>
      </c>
      <c r="AW24" s="75" t="e">
        <f>ROUND(#REF!-#REF!,3)</f>
        <v>#REF!</v>
      </c>
      <c r="AX24" s="75" t="e">
        <f>ROUND(#REF!-#REF!,3)</f>
        <v>#REF!</v>
      </c>
      <c r="AY24" s="75" t="e">
        <f>ROUND(#REF!-#REF!,3)</f>
        <v>#REF!</v>
      </c>
      <c r="AZ24" s="75" t="e">
        <f>ROUND(#REF!-#REF!,3)</f>
        <v>#REF!</v>
      </c>
      <c r="BA24" s="75" t="e">
        <f>ROUND(#REF!-#REF!,3)</f>
        <v>#REF!</v>
      </c>
      <c r="BB24" s="75" t="e">
        <f>ROUND(#REF!-#REF!,3)</f>
        <v>#REF!</v>
      </c>
      <c r="BC24" s="75" t="e">
        <f>ROUND(#REF!-#REF!,3)</f>
        <v>#REF!</v>
      </c>
      <c r="BD24" s="75" t="e">
        <f>ROUND(#REF!-#REF!,3)</f>
        <v>#REF!</v>
      </c>
      <c r="BE24" s="75" t="e">
        <f>ROUND(#REF!-#REF!,3)</f>
        <v>#REF!</v>
      </c>
      <c r="BF24" s="75" t="e">
        <f>ROUND(#REF!-#REF!,3)</f>
        <v>#REF!</v>
      </c>
      <c r="BG24" s="75" t="e">
        <f>ROUND(#REF!-#REF!,3)</f>
        <v>#REF!</v>
      </c>
      <c r="BH24" s="75" t="e">
        <f>ROUND(#REF!-#REF!,3)</f>
        <v>#REF!</v>
      </c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</row>
    <row r="25" spans="1:95" ht="16">
      <c r="A25" s="6">
        <f t="shared" si="3"/>
        <v>276</v>
      </c>
      <c r="B25" s="45"/>
      <c r="C25" s="75" t="e">
        <f>ROUND(#REF!-#REF!,3)</f>
        <v>#REF!</v>
      </c>
      <c r="D25" s="75" t="e">
        <f>ROUND(#REF!-#REF!,3)</f>
        <v>#REF!</v>
      </c>
      <c r="E25" s="75" t="e">
        <f>ROUND(#REF!-#REF!,3)</f>
        <v>#REF!</v>
      </c>
      <c r="F25" s="75" t="e">
        <f>ROUND(#REF!-#REF!,3)</f>
        <v>#REF!</v>
      </c>
      <c r="G25" s="47" t="e">
        <f>ROUND(#REF!-#REF!,3)</f>
        <v>#REF!</v>
      </c>
      <c r="H25" s="47" t="e">
        <f>ROUND(#REF!-#REF!,3)</f>
        <v>#REF!</v>
      </c>
      <c r="I25" s="48" t="e">
        <f>ROUND(#REF!-#REF!,3)</f>
        <v>#REF!</v>
      </c>
      <c r="J25" s="48" t="e">
        <f>ROUND(#REF!-#REF!,3)</f>
        <v>#REF!</v>
      </c>
      <c r="K25" s="48" t="e">
        <f>ROUND(#REF!-#REF!,3)</f>
        <v>#REF!</v>
      </c>
      <c r="L25" s="48" t="e">
        <f>ROUND(#REF!-#REF!,3)</f>
        <v>#REF!</v>
      </c>
      <c r="M25" s="48" t="e">
        <f>ROUND(#REF!-#REF!,3)</f>
        <v>#REF!</v>
      </c>
      <c r="N25" s="48" t="e">
        <f>ROUND(#REF!-#REF!,3)</f>
        <v>#REF!</v>
      </c>
      <c r="O25" s="48" t="e">
        <f>ROUND(#REF!-#REF!,3)</f>
        <v>#REF!</v>
      </c>
      <c r="P25" s="48" t="e">
        <f>ROUND(#REF!-#REF!,3)</f>
        <v>#REF!</v>
      </c>
      <c r="Q25" s="48" t="e">
        <f>ROUND(#REF!-#REF!,3)</f>
        <v>#REF!</v>
      </c>
      <c r="R25" s="48" t="e">
        <f>ROUND(#REF!-#REF!,3)</f>
        <v>#REF!</v>
      </c>
      <c r="S25" s="48" t="e">
        <f>ROUND(#REF!-#REF!,3)</f>
        <v>#REF!</v>
      </c>
      <c r="T25" s="48" t="e">
        <f>ROUND(#REF!-#REF!,3)</f>
        <v>#REF!</v>
      </c>
      <c r="U25" s="48" t="e">
        <f>ROUND(#REF!-#REF!,3)</f>
        <v>#REF!</v>
      </c>
      <c r="V25" s="48" t="e">
        <f>ROUND(#REF!-#REF!,3)</f>
        <v>#REF!</v>
      </c>
      <c r="W25" s="48" t="e">
        <f>ROUND(#REF!-#REF!,3)</f>
        <v>#REF!</v>
      </c>
      <c r="X25" s="48" t="e">
        <f>ROUND(#REF!-#REF!,3)</f>
        <v>#REF!</v>
      </c>
      <c r="Y25" s="48" t="e">
        <f>ROUND(#REF!-#REF!,3)</f>
        <v>#REF!</v>
      </c>
      <c r="Z25" s="48" t="e">
        <f>ROUND(#REF!-#REF!,3)</f>
        <v>#REF!</v>
      </c>
      <c r="AA25" s="48" t="e">
        <f>ROUND(#REF!-#REF!,3)</f>
        <v>#REF!</v>
      </c>
      <c r="AB25" s="47" t="e">
        <f>ROUND(#REF!-#REF!,3)</f>
        <v>#REF!</v>
      </c>
      <c r="AC25" s="47" t="e">
        <f>ROUND(#REF!-#REF!,3)</f>
        <v>#REF!</v>
      </c>
      <c r="AD25" s="47" t="e">
        <f>ROUND(#REF!-#REF!,3)</f>
        <v>#REF!</v>
      </c>
      <c r="AE25" s="47" t="e">
        <f>ROUND(#REF!-#REF!,3)</f>
        <v>#REF!</v>
      </c>
      <c r="AF25" s="47" t="e">
        <f>ROUND(#REF!-#REF!,3)</f>
        <v>#REF!</v>
      </c>
      <c r="AG25" s="47" t="e">
        <f>ROUND(#REF!-#REF!,3)</f>
        <v>#REF!</v>
      </c>
      <c r="AH25" s="47" t="e">
        <f>ROUND(#REF!-#REF!,3)</f>
        <v>#REF!</v>
      </c>
      <c r="AI25" s="47" t="e">
        <f>ROUND(#REF!-#REF!,3)</f>
        <v>#REF!</v>
      </c>
      <c r="AJ25" s="47" t="e">
        <f>ROUND(#REF!-#REF!,3)</f>
        <v>#REF!</v>
      </c>
      <c r="AK25" s="47" t="e">
        <f>ROUND(#REF!-#REF!,3)</f>
        <v>#REF!</v>
      </c>
      <c r="AL25" s="47" t="e">
        <f>ROUND(#REF!-#REF!,3)</f>
        <v>#REF!</v>
      </c>
      <c r="AM25" s="47" t="e">
        <f>ROUND(#REF!-#REF!,3)</f>
        <v>#REF!</v>
      </c>
      <c r="AN25" s="47" t="e">
        <f>ROUND(#REF!-#REF!,3)</f>
        <v>#REF!</v>
      </c>
      <c r="AO25" s="47" t="e">
        <f>ROUND(#REF!-#REF!,3)</f>
        <v>#REF!</v>
      </c>
      <c r="AP25" s="47" t="e">
        <f>ROUND(#REF!-#REF!,3)</f>
        <v>#REF!</v>
      </c>
      <c r="AQ25" s="47" t="e">
        <f>ROUND(#REF!-#REF!,3)</f>
        <v>#REF!</v>
      </c>
      <c r="AR25" s="47" t="e">
        <f>ROUND(#REF!-#REF!,3)</f>
        <v>#REF!</v>
      </c>
      <c r="AS25" s="47" t="e">
        <f>ROUND(#REF!-#REF!,3)</f>
        <v>#REF!</v>
      </c>
      <c r="AT25" s="47" t="e">
        <f>ROUND(#REF!-#REF!,3)</f>
        <v>#REF!</v>
      </c>
      <c r="AU25" s="47" t="e">
        <f>ROUND(#REF!-#REF!,3)</f>
        <v>#REF!</v>
      </c>
      <c r="AV25" s="47" t="e">
        <f>ROUND(#REF!-#REF!,3)</f>
        <v>#REF!</v>
      </c>
      <c r="AW25" s="47" t="e">
        <f>ROUND(#REF!-#REF!,3)</f>
        <v>#REF!</v>
      </c>
      <c r="AX25" s="47" t="e">
        <f>ROUND(#REF!-#REF!,3)</f>
        <v>#REF!</v>
      </c>
      <c r="AY25" s="47" t="e">
        <f>ROUND(#REF!-#REF!,3)</f>
        <v>#REF!</v>
      </c>
      <c r="AZ25" s="47" t="e">
        <f>ROUND(#REF!-#REF!,3)</f>
        <v>#REF!</v>
      </c>
      <c r="BA25" s="47" t="e">
        <f>ROUND(#REF!-#REF!,3)</f>
        <v>#REF!</v>
      </c>
      <c r="BB25" s="47" t="e">
        <f>ROUND(#REF!-#REF!,3)</f>
        <v>#REF!</v>
      </c>
      <c r="BC25" s="47" t="e">
        <f>ROUND(#REF!-#REF!,3)</f>
        <v>#REF!</v>
      </c>
      <c r="BD25" s="75" t="e">
        <f>ROUND(#REF!-#REF!,3)</f>
        <v>#REF!</v>
      </c>
      <c r="BE25" s="75" t="e">
        <f>ROUND(#REF!-#REF!,3)</f>
        <v>#REF!</v>
      </c>
      <c r="BF25" s="75" t="e">
        <f>ROUND(#REF!-#REF!,3)</f>
        <v>#REF!</v>
      </c>
      <c r="BG25" s="75" t="e">
        <f>ROUND(#REF!-#REF!,3)</f>
        <v>#REF!</v>
      </c>
      <c r="BH25" s="75" t="e">
        <f>ROUND(#REF!-#REF!,3)</f>
        <v>#REF!</v>
      </c>
      <c r="BI25" s="75" t="e">
        <f>ROUND(#REF!-#REF!,3)</f>
        <v>#REF!</v>
      </c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</row>
    <row r="26" spans="1:95" ht="16">
      <c r="A26" s="6">
        <f t="shared" si="3"/>
        <v>273</v>
      </c>
      <c r="B26" s="45"/>
      <c r="C26" s="75" t="e">
        <f>ROUND(#REF!-#REF!,3)</f>
        <v>#REF!</v>
      </c>
      <c r="D26" s="75" t="e">
        <f>ROUND(#REF!-#REF!,3)</f>
        <v>#REF!</v>
      </c>
      <c r="E26" s="75" t="e">
        <f>ROUND(#REF!-#REF!,3)</f>
        <v>#REF!</v>
      </c>
      <c r="F26" s="75" t="e">
        <f>ROUND(#REF!-#REF!,3)</f>
        <v>#REF!</v>
      </c>
      <c r="G26" s="47" t="e">
        <f>ROUND(#REF!-#REF!,3)</f>
        <v>#REF!</v>
      </c>
      <c r="H26" s="47" t="e">
        <f>ROUND(#REF!-#REF!,3)</f>
        <v>#REF!</v>
      </c>
      <c r="I26" s="48" t="e">
        <f>ROUND(#REF!-#REF!,3)</f>
        <v>#REF!</v>
      </c>
      <c r="J26" s="48" t="e">
        <f>ROUND(#REF!-#REF!,3)</f>
        <v>#REF!</v>
      </c>
      <c r="K26" s="48" t="e">
        <f>ROUND(#REF!-#REF!,3)</f>
        <v>#REF!</v>
      </c>
      <c r="L26" s="48" t="e">
        <f>ROUND(#REF!-#REF!,3)</f>
        <v>#REF!</v>
      </c>
      <c r="M26" s="48" t="e">
        <f>ROUND(#REF!-#REF!,3)</f>
        <v>#REF!</v>
      </c>
      <c r="N26" s="48" t="e">
        <f>ROUND(#REF!-#REF!,3)</f>
        <v>#REF!</v>
      </c>
      <c r="O26" s="48" t="e">
        <f>ROUND(#REF!-#REF!,3)</f>
        <v>#REF!</v>
      </c>
      <c r="P26" s="48" t="e">
        <f>ROUND(#REF!-#REF!,3)</f>
        <v>#REF!</v>
      </c>
      <c r="Q26" s="48" t="e">
        <f>ROUND(#REF!-#REF!,3)</f>
        <v>#REF!</v>
      </c>
      <c r="R26" s="48" t="e">
        <f>ROUND(#REF!-#REF!,3)</f>
        <v>#REF!</v>
      </c>
      <c r="S26" s="48" t="e">
        <f>ROUND(#REF!-#REF!,3)</f>
        <v>#REF!</v>
      </c>
      <c r="T26" s="48" t="e">
        <f>ROUND(#REF!-#REF!,3)</f>
        <v>#REF!</v>
      </c>
      <c r="U26" s="48" t="e">
        <f>ROUND(#REF!-#REF!,3)</f>
        <v>#REF!</v>
      </c>
      <c r="V26" s="48" t="e">
        <f>ROUND(#REF!-#REF!,3)</f>
        <v>#REF!</v>
      </c>
      <c r="W26" s="48" t="e">
        <f>ROUND(#REF!-#REF!,3)</f>
        <v>#REF!</v>
      </c>
      <c r="X26" s="48" t="e">
        <f>ROUND(#REF!-#REF!,3)</f>
        <v>#REF!</v>
      </c>
      <c r="Y26" s="48" t="e">
        <f>ROUND(#REF!-#REF!,3)</f>
        <v>#REF!</v>
      </c>
      <c r="Z26" s="48" t="e">
        <f>ROUND(#REF!-#REF!,3)</f>
        <v>#REF!</v>
      </c>
      <c r="AA26" s="48" t="e">
        <f>ROUND(#REF!-#REF!,3)</f>
        <v>#REF!</v>
      </c>
      <c r="AB26" s="47" t="e">
        <f>ROUND(#REF!-#REF!,3)</f>
        <v>#REF!</v>
      </c>
      <c r="AC26" s="47" t="e">
        <f>ROUND(#REF!-#REF!,3)</f>
        <v>#REF!</v>
      </c>
      <c r="AD26" s="47" t="e">
        <f>ROUND(#REF!-#REF!,3)</f>
        <v>#REF!</v>
      </c>
      <c r="AE26" s="47" t="e">
        <f>ROUND(#REF!-#REF!,3)</f>
        <v>#REF!</v>
      </c>
      <c r="AF26" s="47" t="e">
        <f>ROUND(#REF!-#REF!,3)</f>
        <v>#REF!</v>
      </c>
      <c r="AG26" s="47" t="e">
        <f>ROUND(#REF!-#REF!,3)</f>
        <v>#REF!</v>
      </c>
      <c r="AH26" s="47" t="e">
        <f>ROUND(#REF!-#REF!,3)</f>
        <v>#REF!</v>
      </c>
      <c r="AI26" s="47" t="e">
        <f>ROUND(#REF!-#REF!,3)</f>
        <v>#REF!</v>
      </c>
      <c r="AJ26" s="47" t="e">
        <f>ROUND(#REF!-#REF!,3)</f>
        <v>#REF!</v>
      </c>
      <c r="AK26" s="47" t="e">
        <f>ROUND(#REF!-#REF!,3)</f>
        <v>#REF!</v>
      </c>
      <c r="AL26" s="47" t="e">
        <f>ROUND(#REF!-#REF!,3)</f>
        <v>#REF!</v>
      </c>
      <c r="AM26" s="47" t="e">
        <f>ROUND(#REF!-#REF!,3)</f>
        <v>#REF!</v>
      </c>
      <c r="AN26" s="47" t="e">
        <f>ROUND(#REF!-#REF!,3)</f>
        <v>#REF!</v>
      </c>
      <c r="AO26" s="47" t="e">
        <f>ROUND(#REF!-#REF!,3)</f>
        <v>#REF!</v>
      </c>
      <c r="AP26" s="47" t="e">
        <f>ROUND(#REF!-#REF!,3)</f>
        <v>#REF!</v>
      </c>
      <c r="AQ26" s="47" t="e">
        <f>ROUND(#REF!-#REF!,3)</f>
        <v>#REF!</v>
      </c>
      <c r="AR26" s="47" t="e">
        <f>ROUND(#REF!-#REF!,3)</f>
        <v>#REF!</v>
      </c>
      <c r="AS26" s="47" t="e">
        <f>ROUND(#REF!-#REF!,3)</f>
        <v>#REF!</v>
      </c>
      <c r="AT26" s="47" t="e">
        <f>ROUND(#REF!-#REF!,3)</f>
        <v>#REF!</v>
      </c>
      <c r="AU26" s="47" t="e">
        <f>ROUND(#REF!-#REF!,3)</f>
        <v>#REF!</v>
      </c>
      <c r="AV26" s="47" t="e">
        <f>ROUND(#REF!-#REF!,3)</f>
        <v>#REF!</v>
      </c>
      <c r="AW26" s="47" t="e">
        <f>ROUND(#REF!-#REF!,3)</f>
        <v>#REF!</v>
      </c>
      <c r="AX26" s="47" t="e">
        <f>ROUND(#REF!-#REF!,3)</f>
        <v>#REF!</v>
      </c>
      <c r="AY26" s="47" t="e">
        <f>ROUND(#REF!-#REF!,3)</f>
        <v>#REF!</v>
      </c>
      <c r="AZ26" s="47" t="e">
        <f>ROUND(#REF!-#REF!,3)</f>
        <v>#REF!</v>
      </c>
      <c r="BA26" s="47" t="e">
        <f>ROUND(#REF!-#REF!,3)</f>
        <v>#REF!</v>
      </c>
      <c r="BB26" s="47" t="e">
        <f>ROUND(#REF!-#REF!,3)</f>
        <v>#REF!</v>
      </c>
      <c r="BC26" s="47" t="e">
        <f>ROUND(#REF!-#REF!,3)</f>
        <v>#REF!</v>
      </c>
      <c r="BD26" s="75" t="e">
        <f>ROUND(#REF!-#REF!,3)</f>
        <v>#REF!</v>
      </c>
      <c r="BE26" s="75" t="e">
        <f>ROUND(#REF!-#REF!,3)</f>
        <v>#REF!</v>
      </c>
      <c r="BF26" s="75" t="e">
        <f>ROUND(#REF!-#REF!,3)</f>
        <v>#REF!</v>
      </c>
      <c r="BG26" s="75" t="e">
        <f>ROUND(#REF!-#REF!,3)</f>
        <v>#REF!</v>
      </c>
      <c r="BH26" s="75" t="e">
        <f>ROUND(#REF!-#REF!,3)</f>
        <v>#REF!</v>
      </c>
      <c r="BI26" s="75" t="e">
        <f>ROUND(#REF!-#REF!,3)</f>
        <v>#REF!</v>
      </c>
      <c r="BJ26" s="75" t="e">
        <f>ROUND(#REF!-#REF!,3)</f>
        <v>#REF!</v>
      </c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</row>
    <row r="27" spans="1:95" ht="16">
      <c r="A27" s="6">
        <f t="shared" si="3"/>
        <v>270</v>
      </c>
      <c r="B27" s="45"/>
      <c r="C27" s="75" t="e">
        <f>ROUND(#REF!-#REF!,3)</f>
        <v>#REF!</v>
      </c>
      <c r="D27" s="75" t="e">
        <f>ROUND(#REF!-#REF!,3)</f>
        <v>#REF!</v>
      </c>
      <c r="E27" s="75" t="e">
        <f>ROUND(#REF!-#REF!,3)</f>
        <v>#REF!</v>
      </c>
      <c r="F27" s="75" t="e">
        <f>ROUND(#REF!-#REF!,3)</f>
        <v>#REF!</v>
      </c>
      <c r="G27" s="47" t="e">
        <f>ROUND(#REF!-#REF!,3)</f>
        <v>#REF!</v>
      </c>
      <c r="H27" s="47" t="e">
        <f>ROUND(#REF!-#REF!,3)</f>
        <v>#REF!</v>
      </c>
      <c r="I27" s="48" t="e">
        <f>ROUND(#REF!-#REF!,3)</f>
        <v>#REF!</v>
      </c>
      <c r="J27" s="48" t="e">
        <f>ROUND(#REF!-#REF!,3)</f>
        <v>#REF!</v>
      </c>
      <c r="K27" s="48" t="e">
        <f>ROUND(#REF!-#REF!,3)</f>
        <v>#REF!</v>
      </c>
      <c r="L27" s="48" t="e">
        <f>ROUND(#REF!-#REF!,3)</f>
        <v>#REF!</v>
      </c>
      <c r="M27" s="48" t="e">
        <f>ROUND(#REF!-#REF!,3)</f>
        <v>#REF!</v>
      </c>
      <c r="N27" s="48" t="e">
        <f>ROUND(#REF!-#REF!,3)</f>
        <v>#REF!</v>
      </c>
      <c r="O27" s="48" t="e">
        <f>ROUND(#REF!-#REF!,3)</f>
        <v>#REF!</v>
      </c>
      <c r="P27" s="48" t="e">
        <f>ROUND(#REF!-#REF!,3)</f>
        <v>#REF!</v>
      </c>
      <c r="Q27" s="48" t="e">
        <f>ROUND(#REF!-#REF!,3)</f>
        <v>#REF!</v>
      </c>
      <c r="R27" s="48" t="e">
        <f>ROUND(#REF!-#REF!,3)</f>
        <v>#REF!</v>
      </c>
      <c r="S27" s="48" t="e">
        <f>ROUND(#REF!-#REF!,3)</f>
        <v>#REF!</v>
      </c>
      <c r="T27" s="48" t="e">
        <f>ROUND(#REF!-#REF!,3)</f>
        <v>#REF!</v>
      </c>
      <c r="U27" s="48" t="e">
        <f>ROUND(#REF!-#REF!,3)</f>
        <v>#REF!</v>
      </c>
      <c r="V27" s="48" t="e">
        <f>ROUND(#REF!-#REF!,3)</f>
        <v>#REF!</v>
      </c>
      <c r="W27" s="48" t="e">
        <f>ROUND(#REF!-#REF!,3)</f>
        <v>#REF!</v>
      </c>
      <c r="X27" s="48" t="e">
        <f>ROUND(#REF!-#REF!,3)</f>
        <v>#REF!</v>
      </c>
      <c r="Y27" s="48" t="e">
        <f>ROUND(#REF!-#REF!,3)</f>
        <v>#REF!</v>
      </c>
      <c r="Z27" s="48" t="e">
        <f>ROUND(#REF!-#REF!,3)</f>
        <v>#REF!</v>
      </c>
      <c r="AA27" s="48" t="e">
        <f>ROUND(#REF!-#REF!,3)</f>
        <v>#REF!</v>
      </c>
      <c r="AB27" s="47" t="e">
        <f>ROUND(#REF!-#REF!,3)</f>
        <v>#REF!</v>
      </c>
      <c r="AC27" s="47" t="e">
        <f>ROUND(#REF!-#REF!,3)</f>
        <v>#REF!</v>
      </c>
      <c r="AD27" s="47" t="e">
        <f>ROUND(#REF!-#REF!,3)</f>
        <v>#REF!</v>
      </c>
      <c r="AE27" s="47" t="e">
        <f>ROUND(#REF!-#REF!,3)</f>
        <v>#REF!</v>
      </c>
      <c r="AF27" s="47" t="e">
        <f>ROUND(#REF!-#REF!,3)</f>
        <v>#REF!</v>
      </c>
      <c r="AG27" s="47" t="e">
        <f>ROUND(#REF!-#REF!,3)</f>
        <v>#REF!</v>
      </c>
      <c r="AH27" s="47" t="e">
        <f>ROUND(#REF!-#REF!,3)</f>
        <v>#REF!</v>
      </c>
      <c r="AI27" s="47" t="e">
        <f>ROUND(#REF!-#REF!,3)</f>
        <v>#REF!</v>
      </c>
      <c r="AJ27" s="47" t="e">
        <f>ROUND(#REF!-#REF!,3)</f>
        <v>#REF!</v>
      </c>
      <c r="AK27" s="47" t="e">
        <f>ROUND(#REF!-#REF!,3)</f>
        <v>#REF!</v>
      </c>
      <c r="AL27" s="47" t="e">
        <f>ROUND(#REF!-#REF!,3)</f>
        <v>#REF!</v>
      </c>
      <c r="AM27" s="47" t="e">
        <f>ROUND(#REF!-#REF!,3)</f>
        <v>#REF!</v>
      </c>
      <c r="AN27" s="47" t="e">
        <f>ROUND(#REF!-#REF!,3)</f>
        <v>#REF!</v>
      </c>
      <c r="AO27" s="47" t="e">
        <f>ROUND(#REF!-#REF!,3)</f>
        <v>#REF!</v>
      </c>
      <c r="AP27" s="47" t="e">
        <f>ROUND(#REF!-#REF!,3)</f>
        <v>#REF!</v>
      </c>
      <c r="AQ27" s="47" t="e">
        <f>ROUND(#REF!-#REF!,3)</f>
        <v>#REF!</v>
      </c>
      <c r="AR27" s="47" t="e">
        <f>ROUND(#REF!-#REF!,3)</f>
        <v>#REF!</v>
      </c>
      <c r="AS27" s="47" t="e">
        <f>ROUND(#REF!-#REF!,3)</f>
        <v>#REF!</v>
      </c>
      <c r="AT27" s="47" t="e">
        <f>ROUND(#REF!-#REF!,3)</f>
        <v>#REF!</v>
      </c>
      <c r="AU27" s="47" t="e">
        <f>ROUND(#REF!-#REF!,3)</f>
        <v>#REF!</v>
      </c>
      <c r="AV27" s="47" t="e">
        <f>ROUND(#REF!-#REF!,3)</f>
        <v>#REF!</v>
      </c>
      <c r="AW27" s="47" t="e">
        <f>ROUND(#REF!-#REF!,3)</f>
        <v>#REF!</v>
      </c>
      <c r="AX27" s="47" t="e">
        <f>ROUND(#REF!-#REF!,3)</f>
        <v>#REF!</v>
      </c>
      <c r="AY27" s="47" t="e">
        <f>ROUND(#REF!-#REF!,3)</f>
        <v>#REF!</v>
      </c>
      <c r="AZ27" s="47" t="e">
        <f>ROUND(#REF!-#REF!,3)</f>
        <v>#REF!</v>
      </c>
      <c r="BA27" s="47" t="e">
        <f>ROUND(#REF!-#REF!,3)</f>
        <v>#REF!</v>
      </c>
      <c r="BB27" s="47" t="e">
        <f>ROUND(#REF!-#REF!,3)</f>
        <v>#REF!</v>
      </c>
      <c r="BC27" s="47" t="e">
        <f>ROUND(#REF!-#REF!,3)</f>
        <v>#REF!</v>
      </c>
      <c r="BD27" s="75" t="e">
        <f>ROUND(#REF!-#REF!,3)</f>
        <v>#REF!</v>
      </c>
      <c r="BE27" s="75" t="e">
        <f>ROUND(#REF!-#REF!,3)</f>
        <v>#REF!</v>
      </c>
      <c r="BF27" s="75" t="e">
        <f>ROUND(#REF!-#REF!,3)</f>
        <v>#REF!</v>
      </c>
      <c r="BG27" s="75" t="e">
        <f>ROUND(#REF!-#REF!,3)</f>
        <v>#REF!</v>
      </c>
      <c r="BH27" s="75" t="e">
        <f>ROUND(#REF!-#REF!,3)</f>
        <v>#REF!</v>
      </c>
      <c r="BI27" s="75" t="e">
        <f>ROUND(#REF!-#REF!,3)</f>
        <v>#REF!</v>
      </c>
      <c r="BJ27" s="75" t="e">
        <f>ROUND(#REF!-#REF!,3)</f>
        <v>#REF!</v>
      </c>
      <c r="BK27" s="75" t="e">
        <f>ROUND(#REF!-#REF!,3)</f>
        <v>#REF!</v>
      </c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</row>
    <row r="28" spans="1:95" ht="16">
      <c r="A28" s="6">
        <f t="shared" si="3"/>
        <v>267</v>
      </c>
      <c r="B28" s="45"/>
      <c r="C28" s="75" t="e">
        <f>ROUND(#REF!-#REF!,3)</f>
        <v>#REF!</v>
      </c>
      <c r="D28" s="75" t="e">
        <f>ROUND(#REF!-#REF!,3)</f>
        <v>#REF!</v>
      </c>
      <c r="E28" s="75" t="e">
        <f>ROUND(#REF!-#REF!,3)</f>
        <v>#REF!</v>
      </c>
      <c r="F28" s="75" t="e">
        <f>ROUND(#REF!-#REF!,3)</f>
        <v>#REF!</v>
      </c>
      <c r="G28" s="47" t="e">
        <f>ROUND(#REF!-#REF!,3)</f>
        <v>#REF!</v>
      </c>
      <c r="H28" s="47" t="e">
        <f>ROUND(#REF!-#REF!,3)</f>
        <v>#REF!</v>
      </c>
      <c r="I28" s="48" t="e">
        <f>ROUND(#REF!-#REF!,3)</f>
        <v>#REF!</v>
      </c>
      <c r="J28" s="48" t="e">
        <f>ROUND(#REF!-#REF!,3)</f>
        <v>#REF!</v>
      </c>
      <c r="K28" s="48" t="e">
        <f>ROUND(#REF!-#REF!,3)</f>
        <v>#REF!</v>
      </c>
      <c r="L28" s="48" t="e">
        <f>ROUND(#REF!-#REF!,3)</f>
        <v>#REF!</v>
      </c>
      <c r="M28" s="48" t="e">
        <f>ROUND(#REF!-#REF!,3)</f>
        <v>#REF!</v>
      </c>
      <c r="N28" s="48" t="e">
        <f>ROUND(#REF!-#REF!,3)</f>
        <v>#REF!</v>
      </c>
      <c r="O28" s="48" t="e">
        <f>ROUND(#REF!-#REF!,3)</f>
        <v>#REF!</v>
      </c>
      <c r="P28" s="48" t="e">
        <f>ROUND(#REF!-#REF!,3)</f>
        <v>#REF!</v>
      </c>
      <c r="Q28" s="48" t="e">
        <f>ROUND(#REF!-#REF!,3)</f>
        <v>#REF!</v>
      </c>
      <c r="R28" s="48" t="e">
        <f>ROUND(#REF!-#REF!,3)</f>
        <v>#REF!</v>
      </c>
      <c r="S28" s="48" t="e">
        <f>ROUND(#REF!-#REF!,3)</f>
        <v>#REF!</v>
      </c>
      <c r="T28" s="48" t="e">
        <f>ROUND(#REF!-#REF!,3)</f>
        <v>#REF!</v>
      </c>
      <c r="U28" s="48" t="e">
        <f>ROUND(#REF!-#REF!,3)</f>
        <v>#REF!</v>
      </c>
      <c r="V28" s="48" t="e">
        <f>ROUND(#REF!-#REF!,3)</f>
        <v>#REF!</v>
      </c>
      <c r="W28" s="48" t="e">
        <f>ROUND(#REF!-#REF!,3)</f>
        <v>#REF!</v>
      </c>
      <c r="X28" s="48" t="e">
        <f>ROUND(#REF!-#REF!,3)</f>
        <v>#REF!</v>
      </c>
      <c r="Y28" s="48" t="e">
        <f>ROUND(#REF!-#REF!,3)</f>
        <v>#REF!</v>
      </c>
      <c r="Z28" s="48" t="e">
        <f>ROUND(#REF!-#REF!,3)</f>
        <v>#REF!</v>
      </c>
      <c r="AA28" s="48" t="e">
        <f>ROUND(#REF!-#REF!,3)</f>
        <v>#REF!</v>
      </c>
      <c r="AB28" s="48" t="e">
        <f>ROUND(#REF!-#REF!,3)</f>
        <v>#REF!</v>
      </c>
      <c r="AC28" s="48" t="e">
        <f>ROUND(#REF!-#REF!,3)</f>
        <v>#REF!</v>
      </c>
      <c r="AD28" s="48" t="e">
        <f>ROUND(#REF!-#REF!,3)</f>
        <v>#REF!</v>
      </c>
      <c r="AE28" s="47" t="e">
        <f>ROUND(#REF!-#REF!,3)</f>
        <v>#REF!</v>
      </c>
      <c r="AF28" s="47" t="e">
        <f>ROUND(#REF!-#REF!,3)</f>
        <v>#REF!</v>
      </c>
      <c r="AG28" s="47" t="e">
        <f>ROUND(#REF!-#REF!,3)</f>
        <v>#REF!</v>
      </c>
      <c r="AH28" s="49" t="e">
        <f>ROUND(#REF!-#REF!,3)</f>
        <v>#REF!</v>
      </c>
      <c r="AI28" s="49" t="e">
        <f>ROUND(#REF!-#REF!,3)</f>
        <v>#REF!</v>
      </c>
      <c r="AJ28" s="49" t="e">
        <f>ROUND(#REF!-#REF!,3)</f>
        <v>#REF!</v>
      </c>
      <c r="AK28" s="49" t="e">
        <f>ROUND(#REF!-#REF!,3)</f>
        <v>#REF!</v>
      </c>
      <c r="AL28" s="49" t="e">
        <f>ROUND(#REF!-#REF!,3)</f>
        <v>#REF!</v>
      </c>
      <c r="AM28" s="49" t="e">
        <f>ROUND(#REF!-#REF!,3)</f>
        <v>#REF!</v>
      </c>
      <c r="AN28" s="49" t="e">
        <f>ROUND(#REF!-#REF!,3)</f>
        <v>#REF!</v>
      </c>
      <c r="AO28" s="49" t="e">
        <f>ROUND(#REF!-#REF!,3)</f>
        <v>#REF!</v>
      </c>
      <c r="AP28" s="49" t="e">
        <f>ROUND(#REF!-#REF!,3)</f>
        <v>#REF!</v>
      </c>
      <c r="AQ28" s="49" t="e">
        <f>ROUND(#REF!-#REF!,3)</f>
        <v>#REF!</v>
      </c>
      <c r="AR28" s="49" t="e">
        <f>ROUND(#REF!-#REF!,3)</f>
        <v>#REF!</v>
      </c>
      <c r="AS28" s="49" t="e">
        <f>ROUND(#REF!-#REF!,3)</f>
        <v>#REF!</v>
      </c>
      <c r="AT28" s="49" t="e">
        <f>ROUND(#REF!-#REF!,3)</f>
        <v>#REF!</v>
      </c>
      <c r="AU28" s="49" t="e">
        <f>ROUND(#REF!-#REF!,3)</f>
        <v>#REF!</v>
      </c>
      <c r="AV28" s="49" t="e">
        <f>ROUND(#REF!-#REF!,3)</f>
        <v>#REF!</v>
      </c>
      <c r="AW28" s="49" t="e">
        <f>ROUND(#REF!-#REF!,3)</f>
        <v>#REF!</v>
      </c>
      <c r="AX28" s="49" t="e">
        <f>ROUND(#REF!-#REF!,3)</f>
        <v>#REF!</v>
      </c>
      <c r="AY28" s="49" t="e">
        <f>ROUND(#REF!-#REF!,3)</f>
        <v>#REF!</v>
      </c>
      <c r="AZ28" s="49" t="e">
        <f>ROUND(#REF!-#REF!,3)</f>
        <v>#REF!</v>
      </c>
      <c r="BA28" s="47" t="e">
        <f>ROUND(#REF!-#REF!,3)</f>
        <v>#REF!</v>
      </c>
      <c r="BB28" s="47" t="e">
        <f>ROUND(#REF!-#REF!,3)</f>
        <v>#REF!</v>
      </c>
      <c r="BC28" s="47" t="e">
        <f>ROUND(#REF!-#REF!,3)</f>
        <v>#REF!</v>
      </c>
      <c r="BD28" s="75" t="e">
        <f>ROUND(#REF!-#REF!,3)</f>
        <v>#REF!</v>
      </c>
      <c r="BE28" s="75" t="e">
        <f>ROUND(#REF!-#REF!,3)</f>
        <v>#REF!</v>
      </c>
      <c r="BF28" s="75" t="e">
        <f>ROUND(#REF!-#REF!,3)</f>
        <v>#REF!</v>
      </c>
      <c r="BG28" s="75" t="e">
        <f>ROUND(#REF!-#REF!,3)</f>
        <v>#REF!</v>
      </c>
      <c r="BH28" s="75" t="e">
        <f>ROUND(#REF!-#REF!,3)</f>
        <v>#REF!</v>
      </c>
      <c r="BI28" s="75" t="e">
        <f>ROUND(#REF!-#REF!,3)</f>
        <v>#REF!</v>
      </c>
      <c r="BJ28" s="75" t="e">
        <f>ROUND(#REF!-#REF!,3)</f>
        <v>#REF!</v>
      </c>
      <c r="BK28" s="75" t="e">
        <f>ROUND(#REF!-#REF!,3)</f>
        <v>#REF!</v>
      </c>
      <c r="BL28" s="75" t="e">
        <f>ROUND(#REF!-#REF!,3)</f>
        <v>#REF!</v>
      </c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</row>
    <row r="29" spans="1:95" ht="16">
      <c r="A29" s="6">
        <f t="shared" si="3"/>
        <v>264</v>
      </c>
      <c r="B29" s="45"/>
      <c r="C29" s="75" t="e">
        <f>ROUND(#REF!-#REF!,3)</f>
        <v>#REF!</v>
      </c>
      <c r="D29" s="75" t="e">
        <f>ROUND(#REF!-#REF!,3)</f>
        <v>#REF!</v>
      </c>
      <c r="E29" s="75" t="e">
        <f>ROUND(#REF!-#REF!,3)</f>
        <v>#REF!</v>
      </c>
      <c r="F29" s="75" t="e">
        <f>ROUND(#REF!-#REF!,3)</f>
        <v>#REF!</v>
      </c>
      <c r="G29" s="47" t="e">
        <f>ROUND(#REF!-#REF!,3)</f>
        <v>#REF!</v>
      </c>
      <c r="H29" s="47" t="e">
        <f>ROUND(#REF!-#REF!,3)</f>
        <v>#REF!</v>
      </c>
      <c r="I29" s="48" t="e">
        <f>ROUND(#REF!-#REF!,3)</f>
        <v>#REF!</v>
      </c>
      <c r="J29" s="48" t="e">
        <f>ROUND(#REF!-#REF!,3)</f>
        <v>#REF!</v>
      </c>
      <c r="K29" s="48" t="e">
        <f>ROUND(#REF!-#REF!,3)</f>
        <v>#REF!</v>
      </c>
      <c r="L29" s="48" t="e">
        <f>ROUND(#REF!-#REF!,3)</f>
        <v>#REF!</v>
      </c>
      <c r="M29" s="48" t="e">
        <f>ROUND(#REF!-#REF!,3)</f>
        <v>#REF!</v>
      </c>
      <c r="N29" s="48" t="e">
        <f>ROUND(#REF!-#REF!,3)</f>
        <v>#REF!</v>
      </c>
      <c r="O29" s="48" t="e">
        <f>ROUND(#REF!-#REF!,3)</f>
        <v>#REF!</v>
      </c>
      <c r="P29" s="48" t="e">
        <f>ROUND(#REF!-#REF!,3)</f>
        <v>#REF!</v>
      </c>
      <c r="Q29" s="48" t="e">
        <f>ROUND(#REF!-#REF!,3)</f>
        <v>#REF!</v>
      </c>
      <c r="R29" s="48" t="e">
        <f>ROUND(#REF!-#REF!,3)</f>
        <v>#REF!</v>
      </c>
      <c r="S29" s="48" t="e">
        <f>ROUND(#REF!-#REF!,3)</f>
        <v>#REF!</v>
      </c>
      <c r="T29" s="48" t="e">
        <f>ROUND(#REF!-#REF!,3)</f>
        <v>#REF!</v>
      </c>
      <c r="U29" s="48" t="e">
        <f>ROUND(#REF!-#REF!,3)</f>
        <v>#REF!</v>
      </c>
      <c r="V29" s="48" t="e">
        <f>ROUND(#REF!-#REF!,3)</f>
        <v>#REF!</v>
      </c>
      <c r="W29" s="48" t="e">
        <f>ROUND(#REF!-#REF!,3)</f>
        <v>#REF!</v>
      </c>
      <c r="X29" s="48" t="e">
        <f>ROUND(#REF!-#REF!,3)</f>
        <v>#REF!</v>
      </c>
      <c r="Y29" s="48" t="e">
        <f>ROUND(#REF!-#REF!,3)</f>
        <v>#REF!</v>
      </c>
      <c r="Z29" s="48" t="e">
        <f>ROUND(#REF!-#REF!,3)</f>
        <v>#REF!</v>
      </c>
      <c r="AA29" s="48" t="e">
        <f>ROUND(#REF!-#REF!,3)</f>
        <v>#REF!</v>
      </c>
      <c r="AB29" s="48" t="e">
        <f>ROUND(#REF!-#REF!,3)</f>
        <v>#REF!</v>
      </c>
      <c r="AC29" s="48" t="e">
        <f>ROUND(#REF!-#REF!,3)</f>
        <v>#REF!</v>
      </c>
      <c r="AD29" s="48" t="e">
        <f>ROUND(#REF!-#REF!,3)</f>
        <v>#REF!</v>
      </c>
      <c r="AE29" s="47" t="e">
        <f>ROUND(#REF!-#REF!,3)</f>
        <v>#REF!</v>
      </c>
      <c r="AF29" s="47" t="e">
        <f>ROUND(#REF!-#REF!,3)</f>
        <v>#REF!</v>
      </c>
      <c r="AG29" s="47" t="e">
        <f>ROUND(#REF!-#REF!,3)</f>
        <v>#REF!</v>
      </c>
      <c r="AH29" s="49" t="e">
        <f>ROUND(#REF!-#REF!,3)</f>
        <v>#REF!</v>
      </c>
      <c r="AI29" s="49" t="e">
        <f>ROUND(#REF!-#REF!,3)</f>
        <v>#REF!</v>
      </c>
      <c r="AJ29" s="49" t="e">
        <f>ROUND(#REF!-#REF!,3)</f>
        <v>#REF!</v>
      </c>
      <c r="AK29" s="49" t="e">
        <f>ROUND(#REF!-#REF!,3)</f>
        <v>#REF!</v>
      </c>
      <c r="AL29" s="49" t="e">
        <f>ROUND(#REF!-#REF!,3)</f>
        <v>#REF!</v>
      </c>
      <c r="AM29" s="49" t="e">
        <f>ROUND(#REF!-#REF!,3)</f>
        <v>#REF!</v>
      </c>
      <c r="AN29" s="49" t="e">
        <f>ROUND(#REF!-#REF!,3)</f>
        <v>#REF!</v>
      </c>
      <c r="AO29" s="49" t="e">
        <f>ROUND(#REF!-#REF!,3)</f>
        <v>#REF!</v>
      </c>
      <c r="AP29" s="49" t="e">
        <f>ROUND(#REF!-#REF!,3)</f>
        <v>#REF!</v>
      </c>
      <c r="AQ29" s="49" t="e">
        <f>ROUND(#REF!-#REF!,3)</f>
        <v>#REF!</v>
      </c>
      <c r="AR29" s="49" t="e">
        <f>ROUND(#REF!-#REF!,3)</f>
        <v>#REF!</v>
      </c>
      <c r="AS29" s="49" t="e">
        <f>ROUND(#REF!-#REF!,3)</f>
        <v>#REF!</v>
      </c>
      <c r="AT29" s="49" t="e">
        <f>ROUND(#REF!-#REF!,3)</f>
        <v>#REF!</v>
      </c>
      <c r="AU29" s="49" t="e">
        <f>ROUND(#REF!-#REF!,3)</f>
        <v>#REF!</v>
      </c>
      <c r="AV29" s="49" t="e">
        <f>ROUND(#REF!-#REF!,3)</f>
        <v>#REF!</v>
      </c>
      <c r="AW29" s="49" t="e">
        <f>ROUND(#REF!-#REF!,3)</f>
        <v>#REF!</v>
      </c>
      <c r="AX29" s="49" t="e">
        <f>ROUND(#REF!-#REF!,3)</f>
        <v>#REF!</v>
      </c>
      <c r="AY29" s="49" t="e">
        <f>ROUND(#REF!-#REF!,3)</f>
        <v>#REF!</v>
      </c>
      <c r="AZ29" s="49" t="e">
        <f>ROUND(#REF!-#REF!,3)</f>
        <v>#REF!</v>
      </c>
      <c r="BA29" s="47" t="e">
        <f>ROUND(#REF!-#REF!,3)</f>
        <v>#REF!</v>
      </c>
      <c r="BB29" s="47" t="e">
        <f>ROUND(#REF!-#REF!,3)</f>
        <v>#REF!</v>
      </c>
      <c r="BC29" s="47" t="e">
        <f>ROUND(#REF!-#REF!,3)</f>
        <v>#REF!</v>
      </c>
      <c r="BD29" s="75" t="e">
        <f>ROUND(#REF!-#REF!,3)</f>
        <v>#REF!</v>
      </c>
      <c r="BE29" s="75" t="e">
        <f>ROUND(#REF!-#REF!,3)</f>
        <v>#REF!</v>
      </c>
      <c r="BF29" s="75" t="e">
        <f>ROUND(#REF!-#REF!,3)</f>
        <v>#REF!</v>
      </c>
      <c r="BG29" s="75" t="e">
        <f>ROUND(#REF!-#REF!,3)</f>
        <v>#REF!</v>
      </c>
      <c r="BH29" s="75" t="e">
        <f>ROUND(#REF!-#REF!,3)</f>
        <v>#REF!</v>
      </c>
      <c r="BI29" s="75" t="e">
        <f>ROUND(#REF!-#REF!,3)</f>
        <v>#REF!</v>
      </c>
      <c r="BJ29" s="75" t="e">
        <f>ROUND(#REF!-#REF!,3)</f>
        <v>#REF!</v>
      </c>
      <c r="BK29" s="75" t="e">
        <f>ROUND(#REF!-#REF!,3)</f>
        <v>#REF!</v>
      </c>
      <c r="BL29" s="75" t="e">
        <f>ROUND(#REF!-#REF!,3)</f>
        <v>#REF!</v>
      </c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</row>
    <row r="30" spans="1:95" ht="16">
      <c r="A30" s="6">
        <f t="shared" si="3"/>
        <v>261</v>
      </c>
      <c r="B30" s="45"/>
      <c r="C30" s="45"/>
      <c r="D30" s="75" t="e">
        <f>ROUND(#REF!-#REF!,3)</f>
        <v>#REF!</v>
      </c>
      <c r="E30" s="75" t="e">
        <f>ROUND(#REF!-#REF!,3)</f>
        <v>#REF!</v>
      </c>
      <c r="F30" s="75" t="e">
        <f>ROUND(#REF!-#REF!,3)</f>
        <v>#REF!</v>
      </c>
      <c r="G30" s="47" t="e">
        <f>ROUND(#REF!-#REF!,3)</f>
        <v>#REF!</v>
      </c>
      <c r="H30" s="47" t="e">
        <f>ROUND(#REF!-#REF!,3)</f>
        <v>#REF!</v>
      </c>
      <c r="I30" s="48" t="e">
        <f>ROUND(#REF!-#REF!,3)</f>
        <v>#REF!</v>
      </c>
      <c r="J30" s="48" t="e">
        <f>ROUND(#REF!-#REF!,3)</f>
        <v>#REF!</v>
      </c>
      <c r="K30" s="48" t="e">
        <f>ROUND(#REF!-#REF!,3)</f>
        <v>#REF!</v>
      </c>
      <c r="L30" s="48" t="e">
        <f>ROUND(#REF!-#REF!,3)</f>
        <v>#REF!</v>
      </c>
      <c r="M30" s="48" t="e">
        <f>ROUND(#REF!-#REF!,3)</f>
        <v>#REF!</v>
      </c>
      <c r="N30" s="48" t="e">
        <f>ROUND(#REF!-#REF!,3)</f>
        <v>#REF!</v>
      </c>
      <c r="O30" s="48" t="e">
        <f>ROUND(#REF!-#REF!,3)</f>
        <v>#REF!</v>
      </c>
      <c r="P30" s="48" t="e">
        <f>ROUND(#REF!-#REF!,3)</f>
        <v>#REF!</v>
      </c>
      <c r="Q30" s="48" t="e">
        <f>ROUND(#REF!-#REF!,3)</f>
        <v>#REF!</v>
      </c>
      <c r="R30" s="48" t="e">
        <f>ROUND(#REF!-#REF!,3)</f>
        <v>#REF!</v>
      </c>
      <c r="S30" s="48" t="e">
        <f>ROUND(#REF!-#REF!,3)</f>
        <v>#REF!</v>
      </c>
      <c r="T30" s="48" t="e">
        <f>ROUND(#REF!-#REF!,3)</f>
        <v>#REF!</v>
      </c>
      <c r="U30" s="48" t="e">
        <f>ROUND(#REF!-#REF!,3)</f>
        <v>#REF!</v>
      </c>
      <c r="V30" s="48" t="e">
        <f>ROUND(#REF!-#REF!,3)</f>
        <v>#REF!</v>
      </c>
      <c r="W30" s="48" t="e">
        <f>ROUND(#REF!-#REF!,3)</f>
        <v>#REF!</v>
      </c>
      <c r="X30" s="48" t="e">
        <f>ROUND(#REF!-#REF!,3)</f>
        <v>#REF!</v>
      </c>
      <c r="Y30" s="48" t="e">
        <f>ROUND(#REF!-#REF!,3)</f>
        <v>#REF!</v>
      </c>
      <c r="Z30" s="48" t="e">
        <f>ROUND(#REF!-#REF!,3)</f>
        <v>#REF!</v>
      </c>
      <c r="AA30" s="48" t="e">
        <f>ROUND(#REF!-#REF!,3)</f>
        <v>#REF!</v>
      </c>
      <c r="AB30" s="48" t="e">
        <f>ROUND(#REF!-#REF!,3)</f>
        <v>#REF!</v>
      </c>
      <c r="AC30" s="48" t="e">
        <f>ROUND(#REF!-#REF!,3)</f>
        <v>#REF!</v>
      </c>
      <c r="AD30" s="48" t="e">
        <f>ROUND(#REF!-#REF!,3)</f>
        <v>#REF!</v>
      </c>
      <c r="AE30" s="47" t="e">
        <f>ROUND(#REF!-#REF!,3)</f>
        <v>#REF!</v>
      </c>
      <c r="AF30" s="47" t="e">
        <f>ROUND(#REF!-#REF!,3)</f>
        <v>#REF!</v>
      </c>
      <c r="AG30" s="47" t="e">
        <f>ROUND(#REF!-#REF!,3)</f>
        <v>#REF!</v>
      </c>
      <c r="AH30" s="49" t="e">
        <f>ROUND(#REF!-#REF!,3)</f>
        <v>#REF!</v>
      </c>
      <c r="AI30" s="49" t="e">
        <f>ROUND(#REF!-#REF!,3)</f>
        <v>#REF!</v>
      </c>
      <c r="AJ30" s="49" t="e">
        <f>ROUND(#REF!-#REF!,3)</f>
        <v>#REF!</v>
      </c>
      <c r="AK30" s="49" t="e">
        <f>ROUND(#REF!-#REF!,3)</f>
        <v>#REF!</v>
      </c>
      <c r="AL30" s="49" t="e">
        <f>ROUND(#REF!-#REF!,3)</f>
        <v>#REF!</v>
      </c>
      <c r="AM30" s="49" t="e">
        <f>ROUND(#REF!-#REF!,3)</f>
        <v>#REF!</v>
      </c>
      <c r="AN30" s="49" t="e">
        <f>ROUND(#REF!-#REF!,3)</f>
        <v>#REF!</v>
      </c>
      <c r="AO30" s="49" t="e">
        <f>ROUND(#REF!-#REF!,3)</f>
        <v>#REF!</v>
      </c>
      <c r="AP30" s="49" t="e">
        <f>ROUND(#REF!-#REF!,3)</f>
        <v>#REF!</v>
      </c>
      <c r="AQ30" s="49" t="e">
        <f>ROUND(#REF!-#REF!,3)</f>
        <v>#REF!</v>
      </c>
      <c r="AR30" s="49" t="e">
        <f>ROUND(#REF!-#REF!,3)</f>
        <v>#REF!</v>
      </c>
      <c r="AS30" s="49" t="e">
        <f>ROUND(#REF!-#REF!,3)</f>
        <v>#REF!</v>
      </c>
      <c r="AT30" s="49" t="e">
        <f>ROUND(#REF!-#REF!,3)</f>
        <v>#REF!</v>
      </c>
      <c r="AU30" s="49" t="e">
        <f>ROUND(#REF!-#REF!,3)</f>
        <v>#REF!</v>
      </c>
      <c r="AV30" s="49" t="e">
        <f>ROUND(#REF!-#REF!,3)</f>
        <v>#REF!</v>
      </c>
      <c r="AW30" s="49" t="e">
        <f>ROUND(#REF!-#REF!,3)</f>
        <v>#REF!</v>
      </c>
      <c r="AX30" s="49" t="e">
        <f>ROUND(#REF!-#REF!,3)</f>
        <v>#REF!</v>
      </c>
      <c r="AY30" s="49" t="e">
        <f>ROUND(#REF!-#REF!,3)</f>
        <v>#REF!</v>
      </c>
      <c r="AZ30" s="49" t="e">
        <f>ROUND(#REF!-#REF!,3)</f>
        <v>#REF!</v>
      </c>
      <c r="BA30" s="47" t="e">
        <f>ROUND(#REF!-#REF!,3)</f>
        <v>#REF!</v>
      </c>
      <c r="BB30" s="47" t="e">
        <f>ROUND(#REF!-#REF!,3)</f>
        <v>#REF!</v>
      </c>
      <c r="BC30" s="47" t="e">
        <f>ROUND(#REF!-#REF!,3)</f>
        <v>#REF!</v>
      </c>
      <c r="BD30" s="75" t="e">
        <f>ROUND(#REF!-#REF!,3)</f>
        <v>#REF!</v>
      </c>
      <c r="BE30" s="75" t="e">
        <f>ROUND(#REF!-#REF!,3)</f>
        <v>#REF!</v>
      </c>
      <c r="BF30" s="75" t="e">
        <f>ROUND(#REF!-#REF!,3)</f>
        <v>#REF!</v>
      </c>
      <c r="BG30" s="75" t="e">
        <f>ROUND(#REF!-#REF!,3)</f>
        <v>#REF!</v>
      </c>
      <c r="BH30" s="75" t="e">
        <f>ROUND(#REF!-#REF!,3)</f>
        <v>#REF!</v>
      </c>
      <c r="BI30" s="75" t="e">
        <f>ROUND(#REF!-#REF!,3)</f>
        <v>#REF!</v>
      </c>
      <c r="BJ30" s="75" t="e">
        <f>ROUND(#REF!-#REF!,3)</f>
        <v>#REF!</v>
      </c>
      <c r="BK30" s="75" t="e">
        <f>ROUND(#REF!-#REF!,3)</f>
        <v>#REF!</v>
      </c>
      <c r="BL30" s="75" t="e">
        <f>ROUND(#REF!-#REF!,3)</f>
        <v>#REF!</v>
      </c>
      <c r="BM30" s="75" t="e">
        <f>ROUND(#REF!-#REF!,3)</f>
        <v>#REF!</v>
      </c>
      <c r="BN30" s="75" t="e">
        <f>ROUND(#REF!-#REF!,3)</f>
        <v>#REF!</v>
      </c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</row>
    <row r="31" spans="1:95" ht="16">
      <c r="A31" s="6">
        <f t="shared" si="3"/>
        <v>258</v>
      </c>
      <c r="B31" s="45"/>
      <c r="C31" s="45"/>
      <c r="D31" s="75" t="e">
        <f>ROUND(#REF!-#REF!,3)</f>
        <v>#REF!</v>
      </c>
      <c r="E31" s="75" t="e">
        <f>ROUND(#REF!-#REF!,3)</f>
        <v>#REF!</v>
      </c>
      <c r="F31" s="75" t="e">
        <f>ROUND(#REF!-#REF!,3)</f>
        <v>#REF!</v>
      </c>
      <c r="G31" s="47" t="e">
        <f>ROUND(#REF!-#REF!,3)</f>
        <v>#REF!</v>
      </c>
      <c r="H31" s="47" t="e">
        <f>ROUND(#REF!-#REF!,3)</f>
        <v>#REF!</v>
      </c>
      <c r="I31" s="48" t="e">
        <f>ROUND(#REF!-#REF!,3)</f>
        <v>#REF!</v>
      </c>
      <c r="J31" s="48" t="e">
        <f>ROUND(#REF!-#REF!,3)</f>
        <v>#REF!</v>
      </c>
      <c r="K31" s="48" t="e">
        <f>ROUND(#REF!-#REF!,3)</f>
        <v>#REF!</v>
      </c>
      <c r="L31" s="48" t="e">
        <f>ROUND(#REF!-#REF!,3)</f>
        <v>#REF!</v>
      </c>
      <c r="M31" s="48" t="e">
        <f>ROUND(#REF!-#REF!,3)</f>
        <v>#REF!</v>
      </c>
      <c r="N31" s="48" t="e">
        <f>ROUND(#REF!-#REF!,3)</f>
        <v>#REF!</v>
      </c>
      <c r="O31" s="48" t="e">
        <f>ROUND(#REF!-#REF!,3)</f>
        <v>#REF!</v>
      </c>
      <c r="P31" s="48" t="e">
        <f>ROUND(#REF!-#REF!,3)</f>
        <v>#REF!</v>
      </c>
      <c r="Q31" s="48" t="e">
        <f>ROUND(#REF!-#REF!,3)</f>
        <v>#REF!</v>
      </c>
      <c r="R31" s="48" t="e">
        <f>ROUND(#REF!-#REF!,3)</f>
        <v>#REF!</v>
      </c>
      <c r="S31" s="48" t="e">
        <f>ROUND(#REF!-#REF!,3)</f>
        <v>#REF!</v>
      </c>
      <c r="T31" s="48" t="e">
        <f>ROUND(#REF!-#REF!,3)</f>
        <v>#REF!</v>
      </c>
      <c r="U31" s="48" t="e">
        <f>ROUND(#REF!-#REF!,3)</f>
        <v>#REF!</v>
      </c>
      <c r="V31" s="48" t="e">
        <f>ROUND(#REF!-#REF!,3)</f>
        <v>#REF!</v>
      </c>
      <c r="W31" s="48" t="e">
        <f>ROUND(#REF!-#REF!,3)</f>
        <v>#REF!</v>
      </c>
      <c r="X31" s="48" t="e">
        <f>ROUND(#REF!-#REF!,3)</f>
        <v>#REF!</v>
      </c>
      <c r="Y31" s="48" t="e">
        <f>ROUND(#REF!-#REF!,3)</f>
        <v>#REF!</v>
      </c>
      <c r="Z31" s="48" t="e">
        <f>ROUND(#REF!-#REF!,3)</f>
        <v>#REF!</v>
      </c>
      <c r="AA31" s="48" t="e">
        <f>ROUND(#REF!-#REF!,3)</f>
        <v>#REF!</v>
      </c>
      <c r="AB31" s="48" t="e">
        <f>ROUND(#REF!-#REF!,3)</f>
        <v>#REF!</v>
      </c>
      <c r="AC31" s="48" t="e">
        <f>ROUND(#REF!-#REF!,3)</f>
        <v>#REF!</v>
      </c>
      <c r="AD31" s="48" t="e">
        <f>ROUND(#REF!-#REF!,3)</f>
        <v>#REF!</v>
      </c>
      <c r="AE31" s="47" t="e">
        <f>ROUND(#REF!-#REF!,3)</f>
        <v>#REF!</v>
      </c>
      <c r="AF31" s="47" t="e">
        <f>ROUND(#REF!-#REF!,3)</f>
        <v>#REF!</v>
      </c>
      <c r="AG31" s="47" t="e">
        <f>ROUND(#REF!-#REF!,3)</f>
        <v>#REF!</v>
      </c>
      <c r="AH31" s="49" t="e">
        <f>ROUND(#REF!-#REF!,3)</f>
        <v>#REF!</v>
      </c>
      <c r="AI31" s="49" t="e">
        <f>ROUND(#REF!-#REF!,3)</f>
        <v>#REF!</v>
      </c>
      <c r="AJ31" s="49" t="e">
        <f>ROUND(#REF!-#REF!,3)</f>
        <v>#REF!</v>
      </c>
      <c r="AK31" s="49" t="e">
        <f>ROUND(#REF!-#REF!,3)</f>
        <v>#REF!</v>
      </c>
      <c r="AL31" s="49" t="e">
        <f>ROUND(#REF!-#REF!,3)</f>
        <v>#REF!</v>
      </c>
      <c r="AM31" s="49" t="e">
        <f>ROUND(#REF!-#REF!,3)</f>
        <v>#REF!</v>
      </c>
      <c r="AN31" s="49" t="e">
        <f>ROUND(#REF!-#REF!,3)</f>
        <v>#REF!</v>
      </c>
      <c r="AO31" s="49" t="e">
        <f>ROUND(#REF!-#REF!,3)</f>
        <v>#REF!</v>
      </c>
      <c r="AP31" s="49" t="e">
        <f>ROUND(#REF!-#REF!,3)</f>
        <v>#REF!</v>
      </c>
      <c r="AQ31" s="49" t="e">
        <f>ROUND(#REF!-#REF!,3)</f>
        <v>#REF!</v>
      </c>
      <c r="AR31" s="49" t="e">
        <f>ROUND(#REF!-#REF!,3)</f>
        <v>#REF!</v>
      </c>
      <c r="AS31" s="49" t="e">
        <f>ROUND(#REF!-#REF!,3)</f>
        <v>#REF!</v>
      </c>
      <c r="AT31" s="49" t="e">
        <f>ROUND(#REF!-#REF!,3)</f>
        <v>#REF!</v>
      </c>
      <c r="AU31" s="49" t="e">
        <f>ROUND(#REF!-#REF!,3)</f>
        <v>#REF!</v>
      </c>
      <c r="AV31" s="49" t="e">
        <f>ROUND(#REF!-#REF!,3)</f>
        <v>#REF!</v>
      </c>
      <c r="AW31" s="49" t="e">
        <f>ROUND(#REF!-#REF!,3)</f>
        <v>#REF!</v>
      </c>
      <c r="AX31" s="49" t="e">
        <f>ROUND(#REF!-#REF!,3)</f>
        <v>#REF!</v>
      </c>
      <c r="AY31" s="49" t="e">
        <f>ROUND(#REF!-#REF!,3)</f>
        <v>#REF!</v>
      </c>
      <c r="AZ31" s="49" t="e">
        <f>ROUND(#REF!-#REF!,3)</f>
        <v>#REF!</v>
      </c>
      <c r="BA31" s="47" t="e">
        <f>ROUND(#REF!-#REF!,3)</f>
        <v>#REF!</v>
      </c>
      <c r="BB31" s="47" t="e">
        <f>ROUND(#REF!-#REF!,3)</f>
        <v>#REF!</v>
      </c>
      <c r="BC31" s="47" t="e">
        <f>ROUND(#REF!-#REF!,3)</f>
        <v>#REF!</v>
      </c>
      <c r="BD31" s="75" t="e">
        <f>ROUND(#REF!-#REF!,3)</f>
        <v>#REF!</v>
      </c>
      <c r="BE31" s="75" t="e">
        <f>ROUND(#REF!-#REF!,3)</f>
        <v>#REF!</v>
      </c>
      <c r="BF31" s="75" t="e">
        <f>ROUND(#REF!-#REF!,3)</f>
        <v>#REF!</v>
      </c>
      <c r="BG31" s="75" t="e">
        <f>ROUND(#REF!-#REF!,3)</f>
        <v>#REF!</v>
      </c>
      <c r="BH31" s="75" t="e">
        <f>ROUND(#REF!-#REF!,3)</f>
        <v>#REF!</v>
      </c>
      <c r="BI31" s="75" t="e">
        <f>ROUND(#REF!-#REF!,3)</f>
        <v>#REF!</v>
      </c>
      <c r="BJ31" s="75" t="e">
        <f>ROUND(#REF!-#REF!,3)</f>
        <v>#REF!</v>
      </c>
      <c r="BK31" s="75" t="e">
        <f>ROUND(#REF!-#REF!,3)</f>
        <v>#REF!</v>
      </c>
      <c r="BL31" s="75" t="e">
        <f>ROUND(#REF!-#REF!,3)</f>
        <v>#REF!</v>
      </c>
      <c r="BM31" s="75" t="e">
        <f>ROUND(#REF!-#REF!,3)</f>
        <v>#REF!</v>
      </c>
      <c r="BN31" s="75" t="e">
        <f>ROUND(#REF!-#REF!,3)</f>
        <v>#REF!</v>
      </c>
      <c r="BO31" s="75" t="e">
        <f>ROUND(#REF!-#REF!,3)</f>
        <v>#REF!</v>
      </c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</row>
    <row r="32" spans="1:95" ht="16">
      <c r="A32" s="6">
        <f t="shared" si="3"/>
        <v>255</v>
      </c>
      <c r="B32" s="45"/>
      <c r="C32" s="45"/>
      <c r="D32" s="75" t="e">
        <f>ROUND(#REF!-#REF!,3)</f>
        <v>#REF!</v>
      </c>
      <c r="E32" s="75" t="e">
        <f>ROUND(#REF!-#REF!,3)</f>
        <v>#REF!</v>
      </c>
      <c r="F32" s="75" t="e">
        <f>ROUND(#REF!-#REF!,3)</f>
        <v>#REF!</v>
      </c>
      <c r="G32" s="47" t="e">
        <f>ROUND(#REF!-#REF!,3)</f>
        <v>#REF!</v>
      </c>
      <c r="H32" s="47" t="e">
        <f>ROUND(#REF!-#REF!,3)</f>
        <v>#REF!</v>
      </c>
      <c r="I32" s="48" t="e">
        <f>ROUND(#REF!-#REF!,3)</f>
        <v>#REF!</v>
      </c>
      <c r="J32" s="48" t="e">
        <f>ROUND(#REF!-#REF!,3)</f>
        <v>#REF!</v>
      </c>
      <c r="K32" s="48" t="e">
        <f>ROUND(#REF!-#REF!,3)</f>
        <v>#REF!</v>
      </c>
      <c r="L32" s="48" t="e">
        <f>ROUND(#REF!-#REF!,3)</f>
        <v>#REF!</v>
      </c>
      <c r="M32" s="48" t="e">
        <f>ROUND(#REF!-#REF!,3)</f>
        <v>#REF!</v>
      </c>
      <c r="N32" s="48" t="e">
        <f>ROUND(#REF!-#REF!,3)</f>
        <v>#REF!</v>
      </c>
      <c r="O32" s="48" t="e">
        <f>ROUND(#REF!-#REF!,3)</f>
        <v>#REF!</v>
      </c>
      <c r="P32" s="48" t="e">
        <f>ROUND(#REF!-#REF!,3)</f>
        <v>#REF!</v>
      </c>
      <c r="Q32" s="48" t="e">
        <f>ROUND(#REF!-#REF!,3)</f>
        <v>#REF!</v>
      </c>
      <c r="R32" s="48" t="e">
        <f>ROUND(#REF!-#REF!,3)</f>
        <v>#REF!</v>
      </c>
      <c r="S32" s="48" t="e">
        <f>ROUND(#REF!-#REF!,3)</f>
        <v>#REF!</v>
      </c>
      <c r="T32" s="48" t="e">
        <f>ROUND(#REF!-#REF!,3)</f>
        <v>#REF!</v>
      </c>
      <c r="U32" s="48" t="e">
        <f>ROUND(#REF!-#REF!,3)</f>
        <v>#REF!</v>
      </c>
      <c r="V32" s="48" t="e">
        <f>ROUND(#REF!-#REF!,3)</f>
        <v>#REF!</v>
      </c>
      <c r="W32" s="48" t="e">
        <f>ROUND(#REF!-#REF!,3)</f>
        <v>#REF!</v>
      </c>
      <c r="X32" s="48" t="e">
        <f>ROUND(#REF!-#REF!,3)</f>
        <v>#REF!</v>
      </c>
      <c r="Y32" s="48" t="e">
        <f>ROUND(#REF!-#REF!,3)</f>
        <v>#REF!</v>
      </c>
      <c r="Z32" s="48" t="e">
        <f>ROUND(#REF!-#REF!,3)</f>
        <v>#REF!</v>
      </c>
      <c r="AA32" s="48" t="e">
        <f>ROUND(#REF!-#REF!,3)</f>
        <v>#REF!</v>
      </c>
      <c r="AB32" s="48" t="e">
        <f>ROUND(#REF!-#REF!,3)</f>
        <v>#REF!</v>
      </c>
      <c r="AC32" s="48" t="e">
        <f>ROUND(#REF!-#REF!,3)</f>
        <v>#REF!</v>
      </c>
      <c r="AD32" s="48" t="e">
        <f>ROUND(#REF!-#REF!,3)</f>
        <v>#REF!</v>
      </c>
      <c r="AE32" s="47" t="e">
        <f>ROUND(#REF!-#REF!,3)</f>
        <v>#REF!</v>
      </c>
      <c r="AF32" s="47" t="e">
        <f>ROUND(#REF!-#REF!,3)</f>
        <v>#REF!</v>
      </c>
      <c r="AG32" s="47" t="e">
        <f>ROUND(#REF!-#REF!,3)</f>
        <v>#REF!</v>
      </c>
      <c r="AH32" s="49" t="e">
        <f>ROUND(#REF!-#REF!,3)</f>
        <v>#REF!</v>
      </c>
      <c r="AI32" s="49" t="e">
        <f>ROUND(#REF!-#REF!,3)</f>
        <v>#REF!</v>
      </c>
      <c r="AJ32" s="49" t="e">
        <f>ROUND(#REF!-#REF!,3)</f>
        <v>#REF!</v>
      </c>
      <c r="AK32" s="49" t="e">
        <f>ROUND(#REF!-#REF!,3)</f>
        <v>#REF!</v>
      </c>
      <c r="AL32" s="49" t="e">
        <f>ROUND(#REF!-#REF!,3)</f>
        <v>#REF!</v>
      </c>
      <c r="AM32" s="49" t="e">
        <f>ROUND(#REF!-#REF!,3)</f>
        <v>#REF!</v>
      </c>
      <c r="AN32" s="49" t="e">
        <f>ROUND(#REF!-#REF!,3)</f>
        <v>#REF!</v>
      </c>
      <c r="AO32" s="49" t="e">
        <f>ROUND(#REF!-#REF!,3)</f>
        <v>#REF!</v>
      </c>
      <c r="AP32" s="49" t="e">
        <f>ROUND(#REF!-#REF!,3)</f>
        <v>#REF!</v>
      </c>
      <c r="AQ32" s="49" t="e">
        <f>ROUND(#REF!-#REF!,3)</f>
        <v>#REF!</v>
      </c>
      <c r="AR32" s="49" t="e">
        <f>ROUND(#REF!-#REF!,3)</f>
        <v>#REF!</v>
      </c>
      <c r="AS32" s="49" t="e">
        <f>ROUND(#REF!-#REF!,3)</f>
        <v>#REF!</v>
      </c>
      <c r="AT32" s="49" t="e">
        <f>ROUND(#REF!-#REF!,3)</f>
        <v>#REF!</v>
      </c>
      <c r="AU32" s="49" t="e">
        <f>ROUND(#REF!-#REF!,3)</f>
        <v>#REF!</v>
      </c>
      <c r="AV32" s="49" t="e">
        <f>ROUND(#REF!-#REF!,3)</f>
        <v>#REF!</v>
      </c>
      <c r="AW32" s="49" t="e">
        <f>ROUND(#REF!-#REF!,3)</f>
        <v>#REF!</v>
      </c>
      <c r="AX32" s="49" t="e">
        <f>ROUND(#REF!-#REF!,3)</f>
        <v>#REF!</v>
      </c>
      <c r="AY32" s="49" t="e">
        <f>ROUND(#REF!-#REF!,3)</f>
        <v>#REF!</v>
      </c>
      <c r="AZ32" s="49" t="e">
        <f>ROUND(#REF!-#REF!,3)</f>
        <v>#REF!</v>
      </c>
      <c r="BA32" s="47" t="e">
        <f>ROUND(#REF!-#REF!,3)</f>
        <v>#REF!</v>
      </c>
      <c r="BB32" s="47" t="e">
        <f>ROUND(#REF!-#REF!,3)</f>
        <v>#REF!</v>
      </c>
      <c r="BC32" s="47" t="e">
        <f>ROUND(#REF!-#REF!,3)</f>
        <v>#REF!</v>
      </c>
      <c r="BD32" s="75" t="e">
        <f>ROUND(#REF!-#REF!,3)</f>
        <v>#REF!</v>
      </c>
      <c r="BE32" s="75" t="e">
        <f>ROUND(#REF!-#REF!,3)</f>
        <v>#REF!</v>
      </c>
      <c r="BF32" s="75" t="e">
        <f>ROUND(#REF!-#REF!,3)</f>
        <v>#REF!</v>
      </c>
      <c r="BG32" s="75" t="e">
        <f>ROUND(#REF!-#REF!,3)</f>
        <v>#REF!</v>
      </c>
      <c r="BH32" s="75" t="e">
        <f>ROUND(#REF!-#REF!,3)</f>
        <v>#REF!</v>
      </c>
      <c r="BI32" s="75" t="e">
        <f>ROUND(#REF!-#REF!,3)</f>
        <v>#REF!</v>
      </c>
      <c r="BJ32" s="75" t="e">
        <f>ROUND(#REF!-#REF!,3)</f>
        <v>#REF!</v>
      </c>
      <c r="BK32" s="75" t="e">
        <f>ROUND(#REF!-#REF!,3)</f>
        <v>#REF!</v>
      </c>
      <c r="BL32" s="75" t="e">
        <f>ROUND(#REF!-#REF!,3)</f>
        <v>#REF!</v>
      </c>
      <c r="BM32" s="75" t="e">
        <f>ROUND(#REF!-#REF!,3)</f>
        <v>#REF!</v>
      </c>
      <c r="BN32" s="75" t="e">
        <f>ROUND(#REF!-#REF!,3)</f>
        <v>#REF!</v>
      </c>
      <c r="BO32" s="75" t="e">
        <f>ROUND(#REF!-#REF!,3)</f>
        <v>#REF!</v>
      </c>
      <c r="BP32" s="75" t="e">
        <f>ROUND(#REF!-#REF!,3)</f>
        <v>#REF!</v>
      </c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</row>
    <row r="33" spans="1:95" ht="16">
      <c r="A33" s="6">
        <f t="shared" si="3"/>
        <v>252</v>
      </c>
      <c r="B33" s="45"/>
      <c r="C33" s="45"/>
      <c r="D33" s="75" t="e">
        <f>ROUND(#REF!-#REF!,3)</f>
        <v>#REF!</v>
      </c>
      <c r="E33" s="75" t="e">
        <f>ROUND(#REF!-#REF!,3)</f>
        <v>#REF!</v>
      </c>
      <c r="F33" s="75" t="e">
        <f>ROUND(#REF!-#REF!,3)</f>
        <v>#REF!</v>
      </c>
      <c r="G33" s="47" t="e">
        <f>ROUND(#REF!-#REF!,3)</f>
        <v>#REF!</v>
      </c>
      <c r="H33" s="47" t="e">
        <f>ROUND(#REF!-#REF!,3)</f>
        <v>#REF!</v>
      </c>
      <c r="I33" s="48" t="e">
        <f>ROUND(#REF!-#REF!,3)</f>
        <v>#REF!</v>
      </c>
      <c r="J33" s="48" t="e">
        <f>ROUND(#REF!-#REF!,3)</f>
        <v>#REF!</v>
      </c>
      <c r="K33" s="48" t="e">
        <f>ROUND(#REF!-#REF!,3)</f>
        <v>#REF!</v>
      </c>
      <c r="L33" s="48" t="e">
        <f>ROUND(#REF!-#REF!,3)</f>
        <v>#REF!</v>
      </c>
      <c r="M33" s="48" t="e">
        <f>ROUND(#REF!-#REF!,3)</f>
        <v>#REF!</v>
      </c>
      <c r="N33" s="48" t="e">
        <f>ROUND(#REF!-#REF!,3)</f>
        <v>#REF!</v>
      </c>
      <c r="O33" s="48" t="e">
        <f>ROUND(#REF!-#REF!,3)</f>
        <v>#REF!</v>
      </c>
      <c r="P33" s="48" t="e">
        <f>ROUND(#REF!-#REF!,3)</f>
        <v>#REF!</v>
      </c>
      <c r="Q33" s="48" t="e">
        <f>ROUND(#REF!-#REF!,3)</f>
        <v>#REF!</v>
      </c>
      <c r="R33" s="48" t="e">
        <f>ROUND(#REF!-#REF!,3)</f>
        <v>#REF!</v>
      </c>
      <c r="S33" s="48" t="e">
        <f>ROUND(#REF!-#REF!,3)</f>
        <v>#REF!</v>
      </c>
      <c r="T33" s="48" t="e">
        <f>ROUND(#REF!-#REF!,3)</f>
        <v>#REF!</v>
      </c>
      <c r="U33" s="48" t="e">
        <f>ROUND(#REF!-#REF!,3)</f>
        <v>#REF!</v>
      </c>
      <c r="V33" s="48" t="e">
        <f>ROUND(#REF!-#REF!,3)</f>
        <v>#REF!</v>
      </c>
      <c r="W33" s="48" t="e">
        <f>ROUND(#REF!-#REF!,3)</f>
        <v>#REF!</v>
      </c>
      <c r="X33" s="48" t="e">
        <f>ROUND(#REF!-#REF!,3)</f>
        <v>#REF!</v>
      </c>
      <c r="Y33" s="48" t="e">
        <f>ROUND(#REF!-#REF!,3)</f>
        <v>#REF!</v>
      </c>
      <c r="Z33" s="48" t="e">
        <f>ROUND(#REF!-#REF!,3)</f>
        <v>#REF!</v>
      </c>
      <c r="AA33" s="48" t="e">
        <f>ROUND(#REF!-#REF!,3)</f>
        <v>#REF!</v>
      </c>
      <c r="AB33" s="48" t="e">
        <f>ROUND(#REF!-#REF!,3)</f>
        <v>#REF!</v>
      </c>
      <c r="AC33" s="48" t="e">
        <f>ROUND(#REF!-#REF!,3)</f>
        <v>#REF!</v>
      </c>
      <c r="AD33" s="48" t="e">
        <f>ROUND(#REF!-#REF!,3)</f>
        <v>#REF!</v>
      </c>
      <c r="AE33" s="47" t="e">
        <f>ROUND(#REF!-#REF!,3)</f>
        <v>#REF!</v>
      </c>
      <c r="AF33" s="47" t="e">
        <f>ROUND(#REF!-#REF!,3)</f>
        <v>#REF!</v>
      </c>
      <c r="AG33" s="47" t="e">
        <f>ROUND(#REF!-#REF!,3)</f>
        <v>#REF!</v>
      </c>
      <c r="AH33" s="49" t="e">
        <f>ROUND(#REF!-#REF!,3)</f>
        <v>#REF!</v>
      </c>
      <c r="AI33" s="49" t="e">
        <f>ROUND(#REF!-#REF!,3)</f>
        <v>#REF!</v>
      </c>
      <c r="AJ33" s="49" t="e">
        <f>ROUND(#REF!-#REF!,3)</f>
        <v>#REF!</v>
      </c>
      <c r="AK33" s="49" t="e">
        <f>ROUND(#REF!-#REF!,3)</f>
        <v>#REF!</v>
      </c>
      <c r="AL33" s="49" t="e">
        <f>ROUND(#REF!-#REF!,3)</f>
        <v>#REF!</v>
      </c>
      <c r="AM33" s="49" t="e">
        <f>ROUND(#REF!-#REF!,3)</f>
        <v>#REF!</v>
      </c>
      <c r="AN33" s="49" t="e">
        <f>ROUND(#REF!-#REF!,3)</f>
        <v>#REF!</v>
      </c>
      <c r="AO33" s="49" t="e">
        <f>ROUND(#REF!-#REF!,3)</f>
        <v>#REF!</v>
      </c>
      <c r="AP33" s="49" t="e">
        <f>ROUND(#REF!-#REF!,3)</f>
        <v>#REF!</v>
      </c>
      <c r="AQ33" s="49" t="e">
        <f>ROUND(#REF!-#REF!,3)</f>
        <v>#REF!</v>
      </c>
      <c r="AR33" s="49" t="e">
        <f>ROUND(#REF!-#REF!,3)</f>
        <v>#REF!</v>
      </c>
      <c r="AS33" s="49" t="e">
        <f>ROUND(#REF!-#REF!,3)</f>
        <v>#REF!</v>
      </c>
      <c r="AT33" s="49" t="e">
        <f>ROUND(#REF!-#REF!,3)</f>
        <v>#REF!</v>
      </c>
      <c r="AU33" s="49" t="e">
        <f>ROUND(#REF!-#REF!,3)</f>
        <v>#REF!</v>
      </c>
      <c r="AV33" s="49" t="e">
        <f>ROUND(#REF!-#REF!,3)</f>
        <v>#REF!</v>
      </c>
      <c r="AW33" s="49" t="e">
        <f>ROUND(#REF!-#REF!,3)</f>
        <v>#REF!</v>
      </c>
      <c r="AX33" s="49" t="e">
        <f>ROUND(#REF!-#REF!,3)</f>
        <v>#REF!</v>
      </c>
      <c r="AY33" s="49" t="e">
        <f>ROUND(#REF!-#REF!,3)</f>
        <v>#REF!</v>
      </c>
      <c r="AZ33" s="49" t="e">
        <f>ROUND(#REF!-#REF!,3)</f>
        <v>#REF!</v>
      </c>
      <c r="BA33" s="47" t="e">
        <f>ROUND(#REF!-#REF!,3)</f>
        <v>#REF!</v>
      </c>
      <c r="BB33" s="47" t="e">
        <f>ROUND(#REF!-#REF!,3)</f>
        <v>#REF!</v>
      </c>
      <c r="BC33" s="47" t="e">
        <f>ROUND(#REF!-#REF!,3)</f>
        <v>#REF!</v>
      </c>
      <c r="BD33" s="75" t="e">
        <f>ROUND(#REF!-#REF!,3)</f>
        <v>#REF!</v>
      </c>
      <c r="BE33" s="75" t="e">
        <f>ROUND(#REF!-#REF!,3)</f>
        <v>#REF!</v>
      </c>
      <c r="BF33" s="75" t="e">
        <f>ROUND(#REF!-#REF!,3)</f>
        <v>#REF!</v>
      </c>
      <c r="BG33" s="75" t="e">
        <f>ROUND(#REF!-#REF!,3)</f>
        <v>#REF!</v>
      </c>
      <c r="BH33" s="75" t="e">
        <f>ROUND(#REF!-#REF!,3)</f>
        <v>#REF!</v>
      </c>
      <c r="BI33" s="75" t="e">
        <f>ROUND(#REF!-#REF!,3)</f>
        <v>#REF!</v>
      </c>
      <c r="BJ33" s="75" t="e">
        <f>ROUND(#REF!-#REF!,3)</f>
        <v>#REF!</v>
      </c>
      <c r="BK33" s="75" t="e">
        <f>ROUND(#REF!-#REF!,3)</f>
        <v>#REF!</v>
      </c>
      <c r="BL33" s="75" t="e">
        <f>ROUND(#REF!-#REF!,3)</f>
        <v>#REF!</v>
      </c>
      <c r="BM33" s="75" t="e">
        <f>ROUND(#REF!-#REF!,3)</f>
        <v>#REF!</v>
      </c>
      <c r="BN33" s="75" t="e">
        <f>ROUND(#REF!-#REF!,3)</f>
        <v>#REF!</v>
      </c>
      <c r="BO33" s="75" t="e">
        <f>ROUND(#REF!-#REF!,3)</f>
        <v>#REF!</v>
      </c>
      <c r="BP33" s="75" t="e">
        <f>ROUND(#REF!-#REF!,3)</f>
        <v>#REF!</v>
      </c>
      <c r="BQ33" s="75" t="e">
        <f>ROUND(#REF!-#REF!,3)</f>
        <v>#REF!</v>
      </c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</row>
    <row r="34" spans="1:95" ht="16">
      <c r="A34" s="6">
        <f t="shared" si="3"/>
        <v>249</v>
      </c>
      <c r="B34" s="45"/>
      <c r="C34" s="45"/>
      <c r="D34" s="75" t="e">
        <f>ROUND(#REF!-#REF!,3)</f>
        <v>#REF!</v>
      </c>
      <c r="E34" s="75" t="e">
        <f>ROUND(#REF!-#REF!,3)</f>
        <v>#REF!</v>
      </c>
      <c r="F34" s="75" t="e">
        <f>ROUND(#REF!-#REF!,3)</f>
        <v>#REF!</v>
      </c>
      <c r="G34" s="47" t="e">
        <f>ROUND(#REF!-#REF!,3)</f>
        <v>#REF!</v>
      </c>
      <c r="H34" s="47" t="e">
        <f>ROUND(#REF!-#REF!,3)</f>
        <v>#REF!</v>
      </c>
      <c r="I34" s="48" t="e">
        <f>ROUND(#REF!-#REF!,3)</f>
        <v>#REF!</v>
      </c>
      <c r="J34" s="48" t="e">
        <f>ROUND(#REF!-#REF!,3)</f>
        <v>#REF!</v>
      </c>
      <c r="K34" s="48" t="e">
        <f>ROUND(#REF!-#REF!,3)</f>
        <v>#REF!</v>
      </c>
      <c r="L34" s="48" t="e">
        <f>ROUND(#REF!-#REF!,3)</f>
        <v>#REF!</v>
      </c>
      <c r="M34" s="48" t="e">
        <f>ROUND(#REF!-#REF!,3)</f>
        <v>#REF!</v>
      </c>
      <c r="N34" s="48" t="e">
        <f>ROUND(#REF!-#REF!,3)</f>
        <v>#REF!</v>
      </c>
      <c r="O34" s="48" t="e">
        <f>ROUND(#REF!-#REF!,3)</f>
        <v>#REF!</v>
      </c>
      <c r="P34" s="48" t="e">
        <f>ROUND(#REF!-#REF!,3)</f>
        <v>#REF!</v>
      </c>
      <c r="Q34" s="48" t="e">
        <f>ROUND(#REF!-#REF!,3)</f>
        <v>#REF!</v>
      </c>
      <c r="R34" s="48" t="e">
        <f>ROUND(#REF!-#REF!,3)</f>
        <v>#REF!</v>
      </c>
      <c r="S34" s="48" t="e">
        <f>ROUND(#REF!-#REF!,3)</f>
        <v>#REF!</v>
      </c>
      <c r="T34" s="48" t="e">
        <f>ROUND(#REF!-#REF!,3)</f>
        <v>#REF!</v>
      </c>
      <c r="U34" s="48" t="e">
        <f>ROUND(#REF!-#REF!,3)</f>
        <v>#REF!</v>
      </c>
      <c r="V34" s="48" t="e">
        <f>ROUND(#REF!-#REF!,3)</f>
        <v>#REF!</v>
      </c>
      <c r="W34" s="48" t="e">
        <f>ROUND(#REF!-#REF!,3)</f>
        <v>#REF!</v>
      </c>
      <c r="X34" s="48" t="e">
        <f>ROUND(#REF!-#REF!,3)</f>
        <v>#REF!</v>
      </c>
      <c r="Y34" s="48" t="e">
        <f>ROUND(#REF!-#REF!,3)</f>
        <v>#REF!</v>
      </c>
      <c r="Z34" s="48" t="e">
        <f>ROUND(#REF!-#REF!,3)</f>
        <v>#REF!</v>
      </c>
      <c r="AA34" s="48" t="e">
        <f>ROUND(#REF!-#REF!,3)</f>
        <v>#REF!</v>
      </c>
      <c r="AB34" s="48" t="e">
        <f>ROUND(#REF!-#REF!,3)</f>
        <v>#REF!</v>
      </c>
      <c r="AC34" s="48" t="e">
        <f>ROUND(#REF!-#REF!,3)</f>
        <v>#REF!</v>
      </c>
      <c r="AD34" s="48" t="e">
        <f>ROUND(#REF!-#REF!,3)</f>
        <v>#REF!</v>
      </c>
      <c r="AE34" s="47" t="e">
        <f>ROUND(#REF!-#REF!,3)</f>
        <v>#REF!</v>
      </c>
      <c r="AF34" s="47" t="e">
        <f>ROUND(#REF!-#REF!,3)</f>
        <v>#REF!</v>
      </c>
      <c r="AG34" s="47" t="e">
        <f>ROUND(#REF!-#REF!,3)</f>
        <v>#REF!</v>
      </c>
      <c r="AH34" s="49" t="e">
        <f>ROUND(#REF!-#REF!,3)</f>
        <v>#REF!</v>
      </c>
      <c r="AI34" s="49" t="e">
        <f>ROUND(#REF!-#REF!,3)</f>
        <v>#REF!</v>
      </c>
      <c r="AJ34" s="49" t="e">
        <f>ROUND(#REF!-#REF!,3)</f>
        <v>#REF!</v>
      </c>
      <c r="AK34" s="49" t="e">
        <f>ROUND(#REF!-#REF!,3)</f>
        <v>#REF!</v>
      </c>
      <c r="AL34" s="49" t="e">
        <f>ROUND(#REF!-#REF!,3)</f>
        <v>#REF!</v>
      </c>
      <c r="AM34" s="49" t="e">
        <f>ROUND(#REF!-#REF!,3)</f>
        <v>#REF!</v>
      </c>
      <c r="AN34" s="49" t="e">
        <f>ROUND(#REF!-#REF!,3)</f>
        <v>#REF!</v>
      </c>
      <c r="AO34" s="49" t="e">
        <f>ROUND(#REF!-#REF!,3)</f>
        <v>#REF!</v>
      </c>
      <c r="AP34" s="49" t="e">
        <f>ROUND(#REF!-#REF!,3)</f>
        <v>#REF!</v>
      </c>
      <c r="AQ34" s="49" t="e">
        <f>ROUND(#REF!-#REF!,3)</f>
        <v>#REF!</v>
      </c>
      <c r="AR34" s="49" t="e">
        <f>ROUND(#REF!-#REF!,3)</f>
        <v>#REF!</v>
      </c>
      <c r="AS34" s="49" t="e">
        <f>ROUND(#REF!-#REF!,3)</f>
        <v>#REF!</v>
      </c>
      <c r="AT34" s="49" t="e">
        <f>ROUND(#REF!-#REF!,3)</f>
        <v>#REF!</v>
      </c>
      <c r="AU34" s="49" t="e">
        <f>ROUND(#REF!-#REF!,3)</f>
        <v>#REF!</v>
      </c>
      <c r="AV34" s="49" t="e">
        <f>ROUND(#REF!-#REF!,3)</f>
        <v>#REF!</v>
      </c>
      <c r="AW34" s="49" t="e">
        <f>ROUND(#REF!-#REF!,3)</f>
        <v>#REF!</v>
      </c>
      <c r="AX34" s="49" t="e">
        <f>ROUND(#REF!-#REF!,3)</f>
        <v>#REF!</v>
      </c>
      <c r="AY34" s="49" t="e">
        <f>ROUND(#REF!-#REF!,3)</f>
        <v>#REF!</v>
      </c>
      <c r="AZ34" s="49" t="e">
        <f>ROUND(#REF!-#REF!,3)</f>
        <v>#REF!</v>
      </c>
      <c r="BA34" s="47" t="e">
        <f>ROUND(#REF!-#REF!,3)</f>
        <v>#REF!</v>
      </c>
      <c r="BB34" s="47" t="e">
        <f>ROUND(#REF!-#REF!,3)</f>
        <v>#REF!</v>
      </c>
      <c r="BC34" s="47" t="e">
        <f>ROUND(#REF!-#REF!,3)</f>
        <v>#REF!</v>
      </c>
      <c r="BD34" s="75" t="e">
        <f>ROUND(#REF!-#REF!,3)</f>
        <v>#REF!</v>
      </c>
      <c r="BE34" s="75" t="e">
        <f>ROUND(#REF!-#REF!,3)</f>
        <v>#REF!</v>
      </c>
      <c r="BF34" s="75" t="e">
        <f>ROUND(#REF!-#REF!,3)</f>
        <v>#REF!</v>
      </c>
      <c r="BG34" s="75" t="e">
        <f>ROUND(#REF!-#REF!,3)</f>
        <v>#REF!</v>
      </c>
      <c r="BH34" s="75" t="e">
        <f>ROUND(#REF!-#REF!,3)</f>
        <v>#REF!</v>
      </c>
      <c r="BI34" s="75" t="e">
        <f>ROUND(#REF!-#REF!,3)</f>
        <v>#REF!</v>
      </c>
      <c r="BJ34" s="75" t="e">
        <f>ROUND(#REF!-#REF!,3)</f>
        <v>#REF!</v>
      </c>
      <c r="BK34" s="75" t="e">
        <f>ROUND(#REF!-#REF!,3)</f>
        <v>#REF!</v>
      </c>
      <c r="BL34" s="75" t="e">
        <f>ROUND(#REF!-#REF!,3)</f>
        <v>#REF!</v>
      </c>
      <c r="BM34" s="75" t="e">
        <f>ROUND(#REF!-#REF!,3)</f>
        <v>#REF!</v>
      </c>
      <c r="BN34" s="75" t="e">
        <f>ROUND(#REF!-#REF!,3)</f>
        <v>#REF!</v>
      </c>
      <c r="BO34" s="75" t="e">
        <f>ROUND(#REF!-#REF!,3)</f>
        <v>#REF!</v>
      </c>
      <c r="BP34" s="75" t="e">
        <f>ROUND(#REF!-#REF!,3)</f>
        <v>#REF!</v>
      </c>
      <c r="BQ34" s="75" t="e">
        <f>ROUND(#REF!-#REF!,3)</f>
        <v>#REF!</v>
      </c>
      <c r="BR34" s="75" t="e">
        <f>ROUND(#REF!-#REF!,3)</f>
        <v>#REF!</v>
      </c>
      <c r="BS34" s="75" t="e">
        <f>ROUND(#REF!-#REF!,3)</f>
        <v>#REF!</v>
      </c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</row>
    <row r="35" spans="1:95" ht="16">
      <c r="A35" s="6">
        <f t="shared" si="3"/>
        <v>246</v>
      </c>
      <c r="B35" s="45"/>
      <c r="C35" s="45"/>
      <c r="D35" s="75" t="e">
        <f>ROUND(#REF!-#REF!,3)</f>
        <v>#REF!</v>
      </c>
      <c r="E35" s="75" t="e">
        <f>ROUND(#REF!-#REF!,3)</f>
        <v>#REF!</v>
      </c>
      <c r="F35" s="75" t="e">
        <f>ROUND(#REF!-#REF!,3)</f>
        <v>#REF!</v>
      </c>
      <c r="G35" s="47" t="e">
        <f>ROUND(#REF!-#REF!,3)</f>
        <v>#REF!</v>
      </c>
      <c r="H35" s="47" t="e">
        <f>ROUND(#REF!-#REF!,3)</f>
        <v>#REF!</v>
      </c>
      <c r="I35" s="48" t="e">
        <f>ROUND(#REF!-#REF!,3)</f>
        <v>#REF!</v>
      </c>
      <c r="J35" s="48" t="e">
        <f>ROUND(#REF!-#REF!,3)</f>
        <v>#REF!</v>
      </c>
      <c r="K35" s="48" t="e">
        <f>ROUND(#REF!-#REF!,3)</f>
        <v>#REF!</v>
      </c>
      <c r="L35" s="48" t="e">
        <f>ROUND(#REF!-#REF!,3)</f>
        <v>#REF!</v>
      </c>
      <c r="M35" s="48" t="e">
        <f>ROUND(#REF!-#REF!,3)</f>
        <v>#REF!</v>
      </c>
      <c r="N35" s="48" t="e">
        <f>ROUND(#REF!-#REF!,3)</f>
        <v>#REF!</v>
      </c>
      <c r="O35" s="48" t="e">
        <f>ROUND(#REF!-#REF!,3)</f>
        <v>#REF!</v>
      </c>
      <c r="P35" s="48" t="e">
        <f>ROUND(#REF!-#REF!,3)</f>
        <v>#REF!</v>
      </c>
      <c r="Q35" s="48" t="e">
        <f>ROUND(#REF!-#REF!,3)</f>
        <v>#REF!</v>
      </c>
      <c r="R35" s="48" t="e">
        <f>ROUND(#REF!-#REF!,3)</f>
        <v>#REF!</v>
      </c>
      <c r="S35" s="48" t="e">
        <f>ROUND(#REF!-#REF!,3)</f>
        <v>#REF!</v>
      </c>
      <c r="T35" s="48" t="e">
        <f>ROUND(#REF!-#REF!,3)</f>
        <v>#REF!</v>
      </c>
      <c r="U35" s="48" t="e">
        <f>ROUND(#REF!-#REF!,3)</f>
        <v>#REF!</v>
      </c>
      <c r="V35" s="48" t="e">
        <f>ROUND(#REF!-#REF!,3)</f>
        <v>#REF!</v>
      </c>
      <c r="W35" s="48" t="e">
        <f>ROUND(#REF!-#REF!,3)</f>
        <v>#REF!</v>
      </c>
      <c r="X35" s="48" t="e">
        <f>ROUND(#REF!-#REF!,3)</f>
        <v>#REF!</v>
      </c>
      <c r="Y35" s="48" t="e">
        <f>ROUND(#REF!-#REF!,3)</f>
        <v>#REF!</v>
      </c>
      <c r="Z35" s="48" t="e">
        <f>ROUND(#REF!-#REF!,3)</f>
        <v>#REF!</v>
      </c>
      <c r="AA35" s="48" t="e">
        <f>ROUND(#REF!-#REF!,3)</f>
        <v>#REF!</v>
      </c>
      <c r="AB35" s="48" t="e">
        <f>ROUND(#REF!-#REF!,3)</f>
        <v>#REF!</v>
      </c>
      <c r="AC35" s="48" t="e">
        <f>ROUND(#REF!-#REF!,3)</f>
        <v>#REF!</v>
      </c>
      <c r="AD35" s="48" t="e">
        <f>ROUND(#REF!-#REF!,3)</f>
        <v>#REF!</v>
      </c>
      <c r="AE35" s="47" t="e">
        <f>ROUND(#REF!-#REF!,3)</f>
        <v>#REF!</v>
      </c>
      <c r="AF35" s="47" t="e">
        <f>ROUND(#REF!-#REF!,3)</f>
        <v>#REF!</v>
      </c>
      <c r="AG35" s="47" t="e">
        <f>ROUND(#REF!-#REF!,3)</f>
        <v>#REF!</v>
      </c>
      <c r="AH35" s="49" t="e">
        <f>ROUND(#REF!-#REF!,3)</f>
        <v>#REF!</v>
      </c>
      <c r="AI35" s="49" t="e">
        <f>ROUND(#REF!-#REF!,3)</f>
        <v>#REF!</v>
      </c>
      <c r="AJ35" s="49" t="e">
        <f>ROUND(#REF!-#REF!,3)</f>
        <v>#REF!</v>
      </c>
      <c r="AK35" s="49" t="e">
        <f>ROUND(#REF!-#REF!,3)</f>
        <v>#REF!</v>
      </c>
      <c r="AL35" s="49" t="e">
        <f>ROUND(#REF!-#REF!,3)</f>
        <v>#REF!</v>
      </c>
      <c r="AM35" s="49" t="e">
        <f>ROUND(#REF!-#REF!,3)</f>
        <v>#REF!</v>
      </c>
      <c r="AN35" s="49" t="e">
        <f>ROUND(#REF!-#REF!,3)</f>
        <v>#REF!</v>
      </c>
      <c r="AO35" s="49" t="e">
        <f>ROUND(#REF!-#REF!,3)</f>
        <v>#REF!</v>
      </c>
      <c r="AP35" s="49" t="e">
        <f>ROUND(#REF!-#REF!,3)</f>
        <v>#REF!</v>
      </c>
      <c r="AQ35" s="49" t="e">
        <f>ROUND(#REF!-#REF!,3)</f>
        <v>#REF!</v>
      </c>
      <c r="AR35" s="49" t="e">
        <f>ROUND(#REF!-#REF!,3)</f>
        <v>#REF!</v>
      </c>
      <c r="AS35" s="49" t="e">
        <f>ROUND(#REF!-#REF!,3)</f>
        <v>#REF!</v>
      </c>
      <c r="AT35" s="49" t="e">
        <f>ROUND(#REF!-#REF!,3)</f>
        <v>#REF!</v>
      </c>
      <c r="AU35" s="49" t="e">
        <f>ROUND(#REF!-#REF!,3)</f>
        <v>#REF!</v>
      </c>
      <c r="AV35" s="49" t="e">
        <f>ROUND(#REF!-#REF!,3)</f>
        <v>#REF!</v>
      </c>
      <c r="AW35" s="49" t="e">
        <f>ROUND(#REF!-#REF!,3)</f>
        <v>#REF!</v>
      </c>
      <c r="AX35" s="49" t="e">
        <f>ROUND(#REF!-#REF!,3)</f>
        <v>#REF!</v>
      </c>
      <c r="AY35" s="49" t="e">
        <f>ROUND(#REF!-#REF!,3)</f>
        <v>#REF!</v>
      </c>
      <c r="AZ35" s="49" t="e">
        <f>ROUND(#REF!-#REF!,3)</f>
        <v>#REF!</v>
      </c>
      <c r="BA35" s="47" t="e">
        <f>ROUND(#REF!-#REF!,3)</f>
        <v>#REF!</v>
      </c>
      <c r="BB35" s="47" t="e">
        <f>ROUND(#REF!-#REF!,3)</f>
        <v>#REF!</v>
      </c>
      <c r="BC35" s="47" t="e">
        <f>ROUND(#REF!-#REF!,3)</f>
        <v>#REF!</v>
      </c>
      <c r="BD35" s="75" t="e">
        <f>ROUND(#REF!-#REF!,3)</f>
        <v>#REF!</v>
      </c>
      <c r="BE35" s="75" t="e">
        <f>ROUND(#REF!-#REF!,3)</f>
        <v>#REF!</v>
      </c>
      <c r="BF35" s="75" t="e">
        <f>ROUND(#REF!-#REF!,3)</f>
        <v>#REF!</v>
      </c>
      <c r="BG35" s="75" t="e">
        <f>ROUND(#REF!-#REF!,3)</f>
        <v>#REF!</v>
      </c>
      <c r="BH35" s="75" t="e">
        <f>ROUND(#REF!-#REF!,3)</f>
        <v>#REF!</v>
      </c>
      <c r="BI35" s="75" t="e">
        <f>ROUND(#REF!-#REF!,3)</f>
        <v>#REF!</v>
      </c>
      <c r="BJ35" s="75" t="e">
        <f>ROUND(#REF!-#REF!,3)</f>
        <v>#REF!</v>
      </c>
      <c r="BK35" s="75" t="e">
        <f>ROUND(#REF!-#REF!,3)</f>
        <v>#REF!</v>
      </c>
      <c r="BL35" s="75" t="e">
        <f>ROUND(#REF!-#REF!,3)</f>
        <v>#REF!</v>
      </c>
      <c r="BM35" s="75" t="e">
        <f>ROUND(#REF!-#REF!,3)</f>
        <v>#REF!</v>
      </c>
      <c r="BN35" s="75" t="e">
        <f>ROUND(#REF!-#REF!,3)</f>
        <v>#REF!</v>
      </c>
      <c r="BO35" s="75" t="e">
        <f>ROUND(#REF!-#REF!,3)</f>
        <v>#REF!</v>
      </c>
      <c r="BP35" s="75" t="e">
        <f>ROUND(#REF!-#REF!,3)</f>
        <v>#REF!</v>
      </c>
      <c r="BQ35" s="75" t="e">
        <f>ROUND(#REF!-#REF!,3)</f>
        <v>#REF!</v>
      </c>
      <c r="BR35" s="75" t="e">
        <f>ROUND(#REF!-#REF!,3)</f>
        <v>#REF!</v>
      </c>
      <c r="BS35" s="75" t="e">
        <f>ROUND(#REF!-#REF!,3)</f>
        <v>#REF!</v>
      </c>
      <c r="BT35" s="75" t="e">
        <f>ROUND(#REF!-#REF!,3)</f>
        <v>#REF!</v>
      </c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</row>
    <row r="36" spans="1:95" ht="16">
      <c r="A36" s="6">
        <f t="shared" si="3"/>
        <v>243</v>
      </c>
      <c r="B36" s="45"/>
      <c r="C36" s="45"/>
      <c r="D36" s="75" t="e">
        <f>ROUND(#REF!-#REF!,3)</f>
        <v>#REF!</v>
      </c>
      <c r="E36" s="75" t="e">
        <f>ROUND(#REF!-#REF!,3)</f>
        <v>#REF!</v>
      </c>
      <c r="F36" s="75" t="e">
        <f>ROUND(#REF!-#REF!,3)</f>
        <v>#REF!</v>
      </c>
      <c r="G36" s="47" t="e">
        <f>ROUND(#REF!-#REF!,3)</f>
        <v>#REF!</v>
      </c>
      <c r="H36" s="47" t="e">
        <f>ROUND(#REF!-#REF!,3)</f>
        <v>#REF!</v>
      </c>
      <c r="I36" s="48" t="e">
        <f>ROUND(#REF!-#REF!,3)</f>
        <v>#REF!</v>
      </c>
      <c r="J36" s="48" t="e">
        <f>ROUND(#REF!-#REF!,3)</f>
        <v>#REF!</v>
      </c>
      <c r="K36" s="48" t="e">
        <f>ROUND(#REF!-#REF!,3)</f>
        <v>#REF!</v>
      </c>
      <c r="L36" s="48" t="e">
        <f>ROUND(#REF!-#REF!,3)</f>
        <v>#REF!</v>
      </c>
      <c r="M36" s="48" t="e">
        <f>ROUND(#REF!-#REF!,3)</f>
        <v>#REF!</v>
      </c>
      <c r="N36" s="48" t="e">
        <f>ROUND(#REF!-#REF!,3)</f>
        <v>#REF!</v>
      </c>
      <c r="O36" s="48" t="e">
        <f>ROUND(#REF!-#REF!,3)</f>
        <v>#REF!</v>
      </c>
      <c r="P36" s="48" t="e">
        <f>ROUND(#REF!-#REF!,3)</f>
        <v>#REF!</v>
      </c>
      <c r="Q36" s="48" t="e">
        <f>ROUND(#REF!-#REF!,3)</f>
        <v>#REF!</v>
      </c>
      <c r="R36" s="48" t="e">
        <f>ROUND(#REF!-#REF!,3)</f>
        <v>#REF!</v>
      </c>
      <c r="S36" s="48" t="e">
        <f>ROUND(#REF!-#REF!,3)</f>
        <v>#REF!</v>
      </c>
      <c r="T36" s="48" t="e">
        <f>ROUND(#REF!-#REF!,3)</f>
        <v>#REF!</v>
      </c>
      <c r="U36" s="48" t="e">
        <f>ROUND(#REF!-#REF!,3)</f>
        <v>#REF!</v>
      </c>
      <c r="V36" s="48" t="e">
        <f>ROUND(#REF!-#REF!,3)</f>
        <v>#REF!</v>
      </c>
      <c r="W36" s="48" t="e">
        <f>ROUND(#REF!-#REF!,3)</f>
        <v>#REF!</v>
      </c>
      <c r="X36" s="48" t="e">
        <f>ROUND(#REF!-#REF!,3)</f>
        <v>#REF!</v>
      </c>
      <c r="Y36" s="48" t="e">
        <f>ROUND(#REF!-#REF!,3)</f>
        <v>#REF!</v>
      </c>
      <c r="Z36" s="48" t="e">
        <f>ROUND(#REF!-#REF!,3)</f>
        <v>#REF!</v>
      </c>
      <c r="AA36" s="48" t="e">
        <f>ROUND(#REF!-#REF!,3)</f>
        <v>#REF!</v>
      </c>
      <c r="AB36" s="48" t="e">
        <f>ROUND(#REF!-#REF!,3)</f>
        <v>#REF!</v>
      </c>
      <c r="AC36" s="48" t="e">
        <f>ROUND(#REF!-#REF!,3)</f>
        <v>#REF!</v>
      </c>
      <c r="AD36" s="48" t="e">
        <f>ROUND(#REF!-#REF!,3)</f>
        <v>#REF!</v>
      </c>
      <c r="AE36" s="47" t="e">
        <f>ROUND(#REF!-#REF!,3)</f>
        <v>#REF!</v>
      </c>
      <c r="AF36" s="47" t="e">
        <f>ROUND(#REF!-#REF!,3)</f>
        <v>#REF!</v>
      </c>
      <c r="AG36" s="47" t="e">
        <f>ROUND(#REF!-#REF!,3)</f>
        <v>#REF!</v>
      </c>
      <c r="AH36" s="49" t="e">
        <f>ROUND(#REF!-#REF!,3)</f>
        <v>#REF!</v>
      </c>
      <c r="AI36" s="49" t="e">
        <f>ROUND(#REF!-#REF!,3)</f>
        <v>#REF!</v>
      </c>
      <c r="AJ36" s="49" t="e">
        <f>ROUND(#REF!-#REF!,3)</f>
        <v>#REF!</v>
      </c>
      <c r="AK36" s="49" t="e">
        <f>ROUND(#REF!-#REF!,3)</f>
        <v>#REF!</v>
      </c>
      <c r="AL36" s="49" t="e">
        <f>ROUND(#REF!-#REF!,3)</f>
        <v>#REF!</v>
      </c>
      <c r="AM36" s="49" t="e">
        <f>ROUND(#REF!-#REF!,3)</f>
        <v>#REF!</v>
      </c>
      <c r="AN36" s="49" t="e">
        <f>ROUND(#REF!-#REF!,3)</f>
        <v>#REF!</v>
      </c>
      <c r="AO36" s="49" t="e">
        <f>ROUND(#REF!-#REF!,3)</f>
        <v>#REF!</v>
      </c>
      <c r="AP36" s="49" t="e">
        <f>ROUND(#REF!-#REF!,3)</f>
        <v>#REF!</v>
      </c>
      <c r="AQ36" s="49" t="e">
        <f>ROUND(#REF!-#REF!,3)</f>
        <v>#REF!</v>
      </c>
      <c r="AR36" s="49" t="e">
        <f>ROUND(#REF!-#REF!,3)</f>
        <v>#REF!</v>
      </c>
      <c r="AS36" s="49" t="e">
        <f>ROUND(#REF!-#REF!,3)</f>
        <v>#REF!</v>
      </c>
      <c r="AT36" s="49" t="e">
        <f>ROUND(#REF!-#REF!,3)</f>
        <v>#REF!</v>
      </c>
      <c r="AU36" s="49" t="e">
        <f>ROUND(#REF!-#REF!,3)</f>
        <v>#REF!</v>
      </c>
      <c r="AV36" s="49" t="e">
        <f>ROUND(#REF!-#REF!,3)</f>
        <v>#REF!</v>
      </c>
      <c r="AW36" s="49" t="e">
        <f>ROUND(#REF!-#REF!,3)</f>
        <v>#REF!</v>
      </c>
      <c r="AX36" s="49" t="e">
        <f>ROUND(#REF!-#REF!,3)</f>
        <v>#REF!</v>
      </c>
      <c r="AY36" s="49" t="e">
        <f>ROUND(#REF!-#REF!,3)</f>
        <v>#REF!</v>
      </c>
      <c r="AZ36" s="49" t="e">
        <f>ROUND(#REF!-#REF!,3)</f>
        <v>#REF!</v>
      </c>
      <c r="BA36" s="47" t="e">
        <f>ROUND(#REF!-#REF!,3)</f>
        <v>#REF!</v>
      </c>
      <c r="BB36" s="47" t="e">
        <f>ROUND(#REF!-#REF!,3)</f>
        <v>#REF!</v>
      </c>
      <c r="BC36" s="47" t="e">
        <f>ROUND(#REF!-#REF!,3)</f>
        <v>#REF!</v>
      </c>
      <c r="BD36" s="75" t="e">
        <f>ROUND(#REF!-#REF!,3)</f>
        <v>#REF!</v>
      </c>
      <c r="BE36" s="75" t="e">
        <f>ROUND(#REF!-#REF!,3)</f>
        <v>#REF!</v>
      </c>
      <c r="BF36" s="75" t="e">
        <f>ROUND(#REF!-#REF!,3)</f>
        <v>#REF!</v>
      </c>
      <c r="BG36" s="75" t="e">
        <f>ROUND(#REF!-#REF!,3)</f>
        <v>#REF!</v>
      </c>
      <c r="BH36" s="75" t="e">
        <f>ROUND(#REF!-#REF!,3)</f>
        <v>#REF!</v>
      </c>
      <c r="BI36" s="75" t="e">
        <f>ROUND(#REF!-#REF!,3)</f>
        <v>#REF!</v>
      </c>
      <c r="BJ36" s="75" t="e">
        <f>ROUND(#REF!-#REF!,3)</f>
        <v>#REF!</v>
      </c>
      <c r="BK36" s="75" t="e">
        <f>ROUND(#REF!-#REF!,3)</f>
        <v>#REF!</v>
      </c>
      <c r="BL36" s="75" t="e">
        <f>ROUND(#REF!-#REF!,3)</f>
        <v>#REF!</v>
      </c>
      <c r="BM36" s="75" t="e">
        <f>ROUND(#REF!-#REF!,3)</f>
        <v>#REF!</v>
      </c>
      <c r="BN36" s="75" t="e">
        <f>ROUND(#REF!-#REF!,3)</f>
        <v>#REF!</v>
      </c>
      <c r="BO36" s="75" t="e">
        <f>ROUND(#REF!-#REF!,3)</f>
        <v>#REF!</v>
      </c>
      <c r="BP36" s="75" t="e">
        <f>ROUND(#REF!-#REF!,3)</f>
        <v>#REF!</v>
      </c>
      <c r="BQ36" s="75" t="e">
        <f>ROUND(#REF!-#REF!,3)</f>
        <v>#REF!</v>
      </c>
      <c r="BR36" s="75" t="e">
        <f>ROUND(#REF!-#REF!,3)</f>
        <v>#REF!</v>
      </c>
      <c r="BS36" s="75" t="e">
        <f>ROUND(#REF!-#REF!,3)</f>
        <v>#REF!</v>
      </c>
      <c r="BT36" s="75" t="e">
        <f>ROUND(#REF!-#REF!,3)</f>
        <v>#REF!</v>
      </c>
      <c r="BU36" s="75" t="e">
        <f>ROUND(#REF!-#REF!,3)</f>
        <v>#REF!</v>
      </c>
      <c r="BV36" s="75" t="e">
        <f>ROUND(#REF!-#REF!,3)</f>
        <v>#REF!</v>
      </c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</row>
    <row r="37" spans="1:95" ht="16">
      <c r="A37" s="6">
        <f t="shared" si="3"/>
        <v>240</v>
      </c>
      <c r="B37" s="45"/>
      <c r="C37" s="45"/>
      <c r="D37" s="75" t="e">
        <f>ROUND(#REF!-#REF!,3)</f>
        <v>#REF!</v>
      </c>
      <c r="E37" s="75" t="e">
        <f>ROUND(#REF!-#REF!,3)</f>
        <v>#REF!</v>
      </c>
      <c r="F37" s="75" t="e">
        <f>ROUND(#REF!-#REF!,3)</f>
        <v>#REF!</v>
      </c>
      <c r="G37" s="47" t="e">
        <f>ROUND(#REF!-#REF!,3)</f>
        <v>#REF!</v>
      </c>
      <c r="H37" s="47" t="e">
        <f>ROUND(#REF!-#REF!,3)</f>
        <v>#REF!</v>
      </c>
      <c r="I37" s="47" t="e">
        <f>ROUND(#REF!-#REF!,3)</f>
        <v>#REF!</v>
      </c>
      <c r="J37" s="47" t="e">
        <f>ROUND(#REF!-#REF!,3)</f>
        <v>#REF!</v>
      </c>
      <c r="K37" s="47" t="e">
        <f>ROUND(#REF!-#REF!,3)</f>
        <v>#REF!</v>
      </c>
      <c r="L37" s="47" t="e">
        <f>ROUND(#REF!-#REF!,3)</f>
        <v>#REF!</v>
      </c>
      <c r="M37" s="47" t="e">
        <f>ROUND(#REF!-#REF!,3)</f>
        <v>#REF!</v>
      </c>
      <c r="N37" s="47" t="e">
        <f>ROUND(#REF!-#REF!,3)</f>
        <v>#REF!</v>
      </c>
      <c r="O37" s="47" t="e">
        <f>ROUND(#REF!-#REF!,3)</f>
        <v>#REF!</v>
      </c>
      <c r="P37" s="47" t="e">
        <f>ROUND(#REF!-#REF!,3)</f>
        <v>#REF!</v>
      </c>
      <c r="Q37" s="47" t="e">
        <f>ROUND(#REF!-#REF!,3)</f>
        <v>#REF!</v>
      </c>
      <c r="R37" s="47" t="e">
        <f>ROUND(#REF!-#REF!,3)</f>
        <v>#REF!</v>
      </c>
      <c r="S37" s="47" t="e">
        <f>ROUND(#REF!-#REF!,3)</f>
        <v>#REF!</v>
      </c>
      <c r="T37" s="47" t="e">
        <f>ROUND(#REF!-#REF!,3)</f>
        <v>#REF!</v>
      </c>
      <c r="U37" s="47" t="e">
        <f>ROUND(#REF!-#REF!,3)</f>
        <v>#REF!</v>
      </c>
      <c r="V37" s="47" t="e">
        <f>ROUND(#REF!-#REF!,3)</f>
        <v>#REF!</v>
      </c>
      <c r="W37" s="47" t="e">
        <f>ROUND(#REF!-#REF!,3)</f>
        <v>#REF!</v>
      </c>
      <c r="X37" s="47" t="e">
        <f>ROUND(#REF!-#REF!,3)</f>
        <v>#REF!</v>
      </c>
      <c r="Y37" s="47" t="e">
        <f>ROUND(#REF!-#REF!,3)</f>
        <v>#REF!</v>
      </c>
      <c r="Z37" s="47" t="e">
        <f>ROUND(#REF!-#REF!,3)</f>
        <v>#REF!</v>
      </c>
      <c r="AA37" s="47" t="e">
        <f>ROUND(#REF!-#REF!,3)</f>
        <v>#REF!</v>
      </c>
      <c r="AB37" s="47" t="e">
        <f>ROUND(#REF!-#REF!,3)</f>
        <v>#REF!</v>
      </c>
      <c r="AC37" s="47" t="e">
        <f>ROUND(#REF!-#REF!,3)</f>
        <v>#REF!</v>
      </c>
      <c r="AD37" s="47" t="e">
        <f>ROUND(#REF!-#REF!,3)</f>
        <v>#REF!</v>
      </c>
      <c r="AE37" s="47" t="e">
        <f>ROUND(#REF!-#REF!,3)</f>
        <v>#REF!</v>
      </c>
      <c r="AF37" s="47" t="e">
        <f>ROUND(#REF!-#REF!,3)</f>
        <v>#REF!</v>
      </c>
      <c r="AG37" s="47" t="e">
        <f>ROUND(#REF!-#REF!,3)</f>
        <v>#REF!</v>
      </c>
      <c r="AH37" s="49" t="e">
        <f>ROUND(#REF!-#REF!,3)</f>
        <v>#REF!</v>
      </c>
      <c r="AI37" s="49" t="e">
        <f>ROUND(#REF!-#REF!,3)</f>
        <v>#REF!</v>
      </c>
      <c r="AJ37" s="49" t="e">
        <f>ROUND(#REF!-#REF!,3)</f>
        <v>#REF!</v>
      </c>
      <c r="AK37" s="49" t="e">
        <f>ROUND(#REF!-#REF!,3)</f>
        <v>#REF!</v>
      </c>
      <c r="AL37" s="49" t="e">
        <f>ROUND(#REF!-#REF!,3)</f>
        <v>#REF!</v>
      </c>
      <c r="AM37" s="49" t="e">
        <f>ROUND(#REF!-#REF!,3)</f>
        <v>#REF!</v>
      </c>
      <c r="AN37" s="49" t="e">
        <f>ROUND(#REF!-#REF!,3)</f>
        <v>#REF!</v>
      </c>
      <c r="AO37" s="49" t="e">
        <f>ROUND(#REF!-#REF!,3)</f>
        <v>#REF!</v>
      </c>
      <c r="AP37" s="49" t="e">
        <f>ROUND(#REF!-#REF!,3)</f>
        <v>#REF!</v>
      </c>
      <c r="AQ37" s="49" t="e">
        <f>ROUND(#REF!-#REF!,3)</f>
        <v>#REF!</v>
      </c>
      <c r="AR37" s="49" t="e">
        <f>ROUND(#REF!-#REF!,3)</f>
        <v>#REF!</v>
      </c>
      <c r="AS37" s="49" t="e">
        <f>ROUND(#REF!-#REF!,3)</f>
        <v>#REF!</v>
      </c>
      <c r="AT37" s="49" t="e">
        <f>ROUND(#REF!-#REF!,3)</f>
        <v>#REF!</v>
      </c>
      <c r="AU37" s="49" t="e">
        <f>ROUND(#REF!-#REF!,3)</f>
        <v>#REF!</v>
      </c>
      <c r="AV37" s="49" t="e">
        <f>ROUND(#REF!-#REF!,3)</f>
        <v>#REF!</v>
      </c>
      <c r="AW37" s="49" t="e">
        <f>ROUND(#REF!-#REF!,3)</f>
        <v>#REF!</v>
      </c>
      <c r="AX37" s="49" t="e">
        <f>ROUND(#REF!-#REF!,3)</f>
        <v>#REF!</v>
      </c>
      <c r="AY37" s="49" t="e">
        <f>ROUND(#REF!-#REF!,3)</f>
        <v>#REF!</v>
      </c>
      <c r="AZ37" s="49" t="e">
        <f>ROUND(#REF!-#REF!,3)</f>
        <v>#REF!</v>
      </c>
      <c r="BA37" s="47" t="e">
        <f>ROUND(#REF!-#REF!,3)</f>
        <v>#REF!</v>
      </c>
      <c r="BB37" s="47" t="e">
        <f>ROUND(#REF!-#REF!,3)</f>
        <v>#REF!</v>
      </c>
      <c r="BC37" s="47" t="e">
        <f>ROUND(#REF!-#REF!,3)</f>
        <v>#REF!</v>
      </c>
      <c r="BD37" s="75" t="e">
        <f>ROUND(#REF!-#REF!,3)</f>
        <v>#REF!</v>
      </c>
      <c r="BE37" s="75" t="e">
        <f>ROUND(#REF!-#REF!,3)</f>
        <v>#REF!</v>
      </c>
      <c r="BF37" s="75" t="e">
        <f>ROUND(#REF!-#REF!,3)</f>
        <v>#REF!</v>
      </c>
      <c r="BG37" s="75" t="e">
        <f>ROUND(#REF!-#REF!,3)</f>
        <v>#REF!</v>
      </c>
      <c r="BH37" s="75" t="e">
        <f>ROUND(#REF!-#REF!,3)</f>
        <v>#REF!</v>
      </c>
      <c r="BI37" s="75" t="e">
        <f>ROUND(#REF!-#REF!,3)</f>
        <v>#REF!</v>
      </c>
      <c r="BJ37" s="75" t="e">
        <f>ROUND(#REF!-#REF!,3)</f>
        <v>#REF!</v>
      </c>
      <c r="BK37" s="75" t="e">
        <f>ROUND(#REF!-#REF!,3)</f>
        <v>#REF!</v>
      </c>
      <c r="BL37" s="75" t="e">
        <f>ROUND(#REF!-#REF!,3)</f>
        <v>#REF!</v>
      </c>
      <c r="BM37" s="75" t="e">
        <f>ROUND(#REF!-#REF!,3)</f>
        <v>#REF!</v>
      </c>
      <c r="BN37" s="75" t="e">
        <f>ROUND(#REF!-#REF!,3)</f>
        <v>#REF!</v>
      </c>
      <c r="BO37" s="75" t="e">
        <f>ROUND(#REF!-#REF!,3)</f>
        <v>#REF!</v>
      </c>
      <c r="BP37" s="75" t="e">
        <f>ROUND(#REF!-#REF!,3)</f>
        <v>#REF!</v>
      </c>
      <c r="BQ37" s="75" t="e">
        <f>ROUND(#REF!-#REF!,3)</f>
        <v>#REF!</v>
      </c>
      <c r="BR37" s="75" t="e">
        <f>ROUND(#REF!-#REF!,3)</f>
        <v>#REF!</v>
      </c>
      <c r="BS37" s="75" t="e">
        <f>ROUND(#REF!-#REF!,3)</f>
        <v>#REF!</v>
      </c>
      <c r="BT37" s="75" t="e">
        <f>ROUND(#REF!-#REF!,3)</f>
        <v>#REF!</v>
      </c>
      <c r="BU37" s="75" t="e">
        <f>ROUND(#REF!-#REF!,3)</f>
        <v>#REF!</v>
      </c>
      <c r="BV37" s="75" t="e">
        <f>ROUND(#REF!-#REF!,3)</f>
        <v>#REF!</v>
      </c>
      <c r="BW37" s="75" t="e">
        <f>ROUND(#REF!-#REF!,3)</f>
        <v>#REF!</v>
      </c>
      <c r="BX37" s="75" t="e">
        <f>ROUND(#REF!-#REF!,3)</f>
        <v>#REF!</v>
      </c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</row>
    <row r="38" spans="1:95" ht="16">
      <c r="A38" s="6">
        <f t="shared" si="3"/>
        <v>237</v>
      </c>
      <c r="B38" s="45"/>
      <c r="C38" s="45"/>
      <c r="D38" s="75" t="e">
        <f>ROUND(#REF!-#REF!,3)</f>
        <v>#REF!</v>
      </c>
      <c r="E38" s="75" t="e">
        <f>ROUND(#REF!-#REF!,3)</f>
        <v>#REF!</v>
      </c>
      <c r="F38" s="75" t="e">
        <f>ROUND(#REF!-#REF!,3)</f>
        <v>#REF!</v>
      </c>
      <c r="G38" s="47" t="e">
        <f>ROUND(#REF!-#REF!,3)</f>
        <v>#REF!</v>
      </c>
      <c r="H38" s="47" t="e">
        <f>ROUND(#REF!-#REF!,3)</f>
        <v>#REF!</v>
      </c>
      <c r="I38" s="47" t="e">
        <f>ROUND(#REF!-#REF!,3)</f>
        <v>#REF!</v>
      </c>
      <c r="J38" s="47" t="e">
        <f>ROUND(#REF!-#REF!,3)</f>
        <v>#REF!</v>
      </c>
      <c r="K38" s="47" t="e">
        <f>ROUND(#REF!-#REF!,3)</f>
        <v>#REF!</v>
      </c>
      <c r="L38" s="47" t="e">
        <f>ROUND(#REF!-#REF!,3)</f>
        <v>#REF!</v>
      </c>
      <c r="M38" s="47" t="e">
        <f>ROUND(#REF!-#REF!,3)</f>
        <v>#REF!</v>
      </c>
      <c r="N38" s="47" t="e">
        <f>ROUND(#REF!-#REF!,3)</f>
        <v>#REF!</v>
      </c>
      <c r="O38" s="47" t="e">
        <f>ROUND(#REF!-#REF!,3)</f>
        <v>#REF!</v>
      </c>
      <c r="P38" s="47" t="e">
        <f>ROUND(#REF!-#REF!,3)</f>
        <v>#REF!</v>
      </c>
      <c r="Q38" s="47" t="e">
        <f>ROUND(#REF!-#REF!,3)</f>
        <v>#REF!</v>
      </c>
      <c r="R38" s="47" t="e">
        <f>ROUND(#REF!-#REF!,3)</f>
        <v>#REF!</v>
      </c>
      <c r="S38" s="47" t="e">
        <f>ROUND(#REF!-#REF!,3)</f>
        <v>#REF!</v>
      </c>
      <c r="T38" s="47" t="e">
        <f>ROUND(#REF!-#REF!,3)</f>
        <v>#REF!</v>
      </c>
      <c r="U38" s="47" t="e">
        <f>ROUND(#REF!-#REF!,3)</f>
        <v>#REF!</v>
      </c>
      <c r="V38" s="47" t="e">
        <f>ROUND(#REF!-#REF!,3)</f>
        <v>#REF!</v>
      </c>
      <c r="W38" s="47" t="e">
        <f>ROUND(#REF!-#REF!,3)</f>
        <v>#REF!</v>
      </c>
      <c r="X38" s="47" t="e">
        <f>ROUND(#REF!-#REF!,3)</f>
        <v>#REF!</v>
      </c>
      <c r="Y38" s="47" t="e">
        <f>ROUND(#REF!-#REF!,3)</f>
        <v>#REF!</v>
      </c>
      <c r="Z38" s="47" t="e">
        <f>ROUND(#REF!-#REF!,3)</f>
        <v>#REF!</v>
      </c>
      <c r="AA38" s="47" t="e">
        <f>ROUND(#REF!-#REF!,3)</f>
        <v>#REF!</v>
      </c>
      <c r="AB38" s="47" t="e">
        <f>ROUND(#REF!-#REF!,3)</f>
        <v>#REF!</v>
      </c>
      <c r="AC38" s="47" t="e">
        <f>ROUND(#REF!-#REF!,3)</f>
        <v>#REF!</v>
      </c>
      <c r="AD38" s="47" t="e">
        <f>ROUND(#REF!-#REF!,3)</f>
        <v>#REF!</v>
      </c>
      <c r="AE38" s="47" t="e">
        <f>ROUND(#REF!-#REF!,3)</f>
        <v>#REF!</v>
      </c>
      <c r="AF38" s="47" t="e">
        <f>ROUND(#REF!-#REF!,3)</f>
        <v>#REF!</v>
      </c>
      <c r="AG38" s="47" t="e">
        <f>ROUND(#REF!-#REF!,3)</f>
        <v>#REF!</v>
      </c>
      <c r="AH38" s="49" t="e">
        <f>ROUND(#REF!-#REF!,3)</f>
        <v>#REF!</v>
      </c>
      <c r="AI38" s="49" t="e">
        <f>ROUND(#REF!-#REF!,3)</f>
        <v>#REF!</v>
      </c>
      <c r="AJ38" s="49" t="e">
        <f>ROUND(#REF!-#REF!,3)</f>
        <v>#REF!</v>
      </c>
      <c r="AK38" s="49" t="e">
        <f>ROUND(#REF!-#REF!,3)</f>
        <v>#REF!</v>
      </c>
      <c r="AL38" s="49" t="e">
        <f>ROUND(#REF!-#REF!,3)</f>
        <v>#REF!</v>
      </c>
      <c r="AM38" s="49" t="e">
        <f>ROUND(#REF!-#REF!,3)</f>
        <v>#REF!</v>
      </c>
      <c r="AN38" s="49" t="e">
        <f>ROUND(#REF!-#REF!,3)</f>
        <v>#REF!</v>
      </c>
      <c r="AO38" s="49" t="e">
        <f>ROUND(#REF!-#REF!,3)</f>
        <v>#REF!</v>
      </c>
      <c r="AP38" s="49" t="e">
        <f>ROUND(#REF!-#REF!,3)</f>
        <v>#REF!</v>
      </c>
      <c r="AQ38" s="49" t="e">
        <f>ROUND(#REF!-#REF!,3)</f>
        <v>#REF!</v>
      </c>
      <c r="AR38" s="49" t="e">
        <f>ROUND(#REF!-#REF!,3)</f>
        <v>#REF!</v>
      </c>
      <c r="AS38" s="49" t="e">
        <f>ROUND(#REF!-#REF!,3)</f>
        <v>#REF!</v>
      </c>
      <c r="AT38" s="49" t="e">
        <f>ROUND(#REF!-#REF!,3)</f>
        <v>#REF!</v>
      </c>
      <c r="AU38" s="49" t="e">
        <f>ROUND(#REF!-#REF!,3)</f>
        <v>#REF!</v>
      </c>
      <c r="AV38" s="49" t="e">
        <f>ROUND(#REF!-#REF!,3)</f>
        <v>#REF!</v>
      </c>
      <c r="AW38" s="49" t="e">
        <f>ROUND(#REF!-#REF!,3)</f>
        <v>#REF!</v>
      </c>
      <c r="AX38" s="49" t="e">
        <f>ROUND(#REF!-#REF!,3)</f>
        <v>#REF!</v>
      </c>
      <c r="AY38" s="49" t="e">
        <f>ROUND(#REF!-#REF!,3)</f>
        <v>#REF!</v>
      </c>
      <c r="AZ38" s="49" t="e">
        <f>ROUND(#REF!-#REF!,3)</f>
        <v>#REF!</v>
      </c>
      <c r="BA38" s="47" t="e">
        <f>ROUND(#REF!-#REF!,3)</f>
        <v>#REF!</v>
      </c>
      <c r="BB38" s="47" t="e">
        <f>ROUND(#REF!-#REF!,3)</f>
        <v>#REF!</v>
      </c>
      <c r="BC38" s="47" t="e">
        <f>ROUND(#REF!-#REF!,3)</f>
        <v>#REF!</v>
      </c>
      <c r="BD38" s="75" t="e">
        <f>ROUND(#REF!-#REF!,3)</f>
        <v>#REF!</v>
      </c>
      <c r="BE38" s="75" t="e">
        <f>ROUND(#REF!-#REF!,3)</f>
        <v>#REF!</v>
      </c>
      <c r="BF38" s="75" t="e">
        <f>ROUND(#REF!-#REF!,3)</f>
        <v>#REF!</v>
      </c>
      <c r="BG38" s="75" t="e">
        <f>ROUND(#REF!-#REF!,3)</f>
        <v>#REF!</v>
      </c>
      <c r="BH38" s="75" t="e">
        <f>ROUND(#REF!-#REF!,3)</f>
        <v>#REF!</v>
      </c>
      <c r="BI38" s="75" t="e">
        <f>ROUND(#REF!-#REF!,3)</f>
        <v>#REF!</v>
      </c>
      <c r="BJ38" s="75" t="e">
        <f>ROUND(#REF!-#REF!,3)</f>
        <v>#REF!</v>
      </c>
      <c r="BK38" s="75" t="e">
        <f>ROUND(#REF!-#REF!,3)</f>
        <v>#REF!</v>
      </c>
      <c r="BL38" s="75" t="e">
        <f>ROUND(#REF!-#REF!,3)</f>
        <v>#REF!</v>
      </c>
      <c r="BM38" s="75" t="e">
        <f>ROUND(#REF!-#REF!,3)</f>
        <v>#REF!</v>
      </c>
      <c r="BN38" s="75" t="e">
        <f>ROUND(#REF!-#REF!,3)</f>
        <v>#REF!</v>
      </c>
      <c r="BO38" s="75" t="e">
        <f>ROUND(#REF!-#REF!,3)</f>
        <v>#REF!</v>
      </c>
      <c r="BP38" s="75" t="e">
        <f>ROUND(#REF!-#REF!,3)</f>
        <v>#REF!</v>
      </c>
      <c r="BQ38" s="75" t="e">
        <f>ROUND(#REF!-#REF!,3)</f>
        <v>#REF!</v>
      </c>
      <c r="BR38" s="75" t="e">
        <f>ROUND(#REF!-#REF!,3)</f>
        <v>#REF!</v>
      </c>
      <c r="BS38" s="75" t="e">
        <f>ROUND(#REF!-#REF!,3)</f>
        <v>#REF!</v>
      </c>
      <c r="BT38" s="75" t="e">
        <f>ROUND(#REF!-#REF!,3)</f>
        <v>#REF!</v>
      </c>
      <c r="BU38" s="75" t="e">
        <f>ROUND(#REF!-#REF!,3)</f>
        <v>#REF!</v>
      </c>
      <c r="BV38" s="75" t="e">
        <f>ROUND(#REF!-#REF!,3)</f>
        <v>#REF!</v>
      </c>
      <c r="BW38" s="75" t="e">
        <f>ROUND(#REF!-#REF!,3)</f>
        <v>#REF!</v>
      </c>
      <c r="BX38" s="75" t="e">
        <f>ROUND(#REF!-#REF!,3)</f>
        <v>#REF!</v>
      </c>
      <c r="BY38" s="45" t="e">
        <f>ROUND(#REF!-#REF!,3)</f>
        <v>#REF!</v>
      </c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</row>
    <row r="39" spans="1:95" ht="16">
      <c r="A39" s="6">
        <f t="shared" si="3"/>
        <v>234</v>
      </c>
      <c r="B39" s="45"/>
      <c r="C39" s="45"/>
      <c r="D39" s="75" t="e">
        <f>ROUND(#REF!-#REF!,3)</f>
        <v>#REF!</v>
      </c>
      <c r="E39" s="75" t="e">
        <f>ROUND(#REF!-#REF!,3)</f>
        <v>#REF!</v>
      </c>
      <c r="F39" s="75" t="e">
        <f>ROUND(#REF!-#REF!,3)</f>
        <v>#REF!</v>
      </c>
      <c r="G39" s="47" t="e">
        <f>ROUND(#REF!-#REF!,3)</f>
        <v>#REF!</v>
      </c>
      <c r="H39" s="47" t="e">
        <f>ROUND(#REF!-#REF!,3)</f>
        <v>#REF!</v>
      </c>
      <c r="I39" s="47" t="e">
        <f>ROUND(#REF!-#REF!,3)</f>
        <v>#REF!</v>
      </c>
      <c r="J39" s="47" t="e">
        <f>ROUND(#REF!-#REF!,3)</f>
        <v>#REF!</v>
      </c>
      <c r="K39" s="47" t="e">
        <f>ROUND(#REF!-#REF!,3)</f>
        <v>#REF!</v>
      </c>
      <c r="L39" s="47" t="e">
        <f>ROUND(#REF!-#REF!,3)</f>
        <v>#REF!</v>
      </c>
      <c r="M39" s="47" t="e">
        <f>ROUND(#REF!-#REF!,3)</f>
        <v>#REF!</v>
      </c>
      <c r="N39" s="47" t="e">
        <f>ROUND(#REF!-#REF!,3)</f>
        <v>#REF!</v>
      </c>
      <c r="O39" s="47" t="e">
        <f>ROUND(#REF!-#REF!,3)</f>
        <v>#REF!</v>
      </c>
      <c r="P39" s="47" t="e">
        <f>ROUND(#REF!-#REF!,3)</f>
        <v>#REF!</v>
      </c>
      <c r="Q39" s="47" t="e">
        <f>ROUND(#REF!-#REF!,3)</f>
        <v>#REF!</v>
      </c>
      <c r="R39" s="47" t="e">
        <f>ROUND(#REF!-#REF!,3)</f>
        <v>#REF!</v>
      </c>
      <c r="S39" s="47" t="e">
        <f>ROUND(#REF!-#REF!,3)</f>
        <v>#REF!</v>
      </c>
      <c r="T39" s="47" t="e">
        <f>ROUND(#REF!-#REF!,3)</f>
        <v>#REF!</v>
      </c>
      <c r="U39" s="47" t="e">
        <f>ROUND(#REF!-#REF!,3)</f>
        <v>#REF!</v>
      </c>
      <c r="V39" s="47" t="e">
        <f>ROUND(#REF!-#REF!,3)</f>
        <v>#REF!</v>
      </c>
      <c r="W39" s="47" t="e">
        <f>ROUND(#REF!-#REF!,3)</f>
        <v>#REF!</v>
      </c>
      <c r="X39" s="47" t="e">
        <f>ROUND(#REF!-#REF!,3)</f>
        <v>#REF!</v>
      </c>
      <c r="Y39" s="47" t="e">
        <f>ROUND(#REF!-#REF!,3)</f>
        <v>#REF!</v>
      </c>
      <c r="Z39" s="47" t="e">
        <f>ROUND(#REF!-#REF!,3)</f>
        <v>#REF!</v>
      </c>
      <c r="AA39" s="47" t="e">
        <f>ROUND(#REF!-#REF!,3)</f>
        <v>#REF!</v>
      </c>
      <c r="AB39" s="47" t="e">
        <f>ROUND(#REF!-#REF!,3)</f>
        <v>#REF!</v>
      </c>
      <c r="AC39" s="47" t="e">
        <f>ROUND(#REF!-#REF!,3)</f>
        <v>#REF!</v>
      </c>
      <c r="AD39" s="47" t="e">
        <f>ROUND(#REF!-#REF!,3)</f>
        <v>#REF!</v>
      </c>
      <c r="AE39" s="47" t="e">
        <f>ROUND(#REF!-#REF!,3)</f>
        <v>#REF!</v>
      </c>
      <c r="AF39" s="47" t="e">
        <f>ROUND(#REF!-#REF!,3)</f>
        <v>#REF!</v>
      </c>
      <c r="AG39" s="47" t="e">
        <f>ROUND(#REF!-#REF!,3)</f>
        <v>#REF!</v>
      </c>
      <c r="AH39" s="49" t="e">
        <f>ROUND(#REF!-#REF!,3)</f>
        <v>#REF!</v>
      </c>
      <c r="AI39" s="49" t="e">
        <f>ROUND(#REF!-#REF!,3)</f>
        <v>#REF!</v>
      </c>
      <c r="AJ39" s="49" t="e">
        <f>ROUND(#REF!-#REF!,3)</f>
        <v>#REF!</v>
      </c>
      <c r="AK39" s="49" t="e">
        <f>ROUND(#REF!-#REF!,3)</f>
        <v>#REF!</v>
      </c>
      <c r="AL39" s="49" t="e">
        <f>ROUND(#REF!-#REF!,3)</f>
        <v>#REF!</v>
      </c>
      <c r="AM39" s="49" t="e">
        <f>ROUND(#REF!-#REF!,3)</f>
        <v>#REF!</v>
      </c>
      <c r="AN39" s="49" t="e">
        <f>ROUND(#REF!-#REF!,3)</f>
        <v>#REF!</v>
      </c>
      <c r="AO39" s="49" t="e">
        <f>ROUND(#REF!-#REF!,3)</f>
        <v>#REF!</v>
      </c>
      <c r="AP39" s="49" t="e">
        <f>ROUND(#REF!-#REF!,3)</f>
        <v>#REF!</v>
      </c>
      <c r="AQ39" s="49" t="e">
        <f>ROUND(#REF!-#REF!,3)</f>
        <v>#REF!</v>
      </c>
      <c r="AR39" s="49" t="e">
        <f>ROUND(#REF!-#REF!,3)</f>
        <v>#REF!</v>
      </c>
      <c r="AS39" s="49" t="e">
        <f>ROUND(#REF!-#REF!,3)</f>
        <v>#REF!</v>
      </c>
      <c r="AT39" s="49" t="e">
        <f>ROUND(#REF!-#REF!,3)</f>
        <v>#REF!</v>
      </c>
      <c r="AU39" s="49" t="e">
        <f>ROUND(#REF!-#REF!,3)</f>
        <v>#REF!</v>
      </c>
      <c r="AV39" s="49" t="e">
        <f>ROUND(#REF!-#REF!,3)</f>
        <v>#REF!</v>
      </c>
      <c r="AW39" s="49" t="e">
        <f>ROUND(#REF!-#REF!,3)</f>
        <v>#REF!</v>
      </c>
      <c r="AX39" s="49" t="e">
        <f>ROUND(#REF!-#REF!,3)</f>
        <v>#REF!</v>
      </c>
      <c r="AY39" s="49" t="e">
        <f>ROUND(#REF!-#REF!,3)</f>
        <v>#REF!</v>
      </c>
      <c r="AZ39" s="49" t="e">
        <f>ROUND(#REF!-#REF!,3)</f>
        <v>#REF!</v>
      </c>
      <c r="BA39" s="47" t="e">
        <f>ROUND(#REF!-#REF!,3)</f>
        <v>#REF!</v>
      </c>
      <c r="BB39" s="47" t="e">
        <f>ROUND(#REF!-#REF!,3)</f>
        <v>#REF!</v>
      </c>
      <c r="BC39" s="47" t="e">
        <f>ROUND(#REF!-#REF!,3)</f>
        <v>#REF!</v>
      </c>
      <c r="BD39" s="75" t="e">
        <f>ROUND(#REF!-#REF!,3)</f>
        <v>#REF!</v>
      </c>
      <c r="BE39" s="75" t="e">
        <f>ROUND(#REF!-#REF!,3)</f>
        <v>#REF!</v>
      </c>
      <c r="BF39" s="75" t="e">
        <f>ROUND(#REF!-#REF!,3)</f>
        <v>#REF!</v>
      </c>
      <c r="BG39" s="75" t="e">
        <f>ROUND(#REF!-#REF!,3)</f>
        <v>#REF!</v>
      </c>
      <c r="BH39" s="75" t="e">
        <f>ROUND(#REF!-#REF!,3)</f>
        <v>#REF!</v>
      </c>
      <c r="BI39" s="75" t="e">
        <f>ROUND(#REF!-#REF!,3)</f>
        <v>#REF!</v>
      </c>
      <c r="BJ39" s="75" t="e">
        <f>ROUND(#REF!-#REF!,3)</f>
        <v>#REF!</v>
      </c>
      <c r="BK39" s="75" t="e">
        <f>ROUND(#REF!-#REF!,3)</f>
        <v>#REF!</v>
      </c>
      <c r="BL39" s="75" t="e">
        <f>ROUND(#REF!-#REF!,3)</f>
        <v>#REF!</v>
      </c>
      <c r="BM39" s="75" t="e">
        <f>ROUND(#REF!-#REF!,3)</f>
        <v>#REF!</v>
      </c>
      <c r="BN39" s="75" t="e">
        <f>ROUND(#REF!-#REF!,3)</f>
        <v>#REF!</v>
      </c>
      <c r="BO39" s="75" t="e">
        <f>ROUND(#REF!-#REF!,3)</f>
        <v>#REF!</v>
      </c>
      <c r="BP39" s="75" t="e">
        <f>ROUND(#REF!-#REF!,3)</f>
        <v>#REF!</v>
      </c>
      <c r="BQ39" s="75" t="e">
        <f>ROUND(#REF!-#REF!,3)</f>
        <v>#REF!</v>
      </c>
      <c r="BR39" s="75" t="e">
        <f>ROUND(#REF!-#REF!,3)</f>
        <v>#REF!</v>
      </c>
      <c r="BS39" s="75" t="e">
        <f>ROUND(#REF!-#REF!,3)</f>
        <v>#REF!</v>
      </c>
      <c r="BT39" s="75" t="e">
        <f>ROUND(#REF!-#REF!,3)</f>
        <v>#REF!</v>
      </c>
      <c r="BU39" s="75" t="e">
        <f>ROUND(#REF!-#REF!,3)</f>
        <v>#REF!</v>
      </c>
      <c r="BV39" s="75" t="e">
        <f>ROUND(#REF!-#REF!,3)</f>
        <v>#REF!</v>
      </c>
      <c r="BW39" s="75" t="e">
        <f>ROUND(#REF!-#REF!,3)</f>
        <v>#REF!</v>
      </c>
      <c r="BX39" s="75" t="e">
        <f>ROUND(#REF!-#REF!,3)</f>
        <v>#REF!</v>
      </c>
      <c r="BY39" s="75" t="e">
        <f>ROUND(#REF!-#REF!,3)</f>
        <v>#REF!</v>
      </c>
      <c r="BZ39" s="75" t="e">
        <f>ROUND(#REF!-#REF!,3)</f>
        <v>#REF!</v>
      </c>
      <c r="CA39" s="75" t="e">
        <f>ROUND(#REF!-#REF!,3)</f>
        <v>#REF!</v>
      </c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</row>
    <row r="40" spans="1:95" ht="16">
      <c r="A40" s="6">
        <f t="shared" si="3"/>
        <v>231</v>
      </c>
      <c r="B40" s="45"/>
      <c r="C40" s="45"/>
      <c r="D40" s="45"/>
      <c r="E40" s="75" t="e">
        <f>ROUND(#REF!-#REF!,3)</f>
        <v>#REF!</v>
      </c>
      <c r="F40" s="75" t="e">
        <f>ROUND(#REF!-#REF!,3)</f>
        <v>#REF!</v>
      </c>
      <c r="G40" s="75" t="e">
        <f>ROUND(#REF!-#REF!,3)</f>
        <v>#REF!</v>
      </c>
      <c r="H40" s="75" t="e">
        <f>ROUND(#REF!-#REF!,3)</f>
        <v>#REF!</v>
      </c>
      <c r="I40" s="47" t="e">
        <f>ROUND(#REF!-#REF!,3)</f>
        <v>#REF!</v>
      </c>
      <c r="J40" s="47" t="e">
        <f>ROUND(#REF!-#REF!,3)</f>
        <v>#REF!</v>
      </c>
      <c r="K40" s="47" t="e">
        <f>ROUND(#REF!-#REF!,3)</f>
        <v>#REF!</v>
      </c>
      <c r="L40" s="49" t="e">
        <f>ROUND(#REF!-#REF!,3)</f>
        <v>#REF!</v>
      </c>
      <c r="M40" s="49" t="e">
        <f>ROUND(#REF!-#REF!,3)</f>
        <v>#REF!</v>
      </c>
      <c r="N40" s="49" t="e">
        <f>ROUND(#REF!-#REF!,3)</f>
        <v>#REF!</v>
      </c>
      <c r="O40" s="49" t="e">
        <f>ROUND(#REF!-#REF!,3)</f>
        <v>#REF!</v>
      </c>
      <c r="P40" s="49" t="e">
        <f>ROUND(#REF!-#REF!,3)</f>
        <v>#REF!</v>
      </c>
      <c r="Q40" s="49" t="e">
        <f>ROUND(#REF!-#REF!,3)</f>
        <v>#REF!</v>
      </c>
      <c r="R40" s="49" t="e">
        <f>ROUND(#REF!-#REF!,3)</f>
        <v>#REF!</v>
      </c>
      <c r="S40" s="49" t="e">
        <f>ROUND(#REF!-#REF!,3)</f>
        <v>#REF!</v>
      </c>
      <c r="T40" s="49" t="e">
        <f>ROUND(#REF!-#REF!,3)</f>
        <v>#REF!</v>
      </c>
      <c r="U40" s="49" t="e">
        <f>ROUND(#REF!-#REF!,3)</f>
        <v>#REF!</v>
      </c>
      <c r="V40" s="49" t="e">
        <f>ROUND(#REF!-#REF!,3)</f>
        <v>#REF!</v>
      </c>
      <c r="W40" s="49" t="e">
        <f>ROUND(#REF!-#REF!,3)</f>
        <v>#REF!</v>
      </c>
      <c r="X40" s="49" t="e">
        <f>ROUND(#REF!-#REF!,3)</f>
        <v>#REF!</v>
      </c>
      <c r="Y40" s="49" t="e">
        <f>ROUND(#REF!-#REF!,3)</f>
        <v>#REF!</v>
      </c>
      <c r="Z40" s="49" t="e">
        <f>ROUND(#REF!-#REF!,3)</f>
        <v>#REF!</v>
      </c>
      <c r="AA40" s="49" t="e">
        <f>ROUND(#REF!-#REF!,3)</f>
        <v>#REF!</v>
      </c>
      <c r="AB40" s="49" t="e">
        <f>ROUND(#REF!-#REF!,3)</f>
        <v>#REF!</v>
      </c>
      <c r="AC40" s="49" t="e">
        <f>ROUND(#REF!-#REF!,3)</f>
        <v>#REF!</v>
      </c>
      <c r="AD40" s="49" t="e">
        <f>ROUND(#REF!-#REF!,3)</f>
        <v>#REF!</v>
      </c>
      <c r="AE40" s="49" t="e">
        <f>ROUND(#REF!-#REF!,3)</f>
        <v>#REF!</v>
      </c>
      <c r="AF40" s="49" t="e">
        <f>ROUND(#REF!-#REF!,3)</f>
        <v>#REF!</v>
      </c>
      <c r="AG40" s="49" t="e">
        <f>ROUND(#REF!-#REF!,3)</f>
        <v>#REF!</v>
      </c>
      <c r="AH40" s="49" t="e">
        <f>ROUND(#REF!-#REF!,3)</f>
        <v>#REF!</v>
      </c>
      <c r="AI40" s="49" t="e">
        <f>ROUND(#REF!-#REF!,3)</f>
        <v>#REF!</v>
      </c>
      <c r="AJ40" s="49" t="e">
        <f>ROUND(#REF!-#REF!,3)</f>
        <v>#REF!</v>
      </c>
      <c r="AK40" s="49" t="e">
        <f>ROUND(#REF!-#REF!,3)</f>
        <v>#REF!</v>
      </c>
      <c r="AL40" s="49" t="e">
        <f>ROUND(#REF!-#REF!,3)</f>
        <v>#REF!</v>
      </c>
      <c r="AM40" s="49" t="e">
        <f>ROUND(#REF!-#REF!,3)</f>
        <v>#REF!</v>
      </c>
      <c r="AN40" s="49" t="e">
        <f>ROUND(#REF!-#REF!,3)</f>
        <v>#REF!</v>
      </c>
      <c r="AO40" s="49" t="e">
        <f>ROUND(#REF!-#REF!,3)</f>
        <v>#REF!</v>
      </c>
      <c r="AP40" s="49" t="e">
        <f>ROUND(#REF!-#REF!,3)</f>
        <v>#REF!</v>
      </c>
      <c r="AQ40" s="49" t="e">
        <f>ROUND(#REF!-#REF!,3)</f>
        <v>#REF!</v>
      </c>
      <c r="AR40" s="49" t="e">
        <f>ROUND(#REF!-#REF!,3)</f>
        <v>#REF!</v>
      </c>
      <c r="AS40" s="49" t="e">
        <f>ROUND(#REF!-#REF!,3)</f>
        <v>#REF!</v>
      </c>
      <c r="AT40" s="49" t="e">
        <f>ROUND(#REF!-#REF!,3)</f>
        <v>#REF!</v>
      </c>
      <c r="AU40" s="49" t="e">
        <f>ROUND(#REF!-#REF!,3)</f>
        <v>#REF!</v>
      </c>
      <c r="AV40" s="49" t="e">
        <f>ROUND(#REF!-#REF!,3)</f>
        <v>#REF!</v>
      </c>
      <c r="AW40" s="49" t="e">
        <f>ROUND(#REF!-#REF!,3)</f>
        <v>#REF!</v>
      </c>
      <c r="AX40" s="49" t="e">
        <f>ROUND(#REF!-#REF!,3)</f>
        <v>#REF!</v>
      </c>
      <c r="AY40" s="49" t="e">
        <f>ROUND(#REF!-#REF!,3)</f>
        <v>#REF!</v>
      </c>
      <c r="AZ40" s="49" t="e">
        <f>ROUND(#REF!-#REF!,3)</f>
        <v>#REF!</v>
      </c>
      <c r="BA40" s="47" t="e">
        <f>ROUND(#REF!-#REF!,3)</f>
        <v>#REF!</v>
      </c>
      <c r="BB40" s="47" t="e">
        <f>ROUND(#REF!-#REF!,3)</f>
        <v>#REF!</v>
      </c>
      <c r="BC40" s="47" t="e">
        <f>ROUND(#REF!-#REF!,3)</f>
        <v>#REF!</v>
      </c>
      <c r="BD40" s="75" t="e">
        <f>ROUND(#REF!-#REF!,3)</f>
        <v>#REF!</v>
      </c>
      <c r="BE40" s="75" t="e">
        <f>ROUND(#REF!-#REF!,3)</f>
        <v>#REF!</v>
      </c>
      <c r="BF40" s="75" t="e">
        <f>ROUND(#REF!-#REF!,3)</f>
        <v>#REF!</v>
      </c>
      <c r="BG40" s="75" t="e">
        <f>ROUND(#REF!-#REF!,3)</f>
        <v>#REF!</v>
      </c>
      <c r="BH40" s="75" t="e">
        <f>ROUND(#REF!-#REF!,3)</f>
        <v>#REF!</v>
      </c>
      <c r="BI40" s="75" t="e">
        <f>ROUND(#REF!-#REF!,3)</f>
        <v>#REF!</v>
      </c>
      <c r="BJ40" s="75" t="e">
        <f>ROUND(#REF!-#REF!,3)</f>
        <v>#REF!</v>
      </c>
      <c r="BK40" s="75" t="e">
        <f>ROUND(#REF!-#REF!,3)</f>
        <v>#REF!</v>
      </c>
      <c r="BL40" s="75" t="e">
        <f>ROUND(#REF!-#REF!,3)</f>
        <v>#REF!</v>
      </c>
      <c r="BM40" s="75" t="e">
        <f>ROUND(#REF!-#REF!,3)</f>
        <v>#REF!</v>
      </c>
      <c r="BN40" s="75" t="e">
        <f>ROUND(#REF!-#REF!,3)</f>
        <v>#REF!</v>
      </c>
      <c r="BO40" s="75" t="e">
        <f>ROUND(#REF!-#REF!,3)</f>
        <v>#REF!</v>
      </c>
      <c r="BP40" s="75" t="e">
        <f>ROUND(#REF!-#REF!,3)</f>
        <v>#REF!</v>
      </c>
      <c r="BQ40" s="75" t="e">
        <f>ROUND(#REF!-#REF!,3)</f>
        <v>#REF!</v>
      </c>
      <c r="BR40" s="75" t="e">
        <f>ROUND(#REF!-#REF!,3)</f>
        <v>#REF!</v>
      </c>
      <c r="BS40" s="75" t="e">
        <f>ROUND(#REF!-#REF!,3)</f>
        <v>#REF!</v>
      </c>
      <c r="BT40" s="75" t="e">
        <f>ROUND(#REF!-#REF!,3)</f>
        <v>#REF!</v>
      </c>
      <c r="BU40" s="75" t="e">
        <f>ROUND(#REF!-#REF!,3)</f>
        <v>#REF!</v>
      </c>
      <c r="BV40" s="75" t="e">
        <f>ROUND(#REF!-#REF!,3)</f>
        <v>#REF!</v>
      </c>
      <c r="BW40" s="75" t="e">
        <f>ROUND(#REF!-#REF!,3)</f>
        <v>#REF!</v>
      </c>
      <c r="BX40" s="75" t="e">
        <f>ROUND(#REF!-#REF!,3)</f>
        <v>#REF!</v>
      </c>
      <c r="BY40" s="75" t="e">
        <f>ROUND(#REF!-#REF!,3)</f>
        <v>#REF!</v>
      </c>
      <c r="BZ40" s="75" t="e">
        <f>ROUND(#REF!-#REF!,3)</f>
        <v>#REF!</v>
      </c>
      <c r="CA40" s="75" t="e">
        <f>ROUND(#REF!-#REF!,3)</f>
        <v>#REF!</v>
      </c>
      <c r="CB40" s="75" t="e">
        <f>ROUND(#REF!-#REF!,3)</f>
        <v>#REF!</v>
      </c>
      <c r="CC40" s="75" t="e">
        <f>ROUND(#REF!-#REF!,3)</f>
        <v>#REF!</v>
      </c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</row>
    <row r="41" spans="1:95" ht="16">
      <c r="A41" s="6">
        <f t="shared" si="3"/>
        <v>228</v>
      </c>
      <c r="B41" s="45"/>
      <c r="C41" s="45"/>
      <c r="D41" s="45"/>
      <c r="E41" s="75" t="e">
        <f>ROUND(#REF!-#REF!,3)</f>
        <v>#REF!</v>
      </c>
      <c r="F41" s="75" t="e">
        <f>ROUND(#REF!-#REF!,3)</f>
        <v>#REF!</v>
      </c>
      <c r="G41" s="75" t="e">
        <f>ROUND(#REF!-#REF!,3)</f>
        <v>#REF!</v>
      </c>
      <c r="H41" s="75" t="e">
        <f>ROUND(#REF!-#REF!,3)</f>
        <v>#REF!</v>
      </c>
      <c r="I41" s="47" t="e">
        <f>ROUND(#REF!-#REF!,3)</f>
        <v>#REF!</v>
      </c>
      <c r="J41" s="47" t="e">
        <f>ROUND(#REF!-#REF!,3)</f>
        <v>#REF!</v>
      </c>
      <c r="K41" s="47" t="e">
        <f>ROUND(#REF!-#REF!,3)</f>
        <v>#REF!</v>
      </c>
      <c r="L41" s="49" t="e">
        <f>ROUND(#REF!-#REF!,3)</f>
        <v>#REF!</v>
      </c>
      <c r="M41" s="49" t="e">
        <f>ROUND(#REF!-#REF!,3)</f>
        <v>#REF!</v>
      </c>
      <c r="N41" s="49" t="e">
        <f>ROUND(#REF!-#REF!,3)</f>
        <v>#REF!</v>
      </c>
      <c r="O41" s="49" t="e">
        <f>ROUND(#REF!-#REF!,3)</f>
        <v>#REF!</v>
      </c>
      <c r="P41" s="49" t="e">
        <f>ROUND(#REF!-#REF!,3)</f>
        <v>#REF!</v>
      </c>
      <c r="Q41" s="49" t="e">
        <f>ROUND(#REF!-#REF!,3)</f>
        <v>#REF!</v>
      </c>
      <c r="R41" s="49" t="e">
        <f>ROUND(#REF!-#REF!,3)</f>
        <v>#REF!</v>
      </c>
      <c r="S41" s="49" t="e">
        <f>ROUND(#REF!-#REF!,3)</f>
        <v>#REF!</v>
      </c>
      <c r="T41" s="49" t="e">
        <f>ROUND(#REF!-#REF!,3)</f>
        <v>#REF!</v>
      </c>
      <c r="U41" s="49" t="e">
        <f>ROUND(#REF!-#REF!,3)</f>
        <v>#REF!</v>
      </c>
      <c r="V41" s="49" t="e">
        <f>ROUND(#REF!-#REF!,3)</f>
        <v>#REF!</v>
      </c>
      <c r="W41" s="49" t="e">
        <f>ROUND(#REF!-#REF!,3)</f>
        <v>#REF!</v>
      </c>
      <c r="X41" s="49" t="e">
        <f>ROUND(#REF!-#REF!,3)</f>
        <v>#REF!</v>
      </c>
      <c r="Y41" s="49" t="e">
        <f>ROUND(#REF!-#REF!,3)</f>
        <v>#REF!</v>
      </c>
      <c r="Z41" s="49" t="e">
        <f>ROUND(#REF!-#REF!,3)</f>
        <v>#REF!</v>
      </c>
      <c r="AA41" s="49" t="e">
        <f>ROUND(#REF!-#REF!,3)</f>
        <v>#REF!</v>
      </c>
      <c r="AB41" s="49" t="e">
        <f>ROUND(#REF!-#REF!,3)</f>
        <v>#REF!</v>
      </c>
      <c r="AC41" s="49" t="e">
        <f>ROUND(#REF!-#REF!,3)</f>
        <v>#REF!</v>
      </c>
      <c r="AD41" s="49" t="e">
        <f>ROUND(#REF!-#REF!,3)</f>
        <v>#REF!</v>
      </c>
      <c r="AE41" s="49" t="e">
        <f>ROUND(#REF!-#REF!,3)</f>
        <v>#REF!</v>
      </c>
      <c r="AF41" s="49" t="e">
        <f>ROUND(#REF!-#REF!,3)</f>
        <v>#REF!</v>
      </c>
      <c r="AG41" s="49" t="e">
        <f>ROUND(#REF!-#REF!,3)</f>
        <v>#REF!</v>
      </c>
      <c r="AH41" s="49" t="e">
        <f>ROUND(#REF!-#REF!,3)</f>
        <v>#REF!</v>
      </c>
      <c r="AI41" s="49" t="e">
        <f>ROUND(#REF!-#REF!,3)</f>
        <v>#REF!</v>
      </c>
      <c r="AJ41" s="49" t="e">
        <f>ROUND(#REF!-#REF!,3)</f>
        <v>#REF!</v>
      </c>
      <c r="AK41" s="49" t="e">
        <f>ROUND(#REF!-#REF!,3)</f>
        <v>#REF!</v>
      </c>
      <c r="AL41" s="49" t="e">
        <f>ROUND(#REF!-#REF!,3)</f>
        <v>#REF!</v>
      </c>
      <c r="AM41" s="49" t="e">
        <f>ROUND(#REF!-#REF!,3)</f>
        <v>#REF!</v>
      </c>
      <c r="AN41" s="49" t="e">
        <f>ROUND(#REF!-#REF!,3)</f>
        <v>#REF!</v>
      </c>
      <c r="AO41" s="49" t="e">
        <f>ROUND(#REF!-#REF!,3)</f>
        <v>#REF!</v>
      </c>
      <c r="AP41" s="49" t="e">
        <f>ROUND(#REF!-#REF!,3)</f>
        <v>#REF!</v>
      </c>
      <c r="AQ41" s="49" t="e">
        <f>ROUND(#REF!-#REF!,3)</f>
        <v>#REF!</v>
      </c>
      <c r="AR41" s="49" t="e">
        <f>ROUND(#REF!-#REF!,3)</f>
        <v>#REF!</v>
      </c>
      <c r="AS41" s="49" t="e">
        <f>ROUND(#REF!-#REF!,3)</f>
        <v>#REF!</v>
      </c>
      <c r="AT41" s="49" t="e">
        <f>ROUND(#REF!-#REF!,3)</f>
        <v>#REF!</v>
      </c>
      <c r="AU41" s="49" t="e">
        <f>ROUND(#REF!-#REF!,3)</f>
        <v>#REF!</v>
      </c>
      <c r="AV41" s="49" t="e">
        <f>ROUND(#REF!-#REF!,3)</f>
        <v>#REF!</v>
      </c>
      <c r="AW41" s="49" t="e">
        <f>ROUND(#REF!-#REF!,3)</f>
        <v>#REF!</v>
      </c>
      <c r="AX41" s="49" t="e">
        <f>ROUND(#REF!-#REF!,3)</f>
        <v>#REF!</v>
      </c>
      <c r="AY41" s="49" t="e">
        <f>ROUND(#REF!-#REF!,3)</f>
        <v>#REF!</v>
      </c>
      <c r="AZ41" s="49" t="e">
        <f>ROUND(#REF!-#REF!,3)</f>
        <v>#REF!</v>
      </c>
      <c r="BA41" s="47" t="e">
        <f>ROUND(#REF!-#REF!,3)</f>
        <v>#REF!</v>
      </c>
      <c r="BB41" s="47" t="e">
        <f>ROUND(#REF!-#REF!,3)</f>
        <v>#REF!</v>
      </c>
      <c r="BC41" s="47" t="e">
        <f>ROUND(#REF!-#REF!,3)</f>
        <v>#REF!</v>
      </c>
      <c r="BD41" s="75" t="e">
        <f>ROUND(#REF!-#REF!,3)</f>
        <v>#REF!</v>
      </c>
      <c r="BE41" s="75" t="e">
        <f>ROUND(#REF!-#REF!,3)</f>
        <v>#REF!</v>
      </c>
      <c r="BF41" s="75" t="e">
        <f>ROUND(#REF!-#REF!,3)</f>
        <v>#REF!</v>
      </c>
      <c r="BG41" s="75" t="e">
        <f>ROUND(#REF!-#REF!,3)</f>
        <v>#REF!</v>
      </c>
      <c r="BH41" s="75" t="e">
        <f>ROUND(#REF!-#REF!,3)</f>
        <v>#REF!</v>
      </c>
      <c r="BI41" s="75" t="e">
        <f>ROUND(#REF!-#REF!,3)</f>
        <v>#REF!</v>
      </c>
      <c r="BJ41" s="75" t="e">
        <f>ROUND(#REF!-#REF!,3)</f>
        <v>#REF!</v>
      </c>
      <c r="BK41" s="75" t="e">
        <f>ROUND(#REF!-#REF!,3)</f>
        <v>#REF!</v>
      </c>
      <c r="BL41" s="75" t="e">
        <f>ROUND(#REF!-#REF!,3)</f>
        <v>#REF!</v>
      </c>
      <c r="BM41" s="75" t="e">
        <f>ROUND(#REF!-#REF!,3)</f>
        <v>#REF!</v>
      </c>
      <c r="BN41" s="75" t="e">
        <f>ROUND(#REF!-#REF!,3)</f>
        <v>#REF!</v>
      </c>
      <c r="BO41" s="75" t="e">
        <f>ROUND(#REF!-#REF!,3)</f>
        <v>#REF!</v>
      </c>
      <c r="BP41" s="75" t="e">
        <f>ROUND(#REF!-#REF!,3)</f>
        <v>#REF!</v>
      </c>
      <c r="BQ41" s="75" t="e">
        <f>ROUND(#REF!-#REF!,3)</f>
        <v>#REF!</v>
      </c>
      <c r="BR41" s="75" t="e">
        <f>ROUND(#REF!-#REF!,3)</f>
        <v>#REF!</v>
      </c>
      <c r="BS41" s="75" t="e">
        <f>ROUND(#REF!-#REF!,3)</f>
        <v>#REF!</v>
      </c>
      <c r="BT41" s="75" t="e">
        <f>ROUND(#REF!-#REF!,3)</f>
        <v>#REF!</v>
      </c>
      <c r="BU41" s="75" t="e">
        <f>ROUND(#REF!-#REF!,3)</f>
        <v>#REF!</v>
      </c>
      <c r="BV41" s="75" t="e">
        <f>ROUND(#REF!-#REF!,3)</f>
        <v>#REF!</v>
      </c>
      <c r="BW41" s="75" t="e">
        <f>ROUND(#REF!-#REF!,3)</f>
        <v>#REF!</v>
      </c>
      <c r="BX41" s="75" t="e">
        <f>ROUND(#REF!-#REF!,3)</f>
        <v>#REF!</v>
      </c>
      <c r="BY41" s="75" t="e">
        <f>ROUND(#REF!-#REF!,3)</f>
        <v>#REF!</v>
      </c>
      <c r="BZ41" s="75" t="e">
        <f>ROUND(#REF!-#REF!,3)</f>
        <v>#REF!</v>
      </c>
      <c r="CA41" s="75" t="e">
        <f>ROUND(#REF!-#REF!,3)</f>
        <v>#REF!</v>
      </c>
      <c r="CB41" s="75" t="e">
        <f>ROUND(#REF!-#REF!,3)</f>
        <v>#REF!</v>
      </c>
      <c r="CC41" s="75" t="e">
        <f>ROUND(#REF!-#REF!,3)</f>
        <v>#REF!</v>
      </c>
      <c r="CD41" s="75" t="e">
        <f>ROUND(#REF!-#REF!,3)</f>
        <v>#REF!</v>
      </c>
      <c r="CE41" s="75" t="e">
        <f>ROUND(#REF!-#REF!,3)</f>
        <v>#REF!</v>
      </c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</row>
    <row r="42" spans="1:95" ht="16">
      <c r="A42" s="6">
        <f t="shared" si="3"/>
        <v>225</v>
      </c>
      <c r="B42" s="45"/>
      <c r="C42" s="45"/>
      <c r="D42" s="45"/>
      <c r="E42" s="75" t="e">
        <f>ROUND(#REF!-#REF!,3)</f>
        <v>#REF!</v>
      </c>
      <c r="F42" s="75" t="e">
        <f>ROUND(#REF!-#REF!,3)</f>
        <v>#REF!</v>
      </c>
      <c r="G42" s="75" t="e">
        <f>ROUND(#REF!-#REF!,3)</f>
        <v>#REF!</v>
      </c>
      <c r="H42" s="75" t="e">
        <f>ROUND(#REF!-#REF!,3)</f>
        <v>#REF!</v>
      </c>
      <c r="I42" s="47" t="e">
        <f>ROUND(#REF!-#REF!,3)</f>
        <v>#REF!</v>
      </c>
      <c r="J42" s="47" t="e">
        <f>ROUND(#REF!-#REF!,3)</f>
        <v>#REF!</v>
      </c>
      <c r="K42" s="47" t="e">
        <f>ROUND(#REF!-#REF!,3)</f>
        <v>#REF!</v>
      </c>
      <c r="L42" s="49" t="e">
        <f>ROUND(#REF!-#REF!,3)</f>
        <v>#REF!</v>
      </c>
      <c r="M42" s="49" t="e">
        <f>ROUND(#REF!-#REF!,3)</f>
        <v>#REF!</v>
      </c>
      <c r="N42" s="49" t="e">
        <f>ROUND(#REF!-#REF!,3)</f>
        <v>#REF!</v>
      </c>
      <c r="O42" s="49" t="e">
        <f>ROUND(#REF!-#REF!,3)</f>
        <v>#REF!</v>
      </c>
      <c r="P42" s="49" t="e">
        <f>ROUND(#REF!-#REF!,3)</f>
        <v>#REF!</v>
      </c>
      <c r="Q42" s="49" t="e">
        <f>ROUND(#REF!-#REF!,3)</f>
        <v>#REF!</v>
      </c>
      <c r="R42" s="49" t="e">
        <f>ROUND(#REF!-#REF!,3)</f>
        <v>#REF!</v>
      </c>
      <c r="S42" s="49" t="e">
        <f>ROUND(#REF!-#REF!,3)</f>
        <v>#REF!</v>
      </c>
      <c r="T42" s="49" t="e">
        <f>ROUND(#REF!-#REF!,3)</f>
        <v>#REF!</v>
      </c>
      <c r="U42" s="49" t="e">
        <f>ROUND(#REF!-#REF!,3)</f>
        <v>#REF!</v>
      </c>
      <c r="V42" s="49" t="e">
        <f>ROUND(#REF!-#REF!,3)</f>
        <v>#REF!</v>
      </c>
      <c r="W42" s="49" t="e">
        <f>ROUND(#REF!-#REF!,3)</f>
        <v>#REF!</v>
      </c>
      <c r="X42" s="49" t="e">
        <f>ROUND(#REF!-#REF!,3)</f>
        <v>#REF!</v>
      </c>
      <c r="Y42" s="49" t="e">
        <f>ROUND(#REF!-#REF!,3)</f>
        <v>#REF!</v>
      </c>
      <c r="Z42" s="49" t="e">
        <f>ROUND(#REF!-#REF!,3)</f>
        <v>#REF!</v>
      </c>
      <c r="AA42" s="49" t="e">
        <f>ROUND(#REF!-#REF!,3)</f>
        <v>#REF!</v>
      </c>
      <c r="AB42" s="49" t="e">
        <f>ROUND(#REF!-#REF!,3)</f>
        <v>#REF!</v>
      </c>
      <c r="AC42" s="49" t="e">
        <f>ROUND(#REF!-#REF!,3)</f>
        <v>#REF!</v>
      </c>
      <c r="AD42" s="49" t="e">
        <f>ROUND(#REF!-#REF!,3)</f>
        <v>#REF!</v>
      </c>
      <c r="AE42" s="49" t="e">
        <f>ROUND(#REF!-#REF!,3)</f>
        <v>#REF!</v>
      </c>
      <c r="AF42" s="49" t="e">
        <f>ROUND(#REF!-#REF!,3)</f>
        <v>#REF!</v>
      </c>
      <c r="AG42" s="49" t="e">
        <f>ROUND(#REF!-#REF!,3)</f>
        <v>#REF!</v>
      </c>
      <c r="AH42" s="49" t="e">
        <f>ROUND(#REF!-#REF!,3)</f>
        <v>#REF!</v>
      </c>
      <c r="AI42" s="49" t="e">
        <f>ROUND(#REF!-#REF!,3)</f>
        <v>#REF!</v>
      </c>
      <c r="AJ42" s="49" t="e">
        <f>ROUND(#REF!-#REF!,3)</f>
        <v>#REF!</v>
      </c>
      <c r="AK42" s="49" t="e">
        <f>ROUND(#REF!-#REF!,3)</f>
        <v>#REF!</v>
      </c>
      <c r="AL42" s="49" t="e">
        <f>ROUND(#REF!-#REF!,3)</f>
        <v>#REF!</v>
      </c>
      <c r="AM42" s="49" t="e">
        <f>ROUND(#REF!-#REF!,3)</f>
        <v>#REF!</v>
      </c>
      <c r="AN42" s="49" t="e">
        <f>ROUND(#REF!-#REF!,3)</f>
        <v>#REF!</v>
      </c>
      <c r="AO42" s="49" t="e">
        <f>ROUND(#REF!-#REF!,3)</f>
        <v>#REF!</v>
      </c>
      <c r="AP42" s="49" t="e">
        <f>ROUND(#REF!-#REF!,3)</f>
        <v>#REF!</v>
      </c>
      <c r="AQ42" s="49" t="e">
        <f>ROUND(#REF!-#REF!,3)</f>
        <v>#REF!</v>
      </c>
      <c r="AR42" s="49" t="e">
        <f>ROUND(#REF!-#REF!,3)</f>
        <v>#REF!</v>
      </c>
      <c r="AS42" s="49" t="e">
        <f>ROUND(#REF!-#REF!,3)</f>
        <v>#REF!</v>
      </c>
      <c r="AT42" s="49" t="e">
        <f>ROUND(#REF!-#REF!,3)</f>
        <v>#REF!</v>
      </c>
      <c r="AU42" s="49" t="e">
        <f>ROUND(#REF!-#REF!,3)</f>
        <v>#REF!</v>
      </c>
      <c r="AV42" s="49" t="e">
        <f>ROUND(#REF!-#REF!,3)</f>
        <v>#REF!</v>
      </c>
      <c r="AW42" s="49" t="e">
        <f>ROUND(#REF!-#REF!,3)</f>
        <v>#REF!</v>
      </c>
      <c r="AX42" s="49" t="e">
        <f>ROUND(#REF!-#REF!,3)</f>
        <v>#REF!</v>
      </c>
      <c r="AY42" s="49" t="e">
        <f>ROUND(#REF!-#REF!,3)</f>
        <v>#REF!</v>
      </c>
      <c r="AZ42" s="49" t="e">
        <f>ROUND(#REF!-#REF!,3)</f>
        <v>#REF!</v>
      </c>
      <c r="BA42" s="47" t="e">
        <f>ROUND(#REF!-#REF!,3)</f>
        <v>#REF!</v>
      </c>
      <c r="BB42" s="47" t="e">
        <f>ROUND(#REF!-#REF!,3)</f>
        <v>#REF!</v>
      </c>
      <c r="BC42" s="47" t="e">
        <f>ROUND(#REF!-#REF!,3)</f>
        <v>#REF!</v>
      </c>
      <c r="BD42" s="75" t="e">
        <f>ROUND(#REF!-#REF!,3)</f>
        <v>#REF!</v>
      </c>
      <c r="BE42" s="75" t="e">
        <f>ROUND(#REF!-#REF!,3)</f>
        <v>#REF!</v>
      </c>
      <c r="BF42" s="75" t="e">
        <f>ROUND(#REF!-#REF!,3)</f>
        <v>#REF!</v>
      </c>
      <c r="BG42" s="75" t="e">
        <f>ROUND(#REF!-#REF!,3)</f>
        <v>#REF!</v>
      </c>
      <c r="BH42" s="75" t="e">
        <f>ROUND(#REF!-#REF!,3)</f>
        <v>#REF!</v>
      </c>
      <c r="BI42" s="75" t="e">
        <f>ROUND(#REF!-#REF!,3)</f>
        <v>#REF!</v>
      </c>
      <c r="BJ42" s="75" t="e">
        <f>ROUND(#REF!-#REF!,3)</f>
        <v>#REF!</v>
      </c>
      <c r="BK42" s="75" t="e">
        <f>ROUND(#REF!-#REF!,3)</f>
        <v>#REF!</v>
      </c>
      <c r="BL42" s="75" t="e">
        <f>ROUND(#REF!-#REF!,3)</f>
        <v>#REF!</v>
      </c>
      <c r="BM42" s="75" t="e">
        <f>ROUND(#REF!-#REF!,3)</f>
        <v>#REF!</v>
      </c>
      <c r="BN42" s="75" t="e">
        <f>ROUND(#REF!-#REF!,3)</f>
        <v>#REF!</v>
      </c>
      <c r="BO42" s="75" t="e">
        <f>ROUND(#REF!-#REF!,3)</f>
        <v>#REF!</v>
      </c>
      <c r="BP42" s="75" t="e">
        <f>ROUND(#REF!-#REF!,3)</f>
        <v>#REF!</v>
      </c>
      <c r="BQ42" s="75" t="e">
        <f>ROUND(#REF!-#REF!,3)</f>
        <v>#REF!</v>
      </c>
      <c r="BR42" s="75" t="e">
        <f>ROUND(#REF!-#REF!,3)</f>
        <v>#REF!</v>
      </c>
      <c r="BS42" s="75" t="e">
        <f>ROUND(#REF!-#REF!,3)</f>
        <v>#REF!</v>
      </c>
      <c r="BT42" s="75" t="e">
        <f>ROUND(#REF!-#REF!,3)</f>
        <v>#REF!</v>
      </c>
      <c r="BU42" s="75" t="e">
        <f>ROUND(#REF!-#REF!,3)</f>
        <v>#REF!</v>
      </c>
      <c r="BV42" s="75" t="e">
        <f>ROUND(#REF!-#REF!,3)</f>
        <v>#REF!</v>
      </c>
      <c r="BW42" s="75" t="e">
        <f>ROUND(#REF!-#REF!,3)</f>
        <v>#REF!</v>
      </c>
      <c r="BX42" s="75" t="e">
        <f>ROUND(#REF!-#REF!,3)</f>
        <v>#REF!</v>
      </c>
      <c r="BY42" s="75" t="e">
        <f>ROUND(#REF!-#REF!,3)</f>
        <v>#REF!</v>
      </c>
      <c r="BZ42" s="75" t="e">
        <f>ROUND(#REF!-#REF!,3)</f>
        <v>#REF!</v>
      </c>
      <c r="CA42" s="75" t="e">
        <f>ROUND(#REF!-#REF!,3)</f>
        <v>#REF!</v>
      </c>
      <c r="CB42" s="75" t="e">
        <f>ROUND(#REF!-#REF!,3)</f>
        <v>#REF!</v>
      </c>
      <c r="CC42" s="75" t="e">
        <f>ROUND(#REF!-#REF!,3)</f>
        <v>#REF!</v>
      </c>
      <c r="CD42" s="75" t="e">
        <f>ROUND(#REF!-#REF!,3)</f>
        <v>#REF!</v>
      </c>
      <c r="CE42" s="75" t="e">
        <f>ROUND(#REF!-#REF!,3)</f>
        <v>#REF!</v>
      </c>
      <c r="CF42" s="75" t="e">
        <f>ROUND(#REF!-#REF!,3)</f>
        <v>#REF!</v>
      </c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</row>
    <row r="43" spans="1:95" ht="16">
      <c r="A43" s="6">
        <f t="shared" si="3"/>
        <v>222</v>
      </c>
      <c r="B43" s="45"/>
      <c r="C43" s="45"/>
      <c r="D43" s="45"/>
      <c r="E43" s="75" t="e">
        <f>ROUND(#REF!-#REF!,3)</f>
        <v>#REF!</v>
      </c>
      <c r="F43" s="75" t="e">
        <f>ROUND(#REF!-#REF!,3)</f>
        <v>#REF!</v>
      </c>
      <c r="G43" s="75" t="e">
        <f>ROUND(#REF!-#REF!,3)</f>
        <v>#REF!</v>
      </c>
      <c r="H43" s="75" t="e">
        <f>ROUND(#REF!-#REF!,3)</f>
        <v>#REF!</v>
      </c>
      <c r="I43" s="47" t="e">
        <f>ROUND(#REF!-#REF!,3)</f>
        <v>#REF!</v>
      </c>
      <c r="J43" s="47" t="e">
        <f>ROUND(#REF!-#REF!,3)</f>
        <v>#REF!</v>
      </c>
      <c r="K43" s="47" t="e">
        <f>ROUND(#REF!-#REF!,3)</f>
        <v>#REF!</v>
      </c>
      <c r="L43" s="49" t="e">
        <f>ROUND(#REF!-#REF!,3)</f>
        <v>#REF!</v>
      </c>
      <c r="M43" s="49" t="e">
        <f>ROUND(#REF!-#REF!,3)</f>
        <v>#REF!</v>
      </c>
      <c r="N43" s="49" t="e">
        <f>ROUND(#REF!-#REF!,3)</f>
        <v>#REF!</v>
      </c>
      <c r="O43" s="49" t="e">
        <f>ROUND(#REF!-#REF!,3)</f>
        <v>#REF!</v>
      </c>
      <c r="P43" s="49" t="e">
        <f>ROUND(#REF!-#REF!,3)</f>
        <v>#REF!</v>
      </c>
      <c r="Q43" s="49" t="e">
        <f>ROUND(#REF!-#REF!,3)</f>
        <v>#REF!</v>
      </c>
      <c r="R43" s="49" t="e">
        <f>ROUND(#REF!-#REF!,3)</f>
        <v>#REF!</v>
      </c>
      <c r="S43" s="49" t="e">
        <f>ROUND(#REF!-#REF!,3)</f>
        <v>#REF!</v>
      </c>
      <c r="T43" s="49" t="e">
        <f>ROUND(#REF!-#REF!,3)</f>
        <v>#REF!</v>
      </c>
      <c r="U43" s="49" t="e">
        <f>ROUND(#REF!-#REF!,3)</f>
        <v>#REF!</v>
      </c>
      <c r="V43" s="49" t="e">
        <f>ROUND(#REF!-#REF!,3)</f>
        <v>#REF!</v>
      </c>
      <c r="W43" s="49" t="e">
        <f>ROUND(#REF!-#REF!,3)</f>
        <v>#REF!</v>
      </c>
      <c r="X43" s="49" t="e">
        <f>ROUND(#REF!-#REF!,3)</f>
        <v>#REF!</v>
      </c>
      <c r="Y43" s="49" t="e">
        <f>ROUND(#REF!-#REF!,3)</f>
        <v>#REF!</v>
      </c>
      <c r="Z43" s="49" t="e">
        <f>ROUND(#REF!-#REF!,3)</f>
        <v>#REF!</v>
      </c>
      <c r="AA43" s="49" t="e">
        <f>ROUND(#REF!-#REF!,3)</f>
        <v>#REF!</v>
      </c>
      <c r="AB43" s="49" t="e">
        <f>ROUND(#REF!-#REF!,3)</f>
        <v>#REF!</v>
      </c>
      <c r="AC43" s="49" t="e">
        <f>ROUND(#REF!-#REF!,3)</f>
        <v>#REF!</v>
      </c>
      <c r="AD43" s="49" t="e">
        <f>ROUND(#REF!-#REF!,3)</f>
        <v>#REF!</v>
      </c>
      <c r="AE43" s="49" t="e">
        <f>ROUND(#REF!-#REF!,3)</f>
        <v>#REF!</v>
      </c>
      <c r="AF43" s="49" t="e">
        <f>ROUND(#REF!-#REF!,3)</f>
        <v>#REF!</v>
      </c>
      <c r="AG43" s="49" t="e">
        <f>ROUND(#REF!-#REF!,3)</f>
        <v>#REF!</v>
      </c>
      <c r="AH43" s="49" t="e">
        <f>ROUND(#REF!-#REF!,3)</f>
        <v>#REF!</v>
      </c>
      <c r="AI43" s="49" t="e">
        <f>ROUND(#REF!-#REF!,3)</f>
        <v>#REF!</v>
      </c>
      <c r="AJ43" s="49" t="e">
        <f>ROUND(#REF!-#REF!,3)</f>
        <v>#REF!</v>
      </c>
      <c r="AK43" s="49" t="e">
        <f>ROUND(#REF!-#REF!,3)</f>
        <v>#REF!</v>
      </c>
      <c r="AL43" s="49" t="e">
        <f>ROUND(#REF!-#REF!,3)</f>
        <v>#REF!</v>
      </c>
      <c r="AM43" s="49" t="e">
        <f>ROUND(#REF!-#REF!,3)</f>
        <v>#REF!</v>
      </c>
      <c r="AN43" s="49" t="e">
        <f>ROUND(#REF!-#REF!,3)</f>
        <v>#REF!</v>
      </c>
      <c r="AO43" s="49" t="e">
        <f>ROUND(#REF!-#REF!,3)</f>
        <v>#REF!</v>
      </c>
      <c r="AP43" s="49" t="e">
        <f>ROUND(#REF!-#REF!,3)</f>
        <v>#REF!</v>
      </c>
      <c r="AQ43" s="49" t="e">
        <f>ROUND(#REF!-#REF!,3)</f>
        <v>#REF!</v>
      </c>
      <c r="AR43" s="49" t="e">
        <f>ROUND(#REF!-#REF!,3)</f>
        <v>#REF!</v>
      </c>
      <c r="AS43" s="49" t="e">
        <f>ROUND(#REF!-#REF!,3)</f>
        <v>#REF!</v>
      </c>
      <c r="AT43" s="49" t="e">
        <f>ROUND(#REF!-#REF!,3)</f>
        <v>#REF!</v>
      </c>
      <c r="AU43" s="49" t="e">
        <f>ROUND(#REF!-#REF!,3)</f>
        <v>#REF!</v>
      </c>
      <c r="AV43" s="49" t="e">
        <f>ROUND(#REF!-#REF!,3)</f>
        <v>#REF!</v>
      </c>
      <c r="AW43" s="49" t="e">
        <f>ROUND(#REF!-#REF!,3)</f>
        <v>#REF!</v>
      </c>
      <c r="AX43" s="49" t="e">
        <f>ROUND(#REF!-#REF!,3)</f>
        <v>#REF!</v>
      </c>
      <c r="AY43" s="49" t="e">
        <f>ROUND(#REF!-#REF!,3)</f>
        <v>#REF!</v>
      </c>
      <c r="AZ43" s="49" t="e">
        <f>ROUND(#REF!-#REF!,3)</f>
        <v>#REF!</v>
      </c>
      <c r="BA43" s="47" t="e">
        <f>ROUND(#REF!-#REF!,3)</f>
        <v>#REF!</v>
      </c>
      <c r="BB43" s="47" t="e">
        <f>ROUND(#REF!-#REF!,3)</f>
        <v>#REF!</v>
      </c>
      <c r="BC43" s="47" t="e">
        <f>ROUND(#REF!-#REF!,3)</f>
        <v>#REF!</v>
      </c>
      <c r="BD43" s="75" t="e">
        <f>ROUND(#REF!-#REF!,3)</f>
        <v>#REF!</v>
      </c>
      <c r="BE43" s="75" t="e">
        <f>ROUND(#REF!-#REF!,3)</f>
        <v>#REF!</v>
      </c>
      <c r="BF43" s="75" t="e">
        <f>ROUND(#REF!-#REF!,3)</f>
        <v>#REF!</v>
      </c>
      <c r="BG43" s="75" t="e">
        <f>ROUND(#REF!-#REF!,3)</f>
        <v>#REF!</v>
      </c>
      <c r="BH43" s="75" t="e">
        <f>ROUND(#REF!-#REF!,3)</f>
        <v>#REF!</v>
      </c>
      <c r="BI43" s="75" t="e">
        <f>ROUND(#REF!-#REF!,3)</f>
        <v>#REF!</v>
      </c>
      <c r="BJ43" s="75" t="e">
        <f>ROUND(#REF!-#REF!,3)</f>
        <v>#REF!</v>
      </c>
      <c r="BK43" s="75" t="e">
        <f>ROUND(#REF!-#REF!,3)</f>
        <v>#REF!</v>
      </c>
      <c r="BL43" s="75" t="e">
        <f>ROUND(#REF!-#REF!,3)</f>
        <v>#REF!</v>
      </c>
      <c r="BM43" s="75" t="e">
        <f>ROUND(#REF!-#REF!,3)</f>
        <v>#REF!</v>
      </c>
      <c r="BN43" s="75" t="e">
        <f>ROUND(#REF!-#REF!,3)</f>
        <v>#REF!</v>
      </c>
      <c r="BO43" s="75" t="e">
        <f>ROUND(#REF!-#REF!,3)</f>
        <v>#REF!</v>
      </c>
      <c r="BP43" s="75" t="e">
        <f>ROUND(#REF!-#REF!,3)</f>
        <v>#REF!</v>
      </c>
      <c r="BQ43" s="75" t="e">
        <f>ROUND(#REF!-#REF!,3)</f>
        <v>#REF!</v>
      </c>
      <c r="BR43" s="75" t="e">
        <f>ROUND(#REF!-#REF!,3)</f>
        <v>#REF!</v>
      </c>
      <c r="BS43" s="75" t="e">
        <f>ROUND(#REF!-#REF!,3)</f>
        <v>#REF!</v>
      </c>
      <c r="BT43" s="75" t="e">
        <f>ROUND(#REF!-#REF!,3)</f>
        <v>#REF!</v>
      </c>
      <c r="BU43" s="75" t="e">
        <f>ROUND(#REF!-#REF!,3)</f>
        <v>#REF!</v>
      </c>
      <c r="BV43" s="75" t="e">
        <f>ROUND(#REF!-#REF!,3)</f>
        <v>#REF!</v>
      </c>
      <c r="BW43" s="75" t="e">
        <f>ROUND(#REF!-#REF!,3)</f>
        <v>#REF!</v>
      </c>
      <c r="BX43" s="75" t="e">
        <f>ROUND(#REF!-#REF!,3)</f>
        <v>#REF!</v>
      </c>
      <c r="BY43" s="75" t="e">
        <f>ROUND(#REF!-#REF!,3)</f>
        <v>#REF!</v>
      </c>
      <c r="BZ43" s="75" t="e">
        <f>ROUND(#REF!-#REF!,3)</f>
        <v>#REF!</v>
      </c>
      <c r="CA43" s="75" t="e">
        <f>ROUND(#REF!-#REF!,3)</f>
        <v>#REF!</v>
      </c>
      <c r="CB43" s="75" t="e">
        <f>ROUND(#REF!-#REF!,3)</f>
        <v>#REF!</v>
      </c>
      <c r="CC43" s="75" t="e">
        <f>ROUND(#REF!-#REF!,3)</f>
        <v>#REF!</v>
      </c>
      <c r="CD43" s="75" t="e">
        <f>ROUND(#REF!-#REF!,3)</f>
        <v>#REF!</v>
      </c>
      <c r="CE43" s="75" t="e">
        <f>ROUND(#REF!-#REF!,3)</f>
        <v>#REF!</v>
      </c>
      <c r="CF43" s="75" t="e">
        <f>ROUND(#REF!-#REF!,3)</f>
        <v>#REF!</v>
      </c>
      <c r="CG43" s="75" t="e">
        <f>ROUND(#REF!-#REF!,3)</f>
        <v>#REF!</v>
      </c>
      <c r="CH43" s="45"/>
      <c r="CI43" s="45"/>
      <c r="CJ43" s="45"/>
      <c r="CK43" s="45"/>
      <c r="CL43" s="45"/>
      <c r="CM43" s="45"/>
      <c r="CN43" s="45"/>
      <c r="CO43" s="45"/>
      <c r="CP43" s="45"/>
      <c r="CQ43" s="45"/>
    </row>
    <row r="44" spans="1:95" ht="16">
      <c r="A44" s="6">
        <f t="shared" si="3"/>
        <v>219</v>
      </c>
      <c r="B44" s="45"/>
      <c r="C44" s="45"/>
      <c r="D44" s="45"/>
      <c r="E44" s="75" t="e">
        <f>ROUND(#REF!-#REF!,3)</f>
        <v>#REF!</v>
      </c>
      <c r="F44" s="75" t="e">
        <f>ROUND(#REF!-#REF!,3)</f>
        <v>#REF!</v>
      </c>
      <c r="G44" s="75" t="e">
        <f>ROUND(#REF!-#REF!,3)</f>
        <v>#REF!</v>
      </c>
      <c r="H44" s="75" t="e">
        <f>ROUND(#REF!-#REF!,3)</f>
        <v>#REF!</v>
      </c>
      <c r="I44" s="47" t="e">
        <f>ROUND(#REF!-#REF!,3)</f>
        <v>#REF!</v>
      </c>
      <c r="J44" s="47" t="e">
        <f>ROUND(#REF!-#REF!,3)</f>
        <v>#REF!</v>
      </c>
      <c r="K44" s="47" t="e">
        <f>ROUND(#REF!-#REF!,3)</f>
        <v>#REF!</v>
      </c>
      <c r="L44" s="49" t="e">
        <f>ROUND(#REF!-#REF!,3)</f>
        <v>#REF!</v>
      </c>
      <c r="M44" s="49" t="e">
        <f>ROUND(#REF!-#REF!,3)</f>
        <v>#REF!</v>
      </c>
      <c r="N44" s="49" t="e">
        <f>ROUND(#REF!-#REF!,3)</f>
        <v>#REF!</v>
      </c>
      <c r="O44" s="49" t="e">
        <f>ROUND(#REF!-#REF!,3)</f>
        <v>#REF!</v>
      </c>
      <c r="P44" s="49" t="e">
        <f>ROUND(#REF!-#REF!,3)</f>
        <v>#REF!</v>
      </c>
      <c r="Q44" s="49" t="e">
        <f>ROUND(#REF!-#REF!,3)</f>
        <v>#REF!</v>
      </c>
      <c r="R44" s="49" t="e">
        <f>ROUND(#REF!-#REF!,3)</f>
        <v>#REF!</v>
      </c>
      <c r="S44" s="49" t="e">
        <f>ROUND(#REF!-#REF!,3)</f>
        <v>#REF!</v>
      </c>
      <c r="T44" s="49" t="e">
        <f>ROUND(#REF!-#REF!,3)</f>
        <v>#REF!</v>
      </c>
      <c r="U44" s="49" t="e">
        <f>ROUND(#REF!-#REF!,3)</f>
        <v>#REF!</v>
      </c>
      <c r="V44" s="49" t="e">
        <f>ROUND(#REF!-#REF!,3)</f>
        <v>#REF!</v>
      </c>
      <c r="W44" s="49" t="e">
        <f>ROUND(#REF!-#REF!,3)</f>
        <v>#REF!</v>
      </c>
      <c r="X44" s="49" t="e">
        <f>ROUND(#REF!-#REF!,3)</f>
        <v>#REF!</v>
      </c>
      <c r="Y44" s="49" t="e">
        <f>ROUND(#REF!-#REF!,3)</f>
        <v>#REF!</v>
      </c>
      <c r="Z44" s="49" t="e">
        <f>ROUND(#REF!-#REF!,3)</f>
        <v>#REF!</v>
      </c>
      <c r="AA44" s="49" t="e">
        <f>ROUND(#REF!-#REF!,3)</f>
        <v>#REF!</v>
      </c>
      <c r="AB44" s="49" t="e">
        <f>ROUND(#REF!-#REF!,3)</f>
        <v>#REF!</v>
      </c>
      <c r="AC44" s="49" t="e">
        <f>ROUND(#REF!-#REF!,3)</f>
        <v>#REF!</v>
      </c>
      <c r="AD44" s="49" t="e">
        <f>ROUND(#REF!-#REF!,3)</f>
        <v>#REF!</v>
      </c>
      <c r="AE44" s="49" t="e">
        <f>ROUND(#REF!-#REF!,3)</f>
        <v>#REF!</v>
      </c>
      <c r="AF44" s="49" t="e">
        <f>ROUND(#REF!-#REF!,3)</f>
        <v>#REF!</v>
      </c>
      <c r="AG44" s="49" t="e">
        <f>ROUND(#REF!-#REF!,3)</f>
        <v>#REF!</v>
      </c>
      <c r="AH44" s="49" t="e">
        <f>ROUND(#REF!-#REF!,3)</f>
        <v>#REF!</v>
      </c>
      <c r="AI44" s="49" t="e">
        <f>ROUND(#REF!-#REF!,3)</f>
        <v>#REF!</v>
      </c>
      <c r="AJ44" s="49" t="e">
        <f>ROUND(#REF!-#REF!,3)</f>
        <v>#REF!</v>
      </c>
      <c r="AK44" s="49" t="e">
        <f>ROUND(#REF!-#REF!,3)</f>
        <v>#REF!</v>
      </c>
      <c r="AL44" s="49" t="e">
        <f>ROUND(#REF!-#REF!,3)</f>
        <v>#REF!</v>
      </c>
      <c r="AM44" s="49" t="e">
        <f>ROUND(#REF!-#REF!,3)</f>
        <v>#REF!</v>
      </c>
      <c r="AN44" s="49" t="e">
        <f>ROUND(#REF!-#REF!,3)</f>
        <v>#REF!</v>
      </c>
      <c r="AO44" s="49" t="e">
        <f>ROUND(#REF!-#REF!,3)</f>
        <v>#REF!</v>
      </c>
      <c r="AP44" s="49" t="e">
        <f>ROUND(#REF!-#REF!,3)</f>
        <v>#REF!</v>
      </c>
      <c r="AQ44" s="49" t="e">
        <f>ROUND(#REF!-#REF!,3)</f>
        <v>#REF!</v>
      </c>
      <c r="AR44" s="49" t="e">
        <f>ROUND(#REF!-#REF!,3)</f>
        <v>#REF!</v>
      </c>
      <c r="AS44" s="49" t="e">
        <f>ROUND(#REF!-#REF!,3)</f>
        <v>#REF!</v>
      </c>
      <c r="AT44" s="49" t="e">
        <f>ROUND(#REF!-#REF!,3)</f>
        <v>#REF!</v>
      </c>
      <c r="AU44" s="49" t="e">
        <f>ROUND(#REF!-#REF!,3)</f>
        <v>#REF!</v>
      </c>
      <c r="AV44" s="49" t="e">
        <f>ROUND(#REF!-#REF!,3)</f>
        <v>#REF!</v>
      </c>
      <c r="AW44" s="49" t="e">
        <f>ROUND(#REF!-#REF!,3)</f>
        <v>#REF!</v>
      </c>
      <c r="AX44" s="49" t="e">
        <f>ROUND(#REF!-#REF!,3)</f>
        <v>#REF!</v>
      </c>
      <c r="AY44" s="49" t="e">
        <f>ROUND(#REF!-#REF!,3)</f>
        <v>#REF!</v>
      </c>
      <c r="AZ44" s="49" t="e">
        <f>ROUND(#REF!-#REF!,3)</f>
        <v>#REF!</v>
      </c>
      <c r="BA44" s="47" t="e">
        <f>ROUND(#REF!-#REF!,3)</f>
        <v>#REF!</v>
      </c>
      <c r="BB44" s="47" t="e">
        <f>ROUND(#REF!-#REF!,3)</f>
        <v>#REF!</v>
      </c>
      <c r="BC44" s="47" t="e">
        <f>ROUND(#REF!-#REF!,3)</f>
        <v>#REF!</v>
      </c>
      <c r="BD44" s="75" t="e">
        <f>ROUND(#REF!-#REF!,3)</f>
        <v>#REF!</v>
      </c>
      <c r="BE44" s="75" t="e">
        <f>ROUND(#REF!-#REF!,3)</f>
        <v>#REF!</v>
      </c>
      <c r="BF44" s="75" t="e">
        <f>ROUND(#REF!-#REF!,3)</f>
        <v>#REF!</v>
      </c>
      <c r="BG44" s="75" t="e">
        <f>ROUND(#REF!-#REF!,3)</f>
        <v>#REF!</v>
      </c>
      <c r="BH44" s="75" t="e">
        <f>ROUND(#REF!-#REF!,3)</f>
        <v>#REF!</v>
      </c>
      <c r="BI44" s="75" t="e">
        <f>ROUND(#REF!-#REF!,3)</f>
        <v>#REF!</v>
      </c>
      <c r="BJ44" s="75" t="e">
        <f>ROUND(#REF!-#REF!,3)</f>
        <v>#REF!</v>
      </c>
      <c r="BK44" s="75" t="e">
        <f>ROUND(#REF!-#REF!,3)</f>
        <v>#REF!</v>
      </c>
      <c r="BL44" s="75" t="e">
        <f>ROUND(#REF!-#REF!,3)</f>
        <v>#REF!</v>
      </c>
      <c r="BM44" s="75" t="e">
        <f>ROUND(#REF!-#REF!,3)</f>
        <v>#REF!</v>
      </c>
      <c r="BN44" s="75" t="e">
        <f>ROUND(#REF!-#REF!,3)</f>
        <v>#REF!</v>
      </c>
      <c r="BO44" s="75" t="e">
        <f>ROUND(#REF!-#REF!,3)</f>
        <v>#REF!</v>
      </c>
      <c r="BP44" s="75" t="e">
        <f>ROUND(#REF!-#REF!,3)</f>
        <v>#REF!</v>
      </c>
      <c r="BQ44" s="75" t="e">
        <f>ROUND(#REF!-#REF!,3)</f>
        <v>#REF!</v>
      </c>
      <c r="BR44" s="75" t="e">
        <f>ROUND(#REF!-#REF!,3)</f>
        <v>#REF!</v>
      </c>
      <c r="BS44" s="75" t="e">
        <f>ROUND(#REF!-#REF!,3)</f>
        <v>#REF!</v>
      </c>
      <c r="BT44" s="75" t="e">
        <f>ROUND(#REF!-#REF!,3)</f>
        <v>#REF!</v>
      </c>
      <c r="BU44" s="75" t="e">
        <f>ROUND(#REF!-#REF!,3)</f>
        <v>#REF!</v>
      </c>
      <c r="BV44" s="75" t="e">
        <f>ROUND(#REF!-#REF!,3)</f>
        <v>#REF!</v>
      </c>
      <c r="BW44" s="75" t="e">
        <f>ROUND(#REF!-#REF!,3)</f>
        <v>#REF!</v>
      </c>
      <c r="BX44" s="75" t="e">
        <f>ROUND(#REF!-#REF!,3)</f>
        <v>#REF!</v>
      </c>
      <c r="BY44" s="75" t="e">
        <f>ROUND(#REF!-#REF!,3)</f>
        <v>#REF!</v>
      </c>
      <c r="BZ44" s="75" t="e">
        <f>ROUND(#REF!-#REF!,3)</f>
        <v>#REF!</v>
      </c>
      <c r="CA44" s="75" t="e">
        <f>ROUND(#REF!-#REF!,3)</f>
        <v>#REF!</v>
      </c>
      <c r="CB44" s="75" t="e">
        <f>ROUND(#REF!-#REF!,3)</f>
        <v>#REF!</v>
      </c>
      <c r="CC44" s="75" t="e">
        <f>ROUND(#REF!-#REF!,3)</f>
        <v>#REF!</v>
      </c>
      <c r="CD44" s="75" t="e">
        <f>ROUND(#REF!-#REF!,3)</f>
        <v>#REF!</v>
      </c>
      <c r="CE44" s="75" t="e">
        <f>ROUND(#REF!-#REF!,3)</f>
        <v>#REF!</v>
      </c>
      <c r="CF44" s="75" t="e">
        <f>ROUND(#REF!-#REF!,3)</f>
        <v>#REF!</v>
      </c>
      <c r="CG44" s="75" t="e">
        <f>ROUND(#REF!-#REF!,3)</f>
        <v>#REF!</v>
      </c>
      <c r="CH44" s="45"/>
      <c r="CI44" s="45"/>
      <c r="CJ44" s="45"/>
      <c r="CK44" s="45"/>
      <c r="CL44" s="45"/>
      <c r="CM44" s="45"/>
      <c r="CN44" s="45"/>
      <c r="CO44" s="45"/>
      <c r="CP44" s="45"/>
      <c r="CQ44" s="45"/>
    </row>
    <row r="45" spans="1:95" ht="16">
      <c r="A45" s="6">
        <f t="shared" si="3"/>
        <v>216</v>
      </c>
      <c r="B45" s="45"/>
      <c r="C45" s="45"/>
      <c r="D45" s="45"/>
      <c r="E45" s="75" t="e">
        <f>ROUND(#REF!-#REF!,3)</f>
        <v>#REF!</v>
      </c>
      <c r="F45" s="75" t="e">
        <f>ROUND(#REF!-#REF!,3)</f>
        <v>#REF!</v>
      </c>
      <c r="G45" s="75" t="e">
        <f>ROUND(#REF!-#REF!,3)</f>
        <v>#REF!</v>
      </c>
      <c r="H45" s="75" t="e">
        <f>ROUND(#REF!-#REF!,3)</f>
        <v>#REF!</v>
      </c>
      <c r="I45" s="47" t="e">
        <f>ROUND(#REF!-#REF!,3)</f>
        <v>#REF!</v>
      </c>
      <c r="J45" s="47" t="e">
        <f>ROUND(#REF!-#REF!,3)</f>
        <v>#REF!</v>
      </c>
      <c r="K45" s="47" t="e">
        <f>ROUND(#REF!-#REF!,3)</f>
        <v>#REF!</v>
      </c>
      <c r="L45" s="49" t="e">
        <f>ROUND(#REF!-#REF!,3)</f>
        <v>#REF!</v>
      </c>
      <c r="M45" s="49" t="e">
        <f>ROUND(#REF!-#REF!,3)</f>
        <v>#REF!</v>
      </c>
      <c r="N45" s="49" t="e">
        <f>ROUND(#REF!-#REF!,3)</f>
        <v>#REF!</v>
      </c>
      <c r="O45" s="49" t="e">
        <f>ROUND(#REF!-#REF!,3)</f>
        <v>#REF!</v>
      </c>
      <c r="P45" s="49" t="e">
        <f>ROUND(#REF!-#REF!,3)</f>
        <v>#REF!</v>
      </c>
      <c r="Q45" s="49" t="e">
        <f>ROUND(#REF!-#REF!,3)</f>
        <v>#REF!</v>
      </c>
      <c r="R45" s="49" t="e">
        <f>ROUND(#REF!-#REF!,3)</f>
        <v>#REF!</v>
      </c>
      <c r="S45" s="49" t="e">
        <f>ROUND(#REF!-#REF!,3)</f>
        <v>#REF!</v>
      </c>
      <c r="T45" s="49" t="e">
        <f>ROUND(#REF!-#REF!,3)</f>
        <v>#REF!</v>
      </c>
      <c r="U45" s="49" t="e">
        <f>ROUND(#REF!-#REF!,3)</f>
        <v>#REF!</v>
      </c>
      <c r="V45" s="49" t="e">
        <f>ROUND(#REF!-#REF!,3)</f>
        <v>#REF!</v>
      </c>
      <c r="W45" s="49" t="e">
        <f>ROUND(#REF!-#REF!,3)</f>
        <v>#REF!</v>
      </c>
      <c r="X45" s="49" t="e">
        <f>ROUND(#REF!-#REF!,3)</f>
        <v>#REF!</v>
      </c>
      <c r="Y45" s="49" t="e">
        <f>ROUND(#REF!-#REF!,3)</f>
        <v>#REF!</v>
      </c>
      <c r="Z45" s="49" t="e">
        <f>ROUND(#REF!-#REF!,3)</f>
        <v>#REF!</v>
      </c>
      <c r="AA45" s="49" t="e">
        <f>ROUND(#REF!-#REF!,3)</f>
        <v>#REF!</v>
      </c>
      <c r="AB45" s="49" t="e">
        <f>ROUND(#REF!-#REF!,3)</f>
        <v>#REF!</v>
      </c>
      <c r="AC45" s="49" t="e">
        <f>ROUND(#REF!-#REF!,3)</f>
        <v>#REF!</v>
      </c>
      <c r="AD45" s="49" t="e">
        <f>ROUND(#REF!-#REF!,3)</f>
        <v>#REF!</v>
      </c>
      <c r="AE45" s="49" t="e">
        <f>ROUND(#REF!-#REF!,3)</f>
        <v>#REF!</v>
      </c>
      <c r="AF45" s="49" t="e">
        <f>ROUND(#REF!-#REF!,3)</f>
        <v>#REF!</v>
      </c>
      <c r="AG45" s="49" t="e">
        <f>ROUND(#REF!-#REF!,3)</f>
        <v>#REF!</v>
      </c>
      <c r="AH45" s="49" t="e">
        <f>ROUND(#REF!-#REF!,3)</f>
        <v>#REF!</v>
      </c>
      <c r="AI45" s="49" t="e">
        <f>ROUND(#REF!-#REF!,3)</f>
        <v>#REF!</v>
      </c>
      <c r="AJ45" s="49" t="e">
        <f>ROUND(#REF!-#REF!,3)</f>
        <v>#REF!</v>
      </c>
      <c r="AK45" s="49" t="e">
        <f>ROUND(#REF!-#REF!,3)</f>
        <v>#REF!</v>
      </c>
      <c r="AL45" s="49" t="e">
        <f>ROUND(#REF!-#REF!,3)</f>
        <v>#REF!</v>
      </c>
      <c r="AM45" s="49" t="e">
        <f>ROUND(#REF!-#REF!,3)</f>
        <v>#REF!</v>
      </c>
      <c r="AN45" s="49" t="e">
        <f>ROUND(#REF!-#REF!,3)</f>
        <v>#REF!</v>
      </c>
      <c r="AO45" s="49" t="e">
        <f>ROUND(#REF!-#REF!,3)</f>
        <v>#REF!</v>
      </c>
      <c r="AP45" s="49" t="e">
        <f>ROUND(#REF!-#REF!,3)</f>
        <v>#REF!</v>
      </c>
      <c r="AQ45" s="49" t="e">
        <f>ROUND(#REF!-#REF!,3)</f>
        <v>#REF!</v>
      </c>
      <c r="AR45" s="49" t="e">
        <f>ROUND(#REF!-#REF!,3)</f>
        <v>#REF!</v>
      </c>
      <c r="AS45" s="49" t="e">
        <f>ROUND(#REF!-#REF!,3)</f>
        <v>#REF!</v>
      </c>
      <c r="AT45" s="49" t="e">
        <f>ROUND(#REF!-#REF!,3)</f>
        <v>#REF!</v>
      </c>
      <c r="AU45" s="49" t="e">
        <f>ROUND(#REF!-#REF!,3)</f>
        <v>#REF!</v>
      </c>
      <c r="AV45" s="49" t="e">
        <f>ROUND(#REF!-#REF!,3)</f>
        <v>#REF!</v>
      </c>
      <c r="AW45" s="49" t="e">
        <f>ROUND(#REF!-#REF!,3)</f>
        <v>#REF!</v>
      </c>
      <c r="AX45" s="49" t="e">
        <f>ROUND(#REF!-#REF!,3)</f>
        <v>#REF!</v>
      </c>
      <c r="AY45" s="49" t="e">
        <f>ROUND(#REF!-#REF!,3)</f>
        <v>#REF!</v>
      </c>
      <c r="AZ45" s="49" t="e">
        <f>ROUND(#REF!-#REF!,3)</f>
        <v>#REF!</v>
      </c>
      <c r="BA45" s="47" t="e">
        <f>ROUND(#REF!-#REF!,3)</f>
        <v>#REF!</v>
      </c>
      <c r="BB45" s="47" t="e">
        <f>ROUND(#REF!-#REF!,3)</f>
        <v>#REF!</v>
      </c>
      <c r="BC45" s="47" t="e">
        <f>ROUND(#REF!-#REF!,3)</f>
        <v>#REF!</v>
      </c>
      <c r="BD45" s="75" t="e">
        <f>ROUND(#REF!-#REF!,3)</f>
        <v>#REF!</v>
      </c>
      <c r="BE45" s="75" t="e">
        <f>ROUND(#REF!-#REF!,3)</f>
        <v>#REF!</v>
      </c>
      <c r="BF45" s="75" t="e">
        <f>ROUND(#REF!-#REF!,3)</f>
        <v>#REF!</v>
      </c>
      <c r="BG45" s="75" t="e">
        <f>ROUND(#REF!-#REF!,3)</f>
        <v>#REF!</v>
      </c>
      <c r="BH45" s="75" t="e">
        <f>ROUND(#REF!-#REF!,3)</f>
        <v>#REF!</v>
      </c>
      <c r="BI45" s="75" t="e">
        <f>ROUND(#REF!-#REF!,3)</f>
        <v>#REF!</v>
      </c>
      <c r="BJ45" s="75" t="e">
        <f>ROUND(#REF!-#REF!,3)</f>
        <v>#REF!</v>
      </c>
      <c r="BK45" s="75" t="e">
        <f>ROUND(#REF!-#REF!,3)</f>
        <v>#REF!</v>
      </c>
      <c r="BL45" s="75" t="e">
        <f>ROUND(#REF!-#REF!,3)</f>
        <v>#REF!</v>
      </c>
      <c r="BM45" s="75" t="e">
        <f>ROUND(#REF!-#REF!,3)</f>
        <v>#REF!</v>
      </c>
      <c r="BN45" s="75" t="e">
        <f>ROUND(#REF!-#REF!,3)</f>
        <v>#REF!</v>
      </c>
      <c r="BO45" s="75" t="e">
        <f>ROUND(#REF!-#REF!,3)</f>
        <v>#REF!</v>
      </c>
      <c r="BP45" s="75" t="e">
        <f>ROUND(#REF!-#REF!,3)</f>
        <v>#REF!</v>
      </c>
      <c r="BQ45" s="75" t="e">
        <f>ROUND(#REF!-#REF!,3)</f>
        <v>#REF!</v>
      </c>
      <c r="BR45" s="75" t="e">
        <f>ROUND(#REF!-#REF!,3)</f>
        <v>#REF!</v>
      </c>
      <c r="BS45" s="75" t="e">
        <f>ROUND(#REF!-#REF!,3)</f>
        <v>#REF!</v>
      </c>
      <c r="BT45" s="75" t="e">
        <f>ROUND(#REF!-#REF!,3)</f>
        <v>#REF!</v>
      </c>
      <c r="BU45" s="75" t="e">
        <f>ROUND(#REF!-#REF!,3)</f>
        <v>#REF!</v>
      </c>
      <c r="BV45" s="75" t="e">
        <f>ROUND(#REF!-#REF!,3)</f>
        <v>#REF!</v>
      </c>
      <c r="BW45" s="75" t="e">
        <f>ROUND(#REF!-#REF!,3)</f>
        <v>#REF!</v>
      </c>
      <c r="BX45" s="75" t="e">
        <f>ROUND(#REF!-#REF!,3)</f>
        <v>#REF!</v>
      </c>
      <c r="BY45" s="75" t="e">
        <f>ROUND(#REF!-#REF!,3)</f>
        <v>#REF!</v>
      </c>
      <c r="BZ45" s="75" t="e">
        <f>ROUND(#REF!-#REF!,3)</f>
        <v>#REF!</v>
      </c>
      <c r="CA45" s="75" t="e">
        <f>ROUND(#REF!-#REF!,3)</f>
        <v>#REF!</v>
      </c>
      <c r="CB45" s="75" t="e">
        <f>ROUND(#REF!-#REF!,3)</f>
        <v>#REF!</v>
      </c>
      <c r="CC45" s="75" t="e">
        <f>ROUND(#REF!-#REF!,3)</f>
        <v>#REF!</v>
      </c>
      <c r="CD45" s="75" t="e">
        <f>ROUND(#REF!-#REF!,3)</f>
        <v>#REF!</v>
      </c>
      <c r="CE45" s="75" t="e">
        <f>ROUND(#REF!-#REF!,3)</f>
        <v>#REF!</v>
      </c>
      <c r="CF45" s="75" t="e">
        <f>ROUND(#REF!-#REF!,3)</f>
        <v>#REF!</v>
      </c>
      <c r="CG45" s="75" t="e">
        <f>ROUND(#REF!-#REF!,3)</f>
        <v>#REF!</v>
      </c>
      <c r="CH45" s="45"/>
      <c r="CI45" s="45"/>
      <c r="CJ45" s="45"/>
      <c r="CK45" s="45"/>
      <c r="CL45" s="45"/>
      <c r="CM45" s="45"/>
      <c r="CN45" s="45"/>
      <c r="CO45" s="45"/>
      <c r="CP45" s="45"/>
      <c r="CQ45" s="45"/>
    </row>
    <row r="46" spans="1:95" ht="16">
      <c r="A46" s="6">
        <f t="shared" si="3"/>
        <v>213</v>
      </c>
      <c r="B46" s="45"/>
      <c r="C46" s="45"/>
      <c r="D46" s="45"/>
      <c r="E46" s="75" t="e">
        <f>ROUND(#REF!-#REF!,3)</f>
        <v>#REF!</v>
      </c>
      <c r="F46" s="75" t="e">
        <f>ROUND(#REF!-#REF!,3)</f>
        <v>#REF!</v>
      </c>
      <c r="G46" s="75" t="e">
        <f>ROUND(#REF!-#REF!,3)</f>
        <v>#REF!</v>
      </c>
      <c r="H46" s="75" t="e">
        <f>ROUND(#REF!-#REF!,3)</f>
        <v>#REF!</v>
      </c>
      <c r="I46" s="47" t="e">
        <f>ROUND(#REF!-#REF!,3)</f>
        <v>#REF!</v>
      </c>
      <c r="J46" s="47" t="e">
        <f>ROUND(#REF!-#REF!,3)</f>
        <v>#REF!</v>
      </c>
      <c r="K46" s="47" t="e">
        <f>ROUND(#REF!-#REF!,3)</f>
        <v>#REF!</v>
      </c>
      <c r="L46" s="50" t="e">
        <f>ROUND(#REF!-#REF!,3)</f>
        <v>#REF!</v>
      </c>
      <c r="M46" s="50" t="e">
        <f>ROUND(#REF!-#REF!,3)</f>
        <v>#REF!</v>
      </c>
      <c r="N46" s="50" t="e">
        <f>ROUND(#REF!-#REF!,3)</f>
        <v>#REF!</v>
      </c>
      <c r="O46" s="50" t="e">
        <f>ROUND(#REF!-#REF!,3)</f>
        <v>#REF!</v>
      </c>
      <c r="P46" s="50" t="e">
        <f>ROUND(#REF!-#REF!,3)</f>
        <v>#REF!</v>
      </c>
      <c r="Q46" s="50" t="e">
        <f>ROUND(#REF!-#REF!,3)</f>
        <v>#REF!</v>
      </c>
      <c r="R46" s="50" t="e">
        <f>ROUND(#REF!-#REF!,3)</f>
        <v>#REF!</v>
      </c>
      <c r="S46" s="50" t="e">
        <f>ROUND(#REF!-#REF!,3)</f>
        <v>#REF!</v>
      </c>
      <c r="T46" s="50" t="e">
        <f>ROUND(#REF!-#REF!,3)</f>
        <v>#REF!</v>
      </c>
      <c r="U46" s="50" t="e">
        <f>ROUND(#REF!-#REF!,3)</f>
        <v>#REF!</v>
      </c>
      <c r="V46" s="50" t="e">
        <f>ROUND(#REF!-#REF!,3)</f>
        <v>#REF!</v>
      </c>
      <c r="W46" s="50" t="e">
        <f>ROUND(#REF!-#REF!,3)</f>
        <v>#REF!</v>
      </c>
      <c r="X46" s="50" t="e">
        <f>ROUND(#REF!-#REF!,3)</f>
        <v>#REF!</v>
      </c>
      <c r="Y46" s="50" t="e">
        <f>ROUND(#REF!-#REF!,3)</f>
        <v>#REF!</v>
      </c>
      <c r="Z46" s="50" t="e">
        <f>ROUND(#REF!-#REF!,3)</f>
        <v>#REF!</v>
      </c>
      <c r="AA46" s="50" t="e">
        <f>ROUND(#REF!-#REF!,3)</f>
        <v>#REF!</v>
      </c>
      <c r="AB46" s="50" t="e">
        <f>ROUND(#REF!-#REF!,3)</f>
        <v>#REF!</v>
      </c>
      <c r="AC46" s="50" t="e">
        <f>ROUND(#REF!-#REF!,3)</f>
        <v>#REF!</v>
      </c>
      <c r="AD46" s="50" t="e">
        <f>ROUND(#REF!-#REF!,3)</f>
        <v>#REF!</v>
      </c>
      <c r="AE46" s="50" t="e">
        <f>ROUND(#REF!-#REF!,3)</f>
        <v>#REF!</v>
      </c>
      <c r="AF46" s="50" t="e">
        <f>ROUND(#REF!-#REF!,3)</f>
        <v>#REF!</v>
      </c>
      <c r="AG46" s="50" t="e">
        <f>ROUND(#REF!-#REF!,3)</f>
        <v>#REF!</v>
      </c>
      <c r="AH46" s="50" t="e">
        <f>ROUND(#REF!-#REF!,3)</f>
        <v>#REF!</v>
      </c>
      <c r="AI46" s="50" t="e">
        <f>ROUND(#REF!-#REF!,3)</f>
        <v>#REF!</v>
      </c>
      <c r="AJ46" s="50" t="e">
        <f>ROUND(#REF!-#REF!,3)</f>
        <v>#REF!</v>
      </c>
      <c r="AK46" s="50" t="e">
        <f>ROUND(#REF!-#REF!,3)</f>
        <v>#REF!</v>
      </c>
      <c r="AL46" s="50" t="e">
        <f>ROUND(#REF!-#REF!,3)</f>
        <v>#REF!</v>
      </c>
      <c r="AM46" s="50" t="e">
        <f>ROUND(#REF!-#REF!,3)</f>
        <v>#REF!</v>
      </c>
      <c r="AN46" s="50" t="e">
        <f>ROUND(#REF!-#REF!,3)</f>
        <v>#REF!</v>
      </c>
      <c r="AO46" s="50" t="e">
        <f>ROUND(#REF!-#REF!,3)</f>
        <v>#REF!</v>
      </c>
      <c r="AP46" s="50" t="e">
        <f>ROUND(#REF!-#REF!,3)</f>
        <v>#REF!</v>
      </c>
      <c r="AQ46" s="50" t="e">
        <f>ROUND(#REF!-#REF!,3)</f>
        <v>#REF!</v>
      </c>
      <c r="AR46" s="50" t="e">
        <f>ROUND(#REF!-#REF!,3)</f>
        <v>#REF!</v>
      </c>
      <c r="AS46" s="50" t="e">
        <f>ROUND(#REF!-#REF!,3)</f>
        <v>#REF!</v>
      </c>
      <c r="AT46" s="50" t="e">
        <f>ROUND(#REF!-#REF!,3)</f>
        <v>#REF!</v>
      </c>
      <c r="AU46" s="50" t="e">
        <f>ROUND(#REF!-#REF!,3)</f>
        <v>#REF!</v>
      </c>
      <c r="AV46" s="50" t="e">
        <f>ROUND(#REF!-#REF!,3)</f>
        <v>#REF!</v>
      </c>
      <c r="AW46" s="50" t="e">
        <f>ROUND(#REF!-#REF!,3)</f>
        <v>#REF!</v>
      </c>
      <c r="AX46" s="51" t="e">
        <f>ROUND(#REF!-#REF!,3)</f>
        <v>#REF!</v>
      </c>
      <c r="AY46" s="51" t="e">
        <f>ROUND(#REF!-#REF!,3)</f>
        <v>#REF!</v>
      </c>
      <c r="AZ46" s="51" t="e">
        <f>ROUND(#REF!-#REF!,3)</f>
        <v>#REF!</v>
      </c>
      <c r="BA46" s="51" t="e">
        <f>ROUND(#REF!-#REF!,3)</f>
        <v>#REF!</v>
      </c>
      <c r="BB46" s="51" t="e">
        <f>ROUND(#REF!-#REF!,3)</f>
        <v>#REF!</v>
      </c>
      <c r="BC46" s="51" t="e">
        <f>ROUND(#REF!-#REF!,3)</f>
        <v>#REF!</v>
      </c>
      <c r="BD46" s="47" t="e">
        <f>ROUND(#REF!-#REF!,3)</f>
        <v>#REF!</v>
      </c>
      <c r="BE46" s="47" t="e">
        <f>ROUND(#REF!-#REF!,3)</f>
        <v>#REF!</v>
      </c>
      <c r="BF46" s="47" t="e">
        <f>ROUND(#REF!-#REF!,3)</f>
        <v>#REF!</v>
      </c>
      <c r="BG46" s="47" t="e">
        <f>ROUND(#REF!-#REF!,3)</f>
        <v>#REF!</v>
      </c>
      <c r="BH46" s="47" t="e">
        <f>ROUND(#REF!-#REF!,3)</f>
        <v>#REF!</v>
      </c>
      <c r="BI46" s="47" t="e">
        <f>ROUND(#REF!-#REF!,3)</f>
        <v>#REF!</v>
      </c>
      <c r="BJ46" s="47" t="e">
        <f>ROUND(#REF!-#REF!,3)</f>
        <v>#REF!</v>
      </c>
      <c r="BK46" s="47" t="e">
        <f>ROUND(#REF!-#REF!,3)</f>
        <v>#REF!</v>
      </c>
      <c r="BL46" s="47" t="e">
        <f>ROUND(#REF!-#REF!,3)</f>
        <v>#REF!</v>
      </c>
      <c r="BM46" s="47" t="e">
        <f>ROUND(#REF!-#REF!,3)</f>
        <v>#REF!</v>
      </c>
      <c r="BN46" s="47" t="e">
        <f>ROUND(#REF!-#REF!,3)</f>
        <v>#REF!</v>
      </c>
      <c r="BO46" s="47" t="e">
        <f>ROUND(#REF!-#REF!,3)</f>
        <v>#REF!</v>
      </c>
      <c r="BP46" s="47" t="e">
        <f>ROUND(#REF!-#REF!,3)</f>
        <v>#REF!</v>
      </c>
      <c r="BQ46" s="47" t="e">
        <f>ROUND(#REF!-#REF!,3)</f>
        <v>#REF!</v>
      </c>
      <c r="BR46" s="47" t="e">
        <f>ROUND(#REF!-#REF!,3)</f>
        <v>#REF!</v>
      </c>
      <c r="BS46" s="47" t="e">
        <f>ROUND(#REF!-#REF!,3)</f>
        <v>#REF!</v>
      </c>
      <c r="BT46" s="47" t="e">
        <f>ROUND(#REF!-#REF!,3)</f>
        <v>#REF!</v>
      </c>
      <c r="BU46" s="47" t="e">
        <f>ROUND(#REF!-#REF!,3)</f>
        <v>#REF!</v>
      </c>
      <c r="BV46" s="47" t="e">
        <f>ROUND(#REF!-#REF!,3)</f>
        <v>#REF!</v>
      </c>
      <c r="BW46" s="75" t="e">
        <f>ROUND(#REF!-#REF!,3)</f>
        <v>#REF!</v>
      </c>
      <c r="BX46" s="75" t="e">
        <f>ROUND(#REF!-#REF!,3)</f>
        <v>#REF!</v>
      </c>
      <c r="BY46" s="75" t="e">
        <f>ROUND(#REF!-#REF!,3)</f>
        <v>#REF!</v>
      </c>
      <c r="BZ46" s="75" t="e">
        <f>ROUND(#REF!-#REF!,3)</f>
        <v>#REF!</v>
      </c>
      <c r="CA46" s="75" t="e">
        <f>ROUND(#REF!-#REF!,3)</f>
        <v>#REF!</v>
      </c>
      <c r="CB46" s="75" t="e">
        <f>ROUND(#REF!-#REF!,3)</f>
        <v>#REF!</v>
      </c>
      <c r="CC46" s="75" t="e">
        <f>ROUND(#REF!-#REF!,3)</f>
        <v>#REF!</v>
      </c>
      <c r="CD46" s="75" t="e">
        <f>ROUND(#REF!-#REF!,3)</f>
        <v>#REF!</v>
      </c>
      <c r="CE46" s="75" t="e">
        <f>ROUND(#REF!-#REF!,3)</f>
        <v>#REF!</v>
      </c>
      <c r="CF46" s="75" t="e">
        <f>ROUND(#REF!-#REF!,3)</f>
        <v>#REF!</v>
      </c>
      <c r="CG46" s="75" t="e">
        <f>ROUND(#REF!-#REF!,3)</f>
        <v>#REF!</v>
      </c>
      <c r="CH46" s="45"/>
      <c r="CI46" s="45"/>
      <c r="CJ46" s="45"/>
      <c r="CK46" s="45"/>
      <c r="CL46" s="45"/>
      <c r="CM46" s="45"/>
      <c r="CN46" s="45"/>
      <c r="CO46" s="45"/>
      <c r="CP46" s="45"/>
      <c r="CQ46" s="45"/>
    </row>
    <row r="47" spans="1:95" ht="16">
      <c r="A47" s="6">
        <f t="shared" si="3"/>
        <v>210</v>
      </c>
      <c r="B47" s="45"/>
      <c r="C47" s="45"/>
      <c r="D47" s="45"/>
      <c r="E47" s="75" t="e">
        <f>ROUND(#REF!-#REF!,3)</f>
        <v>#REF!</v>
      </c>
      <c r="F47" s="75" t="e">
        <f>ROUND(#REF!-#REF!,3)</f>
        <v>#REF!</v>
      </c>
      <c r="G47" s="75" t="e">
        <f>ROUND(#REF!-#REF!,3)</f>
        <v>#REF!</v>
      </c>
      <c r="H47" s="75" t="e">
        <f>ROUND(#REF!-#REF!,3)</f>
        <v>#REF!</v>
      </c>
      <c r="I47" s="47" t="e">
        <f>ROUND(#REF!-#REF!,3)</f>
        <v>#REF!</v>
      </c>
      <c r="J47" s="47" t="e">
        <f>ROUND(#REF!-#REF!,3)</f>
        <v>#REF!</v>
      </c>
      <c r="K47" s="47" t="e">
        <f>ROUND(#REF!-#REF!,3)</f>
        <v>#REF!</v>
      </c>
      <c r="L47" s="50" t="e">
        <f>ROUND(#REF!-#REF!,3)</f>
        <v>#REF!</v>
      </c>
      <c r="M47" s="50" t="e">
        <f>ROUND(#REF!-#REF!,3)</f>
        <v>#REF!</v>
      </c>
      <c r="N47" s="50" t="e">
        <f>ROUND(#REF!-#REF!,3)</f>
        <v>#REF!</v>
      </c>
      <c r="O47" s="50" t="e">
        <f>ROUND(#REF!-#REF!,3)</f>
        <v>#REF!</v>
      </c>
      <c r="P47" s="50" t="e">
        <f>ROUND(#REF!-#REF!,3)</f>
        <v>#REF!</v>
      </c>
      <c r="Q47" s="50" t="e">
        <f>ROUND(#REF!-#REF!,3)</f>
        <v>#REF!</v>
      </c>
      <c r="R47" s="50" t="e">
        <f>ROUND(#REF!-#REF!,3)</f>
        <v>#REF!</v>
      </c>
      <c r="S47" s="50" t="e">
        <f>ROUND(#REF!-#REF!,3)</f>
        <v>#REF!</v>
      </c>
      <c r="T47" s="50" t="e">
        <f>ROUND(#REF!-#REF!,3)</f>
        <v>#REF!</v>
      </c>
      <c r="U47" s="50" t="e">
        <f>ROUND(#REF!-#REF!,3)</f>
        <v>#REF!</v>
      </c>
      <c r="V47" s="50" t="e">
        <f>ROUND(#REF!-#REF!,3)</f>
        <v>#REF!</v>
      </c>
      <c r="W47" s="50" t="e">
        <f>ROUND(#REF!-#REF!,3)</f>
        <v>#REF!</v>
      </c>
      <c r="X47" s="50" t="e">
        <f>ROUND(#REF!-#REF!,3)</f>
        <v>#REF!</v>
      </c>
      <c r="Y47" s="50" t="e">
        <f>ROUND(#REF!-#REF!,3)</f>
        <v>#REF!</v>
      </c>
      <c r="Z47" s="50" t="e">
        <f>ROUND(#REF!-#REF!,3)</f>
        <v>#REF!</v>
      </c>
      <c r="AA47" s="50" t="e">
        <f>ROUND(#REF!-#REF!,3)</f>
        <v>#REF!</v>
      </c>
      <c r="AB47" s="50" t="e">
        <f>ROUND(#REF!-#REF!,3)</f>
        <v>#REF!</v>
      </c>
      <c r="AC47" s="50" t="e">
        <f>ROUND(#REF!-#REF!,3)</f>
        <v>#REF!</v>
      </c>
      <c r="AD47" s="50" t="e">
        <f>ROUND(#REF!-#REF!,3)</f>
        <v>#REF!</v>
      </c>
      <c r="AE47" s="50" t="e">
        <f>ROUND(#REF!-#REF!,3)</f>
        <v>#REF!</v>
      </c>
      <c r="AF47" s="50" t="e">
        <f>ROUND(#REF!-#REF!,3)</f>
        <v>#REF!</v>
      </c>
      <c r="AG47" s="50" t="e">
        <f>ROUND(#REF!-#REF!,3)</f>
        <v>#REF!</v>
      </c>
      <c r="AH47" s="50" t="e">
        <f>ROUND(#REF!-#REF!,3)</f>
        <v>#REF!</v>
      </c>
      <c r="AI47" s="50" t="e">
        <f>ROUND(#REF!-#REF!,3)</f>
        <v>#REF!</v>
      </c>
      <c r="AJ47" s="50" t="e">
        <f>ROUND(#REF!-#REF!,3)</f>
        <v>#REF!</v>
      </c>
      <c r="AK47" s="50" t="e">
        <f>ROUND(#REF!-#REF!,3)</f>
        <v>#REF!</v>
      </c>
      <c r="AL47" s="50" t="e">
        <f>ROUND(#REF!-#REF!,3)</f>
        <v>#REF!</v>
      </c>
      <c r="AM47" s="50" t="e">
        <f>ROUND(#REF!-#REF!,3)</f>
        <v>#REF!</v>
      </c>
      <c r="AN47" s="50" t="e">
        <f>ROUND(#REF!-#REF!,3)</f>
        <v>#REF!</v>
      </c>
      <c r="AO47" s="50" t="e">
        <f>ROUND(#REF!-#REF!,3)</f>
        <v>#REF!</v>
      </c>
      <c r="AP47" s="50" t="e">
        <f>ROUND(#REF!-#REF!,3)</f>
        <v>#REF!</v>
      </c>
      <c r="AQ47" s="50" t="e">
        <f>ROUND(#REF!-#REF!,3)</f>
        <v>#REF!</v>
      </c>
      <c r="AR47" s="50" t="e">
        <f>ROUND(#REF!-#REF!,3)</f>
        <v>#REF!</v>
      </c>
      <c r="AS47" s="50" t="e">
        <f>ROUND(#REF!-#REF!,3)</f>
        <v>#REF!</v>
      </c>
      <c r="AT47" s="50" t="e">
        <f>ROUND(#REF!-#REF!,3)</f>
        <v>#REF!</v>
      </c>
      <c r="AU47" s="50" t="e">
        <f>ROUND(#REF!-#REF!,3)</f>
        <v>#REF!</v>
      </c>
      <c r="AV47" s="50" t="e">
        <f>ROUND(#REF!-#REF!,3)</f>
        <v>#REF!</v>
      </c>
      <c r="AW47" s="50" t="e">
        <f>ROUND(#REF!-#REF!,3)</f>
        <v>#REF!</v>
      </c>
      <c r="AX47" s="51" t="e">
        <f>ROUND(#REF!-#REF!,3)</f>
        <v>#REF!</v>
      </c>
      <c r="AY47" s="51" t="e">
        <f>ROUND(#REF!-#REF!,3)</f>
        <v>#REF!</v>
      </c>
      <c r="AZ47" s="51" t="e">
        <f>ROUND(#REF!-#REF!,3)</f>
        <v>#REF!</v>
      </c>
      <c r="BA47" s="51" t="e">
        <f>ROUND(#REF!-#REF!,3)</f>
        <v>#REF!</v>
      </c>
      <c r="BB47" s="51" t="e">
        <f>ROUND(#REF!-#REF!,3)</f>
        <v>#REF!</v>
      </c>
      <c r="BC47" s="51" t="e">
        <f>ROUND(#REF!-#REF!,3)</f>
        <v>#REF!</v>
      </c>
      <c r="BD47" s="47" t="e">
        <f>ROUND(#REF!-#REF!,3)</f>
        <v>#REF!</v>
      </c>
      <c r="BE47" s="47" t="e">
        <f>ROUND(#REF!-#REF!,3)</f>
        <v>#REF!</v>
      </c>
      <c r="BF47" s="47" t="e">
        <f>ROUND(#REF!-#REF!,3)</f>
        <v>#REF!</v>
      </c>
      <c r="BG47" s="47" t="e">
        <f>ROUND(#REF!-#REF!,3)</f>
        <v>#REF!</v>
      </c>
      <c r="BH47" s="47" t="e">
        <f>ROUND(#REF!-#REF!,3)</f>
        <v>#REF!</v>
      </c>
      <c r="BI47" s="47" t="e">
        <f>ROUND(#REF!-#REF!,3)</f>
        <v>#REF!</v>
      </c>
      <c r="BJ47" s="47" t="e">
        <f>ROUND(#REF!-#REF!,3)</f>
        <v>#REF!</v>
      </c>
      <c r="BK47" s="47" t="e">
        <f>ROUND(#REF!-#REF!,3)</f>
        <v>#REF!</v>
      </c>
      <c r="BL47" s="47" t="e">
        <f>ROUND(#REF!-#REF!,3)</f>
        <v>#REF!</v>
      </c>
      <c r="BM47" s="47" t="e">
        <f>ROUND(#REF!-#REF!,3)</f>
        <v>#REF!</v>
      </c>
      <c r="BN47" s="47" t="e">
        <f>ROUND(#REF!-#REF!,3)</f>
        <v>#REF!</v>
      </c>
      <c r="BO47" s="47" t="e">
        <f>ROUND(#REF!-#REF!,3)</f>
        <v>#REF!</v>
      </c>
      <c r="BP47" s="47" t="e">
        <f>ROUND(#REF!-#REF!,3)</f>
        <v>#REF!</v>
      </c>
      <c r="BQ47" s="47" t="e">
        <f>ROUND(#REF!-#REF!,3)</f>
        <v>#REF!</v>
      </c>
      <c r="BR47" s="47" t="e">
        <f>ROUND(#REF!-#REF!,3)</f>
        <v>#REF!</v>
      </c>
      <c r="BS47" s="47" t="e">
        <f>ROUND(#REF!-#REF!,3)</f>
        <v>#REF!</v>
      </c>
      <c r="BT47" s="47" t="e">
        <f>ROUND(#REF!-#REF!,3)</f>
        <v>#REF!</v>
      </c>
      <c r="BU47" s="47" t="e">
        <f>ROUND(#REF!-#REF!,3)</f>
        <v>#REF!</v>
      </c>
      <c r="BV47" s="47" t="e">
        <f>ROUND(#REF!-#REF!,3)</f>
        <v>#REF!</v>
      </c>
      <c r="BW47" s="75" t="e">
        <f>ROUND(#REF!-#REF!,3)</f>
        <v>#REF!</v>
      </c>
      <c r="BX47" s="75" t="e">
        <f>ROUND(#REF!-#REF!,3)</f>
        <v>#REF!</v>
      </c>
      <c r="BY47" s="75" t="e">
        <f>ROUND(#REF!-#REF!,3)</f>
        <v>#REF!</v>
      </c>
      <c r="BZ47" s="75" t="e">
        <f>ROUND(#REF!-#REF!,3)</f>
        <v>#REF!</v>
      </c>
      <c r="CA47" s="75" t="e">
        <f>ROUND(#REF!-#REF!,3)</f>
        <v>#REF!</v>
      </c>
      <c r="CB47" s="75" t="e">
        <f>ROUND(#REF!-#REF!,3)</f>
        <v>#REF!</v>
      </c>
      <c r="CC47" s="75" t="e">
        <f>ROUND(#REF!-#REF!,3)</f>
        <v>#REF!</v>
      </c>
      <c r="CD47" s="75" t="e">
        <f>ROUND(#REF!-#REF!,3)</f>
        <v>#REF!</v>
      </c>
      <c r="CE47" s="75" t="e">
        <f>ROUND(#REF!-#REF!,3)</f>
        <v>#REF!</v>
      </c>
      <c r="CF47" s="75" t="e">
        <f>ROUND(#REF!-#REF!,3)</f>
        <v>#REF!</v>
      </c>
      <c r="CG47" s="75" t="e">
        <f>ROUND(#REF!-#REF!,3)</f>
        <v>#REF!</v>
      </c>
      <c r="CH47" s="45"/>
      <c r="CI47" s="45"/>
      <c r="CJ47" s="45"/>
      <c r="CK47" s="45"/>
      <c r="CL47" s="45"/>
      <c r="CM47" s="45"/>
      <c r="CN47" s="45"/>
      <c r="CO47" s="45"/>
      <c r="CP47" s="45"/>
      <c r="CQ47" s="45"/>
    </row>
    <row r="48" spans="1:95" ht="16">
      <c r="A48" s="6">
        <f t="shared" si="3"/>
        <v>207</v>
      </c>
      <c r="B48" s="45"/>
      <c r="C48" s="45"/>
      <c r="D48" s="45"/>
      <c r="E48" s="75" t="e">
        <f>ROUND(#REF!-#REF!,3)</f>
        <v>#REF!</v>
      </c>
      <c r="F48" s="75" t="e">
        <f>ROUND(#REF!-#REF!,3)</f>
        <v>#REF!</v>
      </c>
      <c r="G48" s="75" t="e">
        <f>ROUND(#REF!-#REF!,3)</f>
        <v>#REF!</v>
      </c>
      <c r="H48" s="75" t="e">
        <f>ROUND(#REF!-#REF!,3)</f>
        <v>#REF!</v>
      </c>
      <c r="I48" s="47" t="e">
        <f>ROUND(#REF!-#REF!,3)</f>
        <v>#REF!</v>
      </c>
      <c r="J48" s="47" t="e">
        <f>ROUND(#REF!-#REF!,3)</f>
        <v>#REF!</v>
      </c>
      <c r="K48" s="47" t="e">
        <f>ROUND(#REF!-#REF!,3)</f>
        <v>#REF!</v>
      </c>
      <c r="L48" s="50" t="e">
        <f>ROUND(#REF!-#REF!,3)</f>
        <v>#REF!</v>
      </c>
      <c r="M48" s="50" t="e">
        <f>ROUND(#REF!-#REF!,3)</f>
        <v>#REF!</v>
      </c>
      <c r="N48" s="50" t="e">
        <f>ROUND(#REF!-#REF!,3)</f>
        <v>#REF!</v>
      </c>
      <c r="O48" s="50" t="e">
        <f>ROUND(#REF!-#REF!,3)</f>
        <v>#REF!</v>
      </c>
      <c r="P48" s="50" t="e">
        <f>ROUND(#REF!-#REF!,3)</f>
        <v>#REF!</v>
      </c>
      <c r="Q48" s="50" t="e">
        <f>ROUND(#REF!-#REF!,3)</f>
        <v>#REF!</v>
      </c>
      <c r="R48" s="50" t="e">
        <f>ROUND(#REF!-#REF!,3)</f>
        <v>#REF!</v>
      </c>
      <c r="S48" s="50" t="e">
        <f>ROUND(#REF!-#REF!,3)</f>
        <v>#REF!</v>
      </c>
      <c r="T48" s="50" t="e">
        <f>ROUND(#REF!-#REF!,3)</f>
        <v>#REF!</v>
      </c>
      <c r="U48" s="50" t="e">
        <f>ROUND(#REF!-#REF!,3)</f>
        <v>#REF!</v>
      </c>
      <c r="V48" s="50" t="e">
        <f>ROUND(#REF!-#REF!,3)</f>
        <v>#REF!</v>
      </c>
      <c r="W48" s="50" t="e">
        <f>ROUND(#REF!-#REF!,3)</f>
        <v>#REF!</v>
      </c>
      <c r="X48" s="50" t="e">
        <f>ROUND(#REF!-#REF!,3)</f>
        <v>#REF!</v>
      </c>
      <c r="Y48" s="50" t="e">
        <f>ROUND(#REF!-#REF!,3)</f>
        <v>#REF!</v>
      </c>
      <c r="Z48" s="50" t="e">
        <f>ROUND(#REF!-#REF!,3)</f>
        <v>#REF!</v>
      </c>
      <c r="AA48" s="50" t="e">
        <f>ROUND(#REF!-#REF!,3)</f>
        <v>#REF!</v>
      </c>
      <c r="AB48" s="50" t="e">
        <f>ROUND(#REF!-#REF!,3)</f>
        <v>#REF!</v>
      </c>
      <c r="AC48" s="50" t="e">
        <f>ROUND(#REF!-#REF!,3)</f>
        <v>#REF!</v>
      </c>
      <c r="AD48" s="50" t="e">
        <f>ROUND(#REF!-#REF!,3)</f>
        <v>#REF!</v>
      </c>
      <c r="AE48" s="50" t="e">
        <f>ROUND(#REF!-#REF!,3)</f>
        <v>#REF!</v>
      </c>
      <c r="AF48" s="50" t="e">
        <f>ROUND(#REF!-#REF!,3)</f>
        <v>#REF!</v>
      </c>
      <c r="AG48" s="50" t="e">
        <f>ROUND(#REF!-#REF!,3)</f>
        <v>#REF!</v>
      </c>
      <c r="AH48" s="50" t="e">
        <f>ROUND(#REF!-#REF!,3)</f>
        <v>#REF!</v>
      </c>
      <c r="AI48" s="50" t="e">
        <f>ROUND(#REF!-#REF!,3)</f>
        <v>#REF!</v>
      </c>
      <c r="AJ48" s="50" t="e">
        <f>ROUND(#REF!-#REF!,3)</f>
        <v>#REF!</v>
      </c>
      <c r="AK48" s="50" t="e">
        <f>ROUND(#REF!-#REF!,3)</f>
        <v>#REF!</v>
      </c>
      <c r="AL48" s="50" t="e">
        <f>ROUND(#REF!-#REF!,3)</f>
        <v>#REF!</v>
      </c>
      <c r="AM48" s="50" t="e">
        <f>ROUND(#REF!-#REF!,3)</f>
        <v>#REF!</v>
      </c>
      <c r="AN48" s="50" t="e">
        <f>ROUND(#REF!-#REF!,3)</f>
        <v>#REF!</v>
      </c>
      <c r="AO48" s="50" t="e">
        <f>ROUND(#REF!-#REF!,3)</f>
        <v>#REF!</v>
      </c>
      <c r="AP48" s="50" t="e">
        <f>ROUND(#REF!-#REF!,3)</f>
        <v>#REF!</v>
      </c>
      <c r="AQ48" s="50" t="e">
        <f>ROUND(#REF!-#REF!,3)</f>
        <v>#REF!</v>
      </c>
      <c r="AR48" s="50" t="e">
        <f>ROUND(#REF!-#REF!,3)</f>
        <v>#REF!</v>
      </c>
      <c r="AS48" s="50" t="e">
        <f>ROUND(#REF!-#REF!,3)</f>
        <v>#REF!</v>
      </c>
      <c r="AT48" s="50" t="e">
        <f>ROUND(#REF!-#REF!,3)</f>
        <v>#REF!</v>
      </c>
      <c r="AU48" s="50" t="e">
        <f>ROUND(#REF!-#REF!,3)</f>
        <v>#REF!</v>
      </c>
      <c r="AV48" s="50" t="e">
        <f>ROUND(#REF!-#REF!,3)</f>
        <v>#REF!</v>
      </c>
      <c r="AW48" s="50" t="e">
        <f>ROUND(#REF!-#REF!,3)</f>
        <v>#REF!</v>
      </c>
      <c r="AX48" s="51" t="e">
        <f>ROUND(#REF!-#REF!,3)</f>
        <v>#REF!</v>
      </c>
      <c r="AY48" s="51" t="e">
        <f>ROUND(#REF!-#REF!,3)</f>
        <v>#REF!</v>
      </c>
      <c r="AZ48" s="51" t="e">
        <f>ROUND(#REF!-#REF!,3)</f>
        <v>#REF!</v>
      </c>
      <c r="BA48" s="51" t="e">
        <f>ROUND(#REF!-#REF!,3)</f>
        <v>#REF!</v>
      </c>
      <c r="BB48" s="51" t="e">
        <f>ROUND(#REF!-#REF!,3)</f>
        <v>#REF!</v>
      </c>
      <c r="BC48" s="51" t="e">
        <f>ROUND(#REF!-#REF!,3)</f>
        <v>#REF!</v>
      </c>
      <c r="BD48" s="47" t="e">
        <f>ROUND(#REF!-#REF!,3)</f>
        <v>#REF!</v>
      </c>
      <c r="BE48" s="47" t="e">
        <f>ROUND(#REF!-#REF!,3)</f>
        <v>#REF!</v>
      </c>
      <c r="BF48" s="47" t="e">
        <f>ROUND(#REF!-#REF!,3)</f>
        <v>#REF!</v>
      </c>
      <c r="BG48" s="47" t="e">
        <f>ROUND(#REF!-#REF!,3)</f>
        <v>#REF!</v>
      </c>
      <c r="BH48" s="47" t="e">
        <f>ROUND(#REF!-#REF!,3)</f>
        <v>#REF!</v>
      </c>
      <c r="BI48" s="47" t="e">
        <f>ROUND(#REF!-#REF!,3)</f>
        <v>#REF!</v>
      </c>
      <c r="BJ48" s="47" t="e">
        <f>ROUND(#REF!-#REF!,3)</f>
        <v>#REF!</v>
      </c>
      <c r="BK48" s="47" t="e">
        <f>ROUND(#REF!-#REF!,3)</f>
        <v>#REF!</v>
      </c>
      <c r="BL48" s="47" t="e">
        <f>ROUND(#REF!-#REF!,3)</f>
        <v>#REF!</v>
      </c>
      <c r="BM48" s="47" t="e">
        <f>ROUND(#REF!-#REF!,3)</f>
        <v>#REF!</v>
      </c>
      <c r="BN48" s="47" t="e">
        <f>ROUND(#REF!-#REF!,3)</f>
        <v>#REF!</v>
      </c>
      <c r="BO48" s="47" t="e">
        <f>ROUND(#REF!-#REF!,3)</f>
        <v>#REF!</v>
      </c>
      <c r="BP48" s="47" t="e">
        <f>ROUND(#REF!-#REF!,3)</f>
        <v>#REF!</v>
      </c>
      <c r="BQ48" s="47" t="e">
        <f>ROUND(#REF!-#REF!,3)</f>
        <v>#REF!</v>
      </c>
      <c r="BR48" s="47" t="e">
        <f>ROUND(#REF!-#REF!,3)</f>
        <v>#REF!</v>
      </c>
      <c r="BS48" s="47" t="e">
        <f>ROUND(#REF!-#REF!,3)</f>
        <v>#REF!</v>
      </c>
      <c r="BT48" s="47" t="e">
        <f>ROUND(#REF!-#REF!,3)</f>
        <v>#REF!</v>
      </c>
      <c r="BU48" s="47" t="e">
        <f>ROUND(#REF!-#REF!,3)</f>
        <v>#REF!</v>
      </c>
      <c r="BV48" s="47" t="e">
        <f>ROUND(#REF!-#REF!,3)</f>
        <v>#REF!</v>
      </c>
      <c r="BW48" s="75" t="e">
        <f>ROUND(#REF!-#REF!,3)</f>
        <v>#REF!</v>
      </c>
      <c r="BX48" s="75" t="e">
        <f>ROUND(#REF!-#REF!,3)</f>
        <v>#REF!</v>
      </c>
      <c r="BY48" s="75" t="e">
        <f>ROUND(#REF!-#REF!,3)</f>
        <v>#REF!</v>
      </c>
      <c r="BZ48" s="75" t="e">
        <f>ROUND(#REF!-#REF!,3)</f>
        <v>#REF!</v>
      </c>
      <c r="CA48" s="75" t="e">
        <f>ROUND(#REF!-#REF!,3)</f>
        <v>#REF!</v>
      </c>
      <c r="CB48" s="75" t="e">
        <f>ROUND(#REF!-#REF!,3)</f>
        <v>#REF!</v>
      </c>
      <c r="CC48" s="75" t="e">
        <f>ROUND(#REF!-#REF!,3)</f>
        <v>#REF!</v>
      </c>
      <c r="CD48" s="75" t="e">
        <f>ROUND(#REF!-#REF!,3)</f>
        <v>#REF!</v>
      </c>
      <c r="CE48" s="75" t="e">
        <f>ROUND(#REF!-#REF!,3)</f>
        <v>#REF!</v>
      </c>
      <c r="CF48" s="75" t="e">
        <f>ROUND(#REF!-#REF!,3)</f>
        <v>#REF!</v>
      </c>
      <c r="CG48" s="75" t="e">
        <f>ROUND(#REF!-#REF!,3)</f>
        <v>#REF!</v>
      </c>
      <c r="CH48" s="45"/>
      <c r="CI48" s="45"/>
      <c r="CJ48" s="45"/>
      <c r="CK48" s="45"/>
      <c r="CL48" s="45"/>
      <c r="CM48" s="45"/>
      <c r="CN48" s="45"/>
      <c r="CO48" s="45"/>
      <c r="CP48" s="45"/>
      <c r="CQ48" s="45"/>
    </row>
    <row r="49" spans="1:95" ht="16">
      <c r="A49" s="6">
        <f t="shared" si="3"/>
        <v>204</v>
      </c>
      <c r="B49" s="45"/>
      <c r="C49" s="45"/>
      <c r="D49" s="45"/>
      <c r="E49" s="75" t="e">
        <f>ROUND(#REF!-#REF!,3)</f>
        <v>#REF!</v>
      </c>
      <c r="F49" s="75" t="e">
        <f>ROUND(#REF!-#REF!,3)</f>
        <v>#REF!</v>
      </c>
      <c r="G49" s="75" t="e">
        <f>ROUND(#REF!-#REF!,3)</f>
        <v>#REF!</v>
      </c>
      <c r="H49" s="75" t="e">
        <f>ROUND(#REF!-#REF!,3)</f>
        <v>#REF!</v>
      </c>
      <c r="I49" s="47" t="e">
        <f>ROUND(#REF!-#REF!,3)</f>
        <v>#REF!</v>
      </c>
      <c r="J49" s="47" t="e">
        <f>ROUND(#REF!-#REF!,3)</f>
        <v>#REF!</v>
      </c>
      <c r="K49" s="47" t="e">
        <f>ROUND(#REF!-#REF!,3)</f>
        <v>#REF!</v>
      </c>
      <c r="L49" s="50" t="e">
        <f>ROUND(#REF!-#REF!,3)</f>
        <v>#REF!</v>
      </c>
      <c r="M49" s="50" t="e">
        <f>ROUND(#REF!-#REF!,3)</f>
        <v>#REF!</v>
      </c>
      <c r="N49" s="50" t="e">
        <f>ROUND(#REF!-#REF!,3)</f>
        <v>#REF!</v>
      </c>
      <c r="O49" s="50" t="e">
        <f>ROUND(#REF!-#REF!,3)</f>
        <v>#REF!</v>
      </c>
      <c r="P49" s="50" t="e">
        <f>ROUND(#REF!-#REF!,3)</f>
        <v>#REF!</v>
      </c>
      <c r="Q49" s="50" t="e">
        <f>ROUND(#REF!-#REF!,3)</f>
        <v>#REF!</v>
      </c>
      <c r="R49" s="50" t="e">
        <f>ROUND(#REF!-#REF!,3)</f>
        <v>#REF!</v>
      </c>
      <c r="S49" s="50" t="e">
        <f>ROUND(#REF!-#REF!,3)</f>
        <v>#REF!</v>
      </c>
      <c r="T49" s="50" t="e">
        <f>ROUND(#REF!-#REF!,3)</f>
        <v>#REF!</v>
      </c>
      <c r="U49" s="50" t="e">
        <f>ROUND(#REF!-#REF!,3)</f>
        <v>#REF!</v>
      </c>
      <c r="V49" s="50" t="e">
        <f>ROUND(#REF!-#REF!,3)</f>
        <v>#REF!</v>
      </c>
      <c r="W49" s="50" t="e">
        <f>ROUND(#REF!-#REF!,3)</f>
        <v>#REF!</v>
      </c>
      <c r="X49" s="50" t="e">
        <f>ROUND(#REF!-#REF!,3)</f>
        <v>#REF!</v>
      </c>
      <c r="Y49" s="50" t="e">
        <f>ROUND(#REF!-#REF!,3)</f>
        <v>#REF!</v>
      </c>
      <c r="Z49" s="50" t="e">
        <f>ROUND(#REF!-#REF!,3)</f>
        <v>#REF!</v>
      </c>
      <c r="AA49" s="50" t="e">
        <f>ROUND(#REF!-#REF!,3)</f>
        <v>#REF!</v>
      </c>
      <c r="AB49" s="50" t="e">
        <f>ROUND(#REF!-#REF!,3)</f>
        <v>#REF!</v>
      </c>
      <c r="AC49" s="50" t="e">
        <f>ROUND(#REF!-#REF!,3)</f>
        <v>#REF!</v>
      </c>
      <c r="AD49" s="50" t="e">
        <f>ROUND(#REF!-#REF!,3)</f>
        <v>#REF!</v>
      </c>
      <c r="AE49" s="50" t="e">
        <f>ROUND(#REF!-#REF!,3)</f>
        <v>#REF!</v>
      </c>
      <c r="AF49" s="50" t="e">
        <f>ROUND(#REF!-#REF!,3)</f>
        <v>#REF!</v>
      </c>
      <c r="AG49" s="50" t="e">
        <f>ROUND(#REF!-#REF!,3)</f>
        <v>#REF!</v>
      </c>
      <c r="AH49" s="50" t="e">
        <f>ROUND(#REF!-#REF!,3)</f>
        <v>#REF!</v>
      </c>
      <c r="AI49" s="50" t="e">
        <f>ROUND(#REF!-#REF!,3)</f>
        <v>#REF!</v>
      </c>
      <c r="AJ49" s="50" t="e">
        <f>ROUND(#REF!-#REF!,3)</f>
        <v>#REF!</v>
      </c>
      <c r="AK49" s="50" t="e">
        <f>ROUND(#REF!-#REF!,3)</f>
        <v>#REF!</v>
      </c>
      <c r="AL49" s="50" t="e">
        <f>ROUND(#REF!-#REF!,3)</f>
        <v>#REF!</v>
      </c>
      <c r="AM49" s="50" t="e">
        <f>ROUND(#REF!-#REF!,3)</f>
        <v>#REF!</v>
      </c>
      <c r="AN49" s="50" t="e">
        <f>ROUND(#REF!-#REF!,3)</f>
        <v>#REF!</v>
      </c>
      <c r="AO49" s="50" t="e">
        <f>ROUND(#REF!-#REF!,3)</f>
        <v>#REF!</v>
      </c>
      <c r="AP49" s="50" t="e">
        <f>ROUND(#REF!-#REF!,3)</f>
        <v>#REF!</v>
      </c>
      <c r="AQ49" s="50" t="e">
        <f>ROUND(#REF!-#REF!,3)</f>
        <v>#REF!</v>
      </c>
      <c r="AR49" s="50" t="e">
        <f>ROUND(#REF!-#REF!,3)</f>
        <v>#REF!</v>
      </c>
      <c r="AS49" s="50" t="e">
        <f>ROUND(#REF!-#REF!,3)</f>
        <v>#REF!</v>
      </c>
      <c r="AT49" s="50" t="e">
        <f>ROUND(#REF!-#REF!,3)</f>
        <v>#REF!</v>
      </c>
      <c r="AU49" s="50" t="e">
        <f>ROUND(#REF!-#REF!,3)</f>
        <v>#REF!</v>
      </c>
      <c r="AV49" s="50" t="e">
        <f>ROUND(#REF!-#REF!,3)</f>
        <v>#REF!</v>
      </c>
      <c r="AW49" s="50" t="e">
        <f>ROUND(#REF!-#REF!,3)</f>
        <v>#REF!</v>
      </c>
      <c r="AX49" s="51" t="e">
        <f>ROUND(#REF!-#REF!,3)</f>
        <v>#REF!</v>
      </c>
      <c r="AY49" s="51" t="e">
        <f>ROUND(#REF!-#REF!,3)</f>
        <v>#REF!</v>
      </c>
      <c r="AZ49" s="51" t="e">
        <f>ROUND(#REF!-#REF!,3)</f>
        <v>#REF!</v>
      </c>
      <c r="BA49" s="51" t="e">
        <f>ROUND(#REF!-#REF!,3)</f>
        <v>#REF!</v>
      </c>
      <c r="BB49" s="51" t="e">
        <f>ROUND(#REF!-#REF!,3)</f>
        <v>#REF!</v>
      </c>
      <c r="BC49" s="51" t="e">
        <f>ROUND(#REF!-#REF!,3)</f>
        <v>#REF!</v>
      </c>
      <c r="BD49" s="52" t="e">
        <f>ROUND(#REF!-#REF!,3)</f>
        <v>#REF!</v>
      </c>
      <c r="BE49" s="52" t="e">
        <f>ROUND(#REF!-#REF!,3)</f>
        <v>#REF!</v>
      </c>
      <c r="BF49" s="52" t="e">
        <f>ROUND(#REF!-#REF!,3)</f>
        <v>#REF!</v>
      </c>
      <c r="BG49" s="52" t="e">
        <f>ROUND(#REF!-#REF!,3)</f>
        <v>#REF!</v>
      </c>
      <c r="BH49" s="52" t="e">
        <f>ROUND(#REF!-#REF!,3)</f>
        <v>#REF!</v>
      </c>
      <c r="BI49" s="52" t="e">
        <f>ROUND(#REF!-#REF!,3)</f>
        <v>#REF!</v>
      </c>
      <c r="BJ49" s="52" t="e">
        <f>ROUND(#REF!-#REF!,3)</f>
        <v>#REF!</v>
      </c>
      <c r="BK49" s="52" t="e">
        <f>ROUND(#REF!-#REF!,3)</f>
        <v>#REF!</v>
      </c>
      <c r="BL49" s="52" t="e">
        <f>ROUND(#REF!-#REF!,3)</f>
        <v>#REF!</v>
      </c>
      <c r="BM49" s="52" t="e">
        <f>ROUND(#REF!-#REF!,3)</f>
        <v>#REF!</v>
      </c>
      <c r="BN49" s="52" t="e">
        <f>ROUND(#REF!-#REF!,3)</f>
        <v>#REF!</v>
      </c>
      <c r="BO49" s="52" t="e">
        <f>ROUND(#REF!-#REF!,3)</f>
        <v>#REF!</v>
      </c>
      <c r="BP49" s="52" t="e">
        <f>ROUND(#REF!-#REF!,3)</f>
        <v>#REF!</v>
      </c>
      <c r="BQ49" s="52" t="e">
        <f>ROUND(#REF!-#REF!,3)</f>
        <v>#REF!</v>
      </c>
      <c r="BR49" s="52" t="e">
        <f>ROUND(#REF!-#REF!,3)</f>
        <v>#REF!</v>
      </c>
      <c r="BS49" s="47" t="e">
        <f>ROUND(#REF!-#REF!,3)</f>
        <v>#REF!</v>
      </c>
      <c r="BT49" s="47" t="e">
        <f>ROUND(#REF!-#REF!,3)</f>
        <v>#REF!</v>
      </c>
      <c r="BU49" s="47" t="e">
        <f>ROUND(#REF!-#REF!,3)</f>
        <v>#REF!</v>
      </c>
      <c r="BV49" s="53" t="e">
        <f>ROUND(#REF!-#REF!,3)</f>
        <v>#REF!</v>
      </c>
      <c r="BW49" s="53" t="e">
        <f>ROUND(#REF!-#REF!,3)</f>
        <v>#REF!</v>
      </c>
      <c r="BX49" s="53" t="e">
        <f>ROUND(#REF!-#REF!,3)</f>
        <v>#REF!</v>
      </c>
      <c r="BY49" s="75" t="e">
        <f>ROUND(#REF!-#REF!,3)</f>
        <v>#REF!</v>
      </c>
      <c r="BZ49" s="75" t="e">
        <f>ROUND(#REF!-#REF!,3)</f>
        <v>#REF!</v>
      </c>
      <c r="CA49" s="75" t="e">
        <f>ROUND(#REF!-#REF!,3)</f>
        <v>#REF!</v>
      </c>
      <c r="CB49" s="75" t="e">
        <f>ROUND(#REF!-#REF!,3)</f>
        <v>#REF!</v>
      </c>
      <c r="CC49" s="75" t="e">
        <f>ROUND(#REF!-#REF!,3)</f>
        <v>#REF!</v>
      </c>
      <c r="CD49" s="75" t="e">
        <f>ROUND(#REF!-#REF!,3)</f>
        <v>#REF!</v>
      </c>
      <c r="CE49" s="75" t="e">
        <f>ROUND(#REF!-#REF!,3)</f>
        <v>#REF!</v>
      </c>
      <c r="CF49" s="75" t="e">
        <f>ROUND(#REF!-#REF!,3)</f>
        <v>#REF!</v>
      </c>
      <c r="CG49" s="75" t="e">
        <f>ROUND(#REF!-#REF!,3)</f>
        <v>#REF!</v>
      </c>
      <c r="CH49" s="45"/>
      <c r="CI49" s="45"/>
      <c r="CJ49" s="45"/>
      <c r="CK49" s="45"/>
      <c r="CL49" s="45"/>
      <c r="CM49" s="45"/>
      <c r="CN49" s="45"/>
      <c r="CO49" s="45"/>
      <c r="CP49" s="45"/>
      <c r="CQ49" s="45"/>
    </row>
    <row r="50" spans="1:95" ht="16">
      <c r="A50" s="6">
        <f t="shared" si="3"/>
        <v>201</v>
      </c>
      <c r="B50" s="45"/>
      <c r="C50" s="45"/>
      <c r="D50" s="45"/>
      <c r="E50" s="75" t="e">
        <f>ROUND(#REF!-#REF!,3)</f>
        <v>#REF!</v>
      </c>
      <c r="F50" s="75" t="e">
        <f>ROUND(#REF!-#REF!,3)</f>
        <v>#REF!</v>
      </c>
      <c r="G50" s="75" t="e">
        <f>ROUND(#REF!-#REF!,3)</f>
        <v>#REF!</v>
      </c>
      <c r="H50" s="75" t="e">
        <f>ROUND(#REF!-#REF!,3)</f>
        <v>#REF!</v>
      </c>
      <c r="I50" s="47" t="e">
        <f>ROUND(#REF!-#REF!,3)</f>
        <v>#REF!</v>
      </c>
      <c r="J50" s="47" t="e">
        <f>ROUND(#REF!-#REF!,3)</f>
        <v>#REF!</v>
      </c>
      <c r="K50" s="47" t="e">
        <f>ROUND(#REF!-#REF!,3)</f>
        <v>#REF!</v>
      </c>
      <c r="L50" s="50" t="e">
        <f>ROUND(#REF!-#REF!,3)</f>
        <v>#REF!</v>
      </c>
      <c r="M50" s="50" t="e">
        <f>ROUND(#REF!-#REF!,3)</f>
        <v>#REF!</v>
      </c>
      <c r="N50" s="50" t="e">
        <f>ROUND(#REF!-#REF!,3)</f>
        <v>#REF!</v>
      </c>
      <c r="O50" s="50" t="e">
        <f>ROUND(#REF!-#REF!,3)</f>
        <v>#REF!</v>
      </c>
      <c r="P50" s="50" t="e">
        <f>ROUND(#REF!-#REF!,3)</f>
        <v>#REF!</v>
      </c>
      <c r="Q50" s="50" t="e">
        <f>ROUND(#REF!-#REF!,3)</f>
        <v>#REF!</v>
      </c>
      <c r="R50" s="50" t="e">
        <f>ROUND(#REF!-#REF!,3)</f>
        <v>#REF!</v>
      </c>
      <c r="S50" s="50" t="e">
        <f>ROUND(#REF!-#REF!,3)</f>
        <v>#REF!</v>
      </c>
      <c r="T50" s="50" t="e">
        <f>ROUND(#REF!-#REF!,3)</f>
        <v>#REF!</v>
      </c>
      <c r="U50" s="50" t="e">
        <f>ROUND(#REF!-#REF!,3)</f>
        <v>#REF!</v>
      </c>
      <c r="V50" s="50" t="e">
        <f>ROUND(#REF!-#REF!,3)</f>
        <v>#REF!</v>
      </c>
      <c r="W50" s="50" t="e">
        <f>ROUND(#REF!-#REF!,3)</f>
        <v>#REF!</v>
      </c>
      <c r="X50" s="50" t="e">
        <f>ROUND(#REF!-#REF!,3)</f>
        <v>#REF!</v>
      </c>
      <c r="Y50" s="50" t="e">
        <f>ROUND(#REF!-#REF!,3)</f>
        <v>#REF!</v>
      </c>
      <c r="Z50" s="50" t="e">
        <f>ROUND(#REF!-#REF!,3)</f>
        <v>#REF!</v>
      </c>
      <c r="AA50" s="50" t="e">
        <f>ROUND(#REF!-#REF!,3)</f>
        <v>#REF!</v>
      </c>
      <c r="AB50" s="50" t="e">
        <f>ROUND(#REF!-#REF!,3)</f>
        <v>#REF!</v>
      </c>
      <c r="AC50" s="50" t="e">
        <f>ROUND(#REF!-#REF!,3)</f>
        <v>#REF!</v>
      </c>
      <c r="AD50" s="50" t="e">
        <f>ROUND(#REF!-#REF!,3)</f>
        <v>#REF!</v>
      </c>
      <c r="AE50" s="50" t="e">
        <f>ROUND(#REF!-#REF!,3)</f>
        <v>#REF!</v>
      </c>
      <c r="AF50" s="50" t="e">
        <f>ROUND(#REF!-#REF!,3)</f>
        <v>#REF!</v>
      </c>
      <c r="AG50" s="50" t="e">
        <f>ROUND(#REF!-#REF!,3)</f>
        <v>#REF!</v>
      </c>
      <c r="AH50" s="50" t="e">
        <f>ROUND(#REF!-#REF!,3)</f>
        <v>#REF!</v>
      </c>
      <c r="AI50" s="50" t="e">
        <f>ROUND(#REF!-#REF!,3)</f>
        <v>#REF!</v>
      </c>
      <c r="AJ50" s="50" t="e">
        <f>ROUND(#REF!-#REF!,3)</f>
        <v>#REF!</v>
      </c>
      <c r="AK50" s="50" t="e">
        <f>ROUND(#REF!-#REF!,3)</f>
        <v>#REF!</v>
      </c>
      <c r="AL50" s="50" t="e">
        <f>ROUND(#REF!-#REF!,3)</f>
        <v>#REF!</v>
      </c>
      <c r="AM50" s="50" t="e">
        <f>ROUND(#REF!-#REF!,3)</f>
        <v>#REF!</v>
      </c>
      <c r="AN50" s="50" t="e">
        <f>ROUND(#REF!-#REF!,3)</f>
        <v>#REF!</v>
      </c>
      <c r="AO50" s="50" t="e">
        <f>ROUND(#REF!-#REF!,3)</f>
        <v>#REF!</v>
      </c>
      <c r="AP50" s="50" t="e">
        <f>ROUND(#REF!-#REF!,3)</f>
        <v>#REF!</v>
      </c>
      <c r="AQ50" s="50" t="e">
        <f>ROUND(#REF!-#REF!,3)</f>
        <v>#REF!</v>
      </c>
      <c r="AR50" s="50" t="e">
        <f>ROUND(#REF!-#REF!,3)</f>
        <v>#REF!</v>
      </c>
      <c r="AS50" s="50" t="e">
        <f>ROUND(#REF!-#REF!,3)</f>
        <v>#REF!</v>
      </c>
      <c r="AT50" s="50" t="e">
        <f>ROUND(#REF!-#REF!,3)</f>
        <v>#REF!</v>
      </c>
      <c r="AU50" s="50" t="e">
        <f>ROUND(#REF!-#REF!,3)</f>
        <v>#REF!</v>
      </c>
      <c r="AV50" s="50" t="e">
        <f>ROUND(#REF!-#REF!,3)</f>
        <v>#REF!</v>
      </c>
      <c r="AW50" s="50" t="e">
        <f>ROUND(#REF!-#REF!,3)</f>
        <v>#REF!</v>
      </c>
      <c r="AX50" s="51" t="e">
        <f>ROUND(#REF!-#REF!,3)</f>
        <v>#REF!</v>
      </c>
      <c r="AY50" s="51" t="e">
        <f>ROUND(#REF!-#REF!,3)</f>
        <v>#REF!</v>
      </c>
      <c r="AZ50" s="51" t="e">
        <f>ROUND(#REF!-#REF!,3)</f>
        <v>#REF!</v>
      </c>
      <c r="BA50" s="51" t="e">
        <f>ROUND(#REF!-#REF!,3)</f>
        <v>#REF!</v>
      </c>
      <c r="BB50" s="51" t="e">
        <f>ROUND(#REF!-#REF!,3)</f>
        <v>#REF!</v>
      </c>
      <c r="BC50" s="51" t="e">
        <f>ROUND(#REF!-#REF!,3)</f>
        <v>#REF!</v>
      </c>
      <c r="BD50" s="52" t="e">
        <f>ROUND(#REF!-#REF!,3)</f>
        <v>#REF!</v>
      </c>
      <c r="BE50" s="52" t="e">
        <f>ROUND(#REF!-#REF!,3)</f>
        <v>#REF!</v>
      </c>
      <c r="BF50" s="52" t="e">
        <f>ROUND(#REF!-#REF!,3)</f>
        <v>#REF!</v>
      </c>
      <c r="BG50" s="52" t="e">
        <f>ROUND(#REF!-#REF!,3)</f>
        <v>#REF!</v>
      </c>
      <c r="BH50" s="52" t="e">
        <f>ROUND(#REF!-#REF!,3)</f>
        <v>#REF!</v>
      </c>
      <c r="BI50" s="52" t="e">
        <f>ROUND(#REF!-#REF!,3)</f>
        <v>#REF!</v>
      </c>
      <c r="BJ50" s="52" t="e">
        <f>ROUND(#REF!-#REF!,3)</f>
        <v>#REF!</v>
      </c>
      <c r="BK50" s="52" t="e">
        <f>ROUND(#REF!-#REF!,3)</f>
        <v>#REF!</v>
      </c>
      <c r="BL50" s="52" t="e">
        <f>ROUND(#REF!-#REF!,3)</f>
        <v>#REF!</v>
      </c>
      <c r="BM50" s="52" t="e">
        <f>ROUND(#REF!-#REF!,3)</f>
        <v>#REF!</v>
      </c>
      <c r="BN50" s="52" t="e">
        <f>ROUND(#REF!-#REF!,3)</f>
        <v>#REF!</v>
      </c>
      <c r="BO50" s="52" t="e">
        <f>ROUND(#REF!-#REF!,3)</f>
        <v>#REF!</v>
      </c>
      <c r="BP50" s="52" t="e">
        <f>ROUND(#REF!-#REF!,3)</f>
        <v>#REF!</v>
      </c>
      <c r="BQ50" s="52" t="e">
        <f>ROUND(#REF!-#REF!,3)</f>
        <v>#REF!</v>
      </c>
      <c r="BR50" s="52" t="e">
        <f>ROUND(#REF!-#REF!,3)</f>
        <v>#REF!</v>
      </c>
      <c r="BS50" s="47" t="e">
        <f>ROUND(#REF!-#REF!,3)</f>
        <v>#REF!</v>
      </c>
      <c r="BT50" s="47" t="e">
        <f>ROUND(#REF!-#REF!,3)</f>
        <v>#REF!</v>
      </c>
      <c r="BU50" s="47" t="e">
        <f>ROUND(#REF!-#REF!,3)</f>
        <v>#REF!</v>
      </c>
      <c r="BV50" s="53" t="e">
        <f>ROUND(#REF!-#REF!,3)</f>
        <v>#REF!</v>
      </c>
      <c r="BW50" s="53" t="e">
        <f>ROUND(#REF!-#REF!,3)</f>
        <v>#REF!</v>
      </c>
      <c r="BX50" s="53" t="e">
        <f>ROUND(#REF!-#REF!,3)</f>
        <v>#REF!</v>
      </c>
      <c r="BY50" s="75" t="e">
        <f>ROUND(#REF!-#REF!,3)</f>
        <v>#REF!</v>
      </c>
      <c r="BZ50" s="75" t="e">
        <f>ROUND(#REF!-#REF!,3)</f>
        <v>#REF!</v>
      </c>
      <c r="CA50" s="75" t="e">
        <f>ROUND(#REF!-#REF!,3)</f>
        <v>#REF!</v>
      </c>
      <c r="CB50" s="75" t="e">
        <f>ROUND(#REF!-#REF!,3)</f>
        <v>#REF!</v>
      </c>
      <c r="CC50" s="75" t="e">
        <f>ROUND(#REF!-#REF!,3)</f>
        <v>#REF!</v>
      </c>
      <c r="CD50" s="75" t="e">
        <f>ROUND(#REF!-#REF!,3)</f>
        <v>#REF!</v>
      </c>
      <c r="CE50" s="75" t="e">
        <f>ROUND(#REF!-#REF!,3)</f>
        <v>#REF!</v>
      </c>
      <c r="CF50" s="75" t="e">
        <f>ROUND(#REF!-#REF!,3)</f>
        <v>#REF!</v>
      </c>
      <c r="CG50" s="75" t="e">
        <f>ROUND(#REF!-#REF!,3)</f>
        <v>#REF!</v>
      </c>
      <c r="CH50" s="45"/>
      <c r="CI50" s="45"/>
      <c r="CJ50" s="45"/>
      <c r="CK50" s="45"/>
      <c r="CL50" s="45"/>
      <c r="CM50" s="45"/>
      <c r="CN50" s="45"/>
      <c r="CO50" s="45"/>
      <c r="CP50" s="45"/>
      <c r="CQ50" s="45"/>
    </row>
    <row r="51" spans="1:95" ht="16">
      <c r="A51" s="6">
        <f t="shared" si="3"/>
        <v>198</v>
      </c>
      <c r="B51" s="45"/>
      <c r="C51" s="45"/>
      <c r="D51" s="45"/>
      <c r="E51" s="75" t="e">
        <f>ROUND(#REF!-#REF!,3)</f>
        <v>#REF!</v>
      </c>
      <c r="F51" s="75" t="e">
        <f>ROUND(#REF!-#REF!,3)</f>
        <v>#REF!</v>
      </c>
      <c r="G51" s="75" t="e">
        <f>ROUND(#REF!-#REF!,3)</f>
        <v>#REF!</v>
      </c>
      <c r="H51" s="75" t="e">
        <f>ROUND(#REF!-#REF!,3)</f>
        <v>#REF!</v>
      </c>
      <c r="I51" s="47" t="e">
        <f>ROUND(#REF!-#REF!,3)</f>
        <v>#REF!</v>
      </c>
      <c r="J51" s="47" t="e">
        <f>ROUND(#REF!-#REF!,3)</f>
        <v>#REF!</v>
      </c>
      <c r="K51" s="47" t="e">
        <f>ROUND(#REF!-#REF!,3)</f>
        <v>#REF!</v>
      </c>
      <c r="L51" s="50" t="e">
        <f>ROUND(#REF!-#REF!,3)</f>
        <v>#REF!</v>
      </c>
      <c r="M51" s="50" t="e">
        <f>ROUND(#REF!-#REF!,3)</f>
        <v>#REF!</v>
      </c>
      <c r="N51" s="50" t="e">
        <f>ROUND(#REF!-#REF!,3)</f>
        <v>#REF!</v>
      </c>
      <c r="O51" s="50" t="e">
        <f>ROUND(#REF!-#REF!,3)</f>
        <v>#REF!</v>
      </c>
      <c r="P51" s="50" t="e">
        <f>ROUND(#REF!-#REF!,3)</f>
        <v>#REF!</v>
      </c>
      <c r="Q51" s="50" t="e">
        <f>ROUND(#REF!-#REF!,3)</f>
        <v>#REF!</v>
      </c>
      <c r="R51" s="50" t="e">
        <f>ROUND(#REF!-#REF!,3)</f>
        <v>#REF!</v>
      </c>
      <c r="S51" s="50" t="e">
        <f>ROUND(#REF!-#REF!,3)</f>
        <v>#REF!</v>
      </c>
      <c r="T51" s="50" t="e">
        <f>ROUND(#REF!-#REF!,3)</f>
        <v>#REF!</v>
      </c>
      <c r="U51" s="50" t="e">
        <f>ROUND(#REF!-#REF!,3)</f>
        <v>#REF!</v>
      </c>
      <c r="V51" s="50" t="e">
        <f>ROUND(#REF!-#REF!,3)</f>
        <v>#REF!</v>
      </c>
      <c r="W51" s="50" t="e">
        <f>ROUND(#REF!-#REF!,3)</f>
        <v>#REF!</v>
      </c>
      <c r="X51" s="50" t="e">
        <f>ROUND(#REF!-#REF!,3)</f>
        <v>#REF!</v>
      </c>
      <c r="Y51" s="50" t="e">
        <f>ROUND(#REF!-#REF!,3)</f>
        <v>#REF!</v>
      </c>
      <c r="Z51" s="50" t="e">
        <f>ROUND(#REF!-#REF!,3)</f>
        <v>#REF!</v>
      </c>
      <c r="AA51" s="50" t="e">
        <f>ROUND(#REF!-#REF!,3)</f>
        <v>#REF!</v>
      </c>
      <c r="AB51" s="50" t="e">
        <f>ROUND(#REF!-#REF!,3)</f>
        <v>#REF!</v>
      </c>
      <c r="AC51" s="50" t="e">
        <f>ROUND(#REF!-#REF!,3)</f>
        <v>#REF!</v>
      </c>
      <c r="AD51" s="50" t="e">
        <f>ROUND(#REF!-#REF!,3)</f>
        <v>#REF!</v>
      </c>
      <c r="AE51" s="50" t="e">
        <f>ROUND(#REF!-#REF!,3)</f>
        <v>#REF!</v>
      </c>
      <c r="AF51" s="50" t="e">
        <f>ROUND(#REF!-#REF!,3)</f>
        <v>#REF!</v>
      </c>
      <c r="AG51" s="50" t="e">
        <f>ROUND(#REF!-#REF!,3)</f>
        <v>#REF!</v>
      </c>
      <c r="AH51" s="50" t="e">
        <f>ROUND(#REF!-#REF!,3)</f>
        <v>#REF!</v>
      </c>
      <c r="AI51" s="50" t="e">
        <f>ROUND(#REF!-#REF!,3)</f>
        <v>#REF!</v>
      </c>
      <c r="AJ51" s="50" t="e">
        <f>ROUND(#REF!-#REF!,3)</f>
        <v>#REF!</v>
      </c>
      <c r="AK51" s="50" t="e">
        <f>ROUND(#REF!-#REF!,3)</f>
        <v>#REF!</v>
      </c>
      <c r="AL51" s="50" t="e">
        <f>ROUND(#REF!-#REF!,3)</f>
        <v>#REF!</v>
      </c>
      <c r="AM51" s="50" t="e">
        <f>ROUND(#REF!-#REF!,3)</f>
        <v>#REF!</v>
      </c>
      <c r="AN51" s="50" t="e">
        <f>ROUND(#REF!-#REF!,3)</f>
        <v>#REF!</v>
      </c>
      <c r="AO51" s="50" t="e">
        <f>ROUND(#REF!-#REF!,3)</f>
        <v>#REF!</v>
      </c>
      <c r="AP51" s="50" t="e">
        <f>ROUND(#REF!-#REF!,3)</f>
        <v>#REF!</v>
      </c>
      <c r="AQ51" s="50" t="e">
        <f>ROUND(#REF!-#REF!,3)</f>
        <v>#REF!</v>
      </c>
      <c r="AR51" s="50" t="e">
        <f>ROUND(#REF!-#REF!,3)</f>
        <v>#REF!</v>
      </c>
      <c r="AS51" s="50" t="e">
        <f>ROUND(#REF!-#REF!,3)</f>
        <v>#REF!</v>
      </c>
      <c r="AT51" s="50" t="e">
        <f>ROUND(#REF!-#REF!,3)</f>
        <v>#REF!</v>
      </c>
      <c r="AU51" s="50" t="e">
        <f>ROUND(#REF!-#REF!,3)</f>
        <v>#REF!</v>
      </c>
      <c r="AV51" s="50" t="e">
        <f>ROUND(#REF!-#REF!,3)</f>
        <v>#REF!</v>
      </c>
      <c r="AW51" s="50" t="e">
        <f>ROUND(#REF!-#REF!,3)</f>
        <v>#REF!</v>
      </c>
      <c r="AX51" s="51" t="e">
        <f>ROUND(#REF!-#REF!,3)</f>
        <v>#REF!</v>
      </c>
      <c r="AY51" s="51" t="e">
        <f>ROUND(#REF!-#REF!,3)</f>
        <v>#REF!</v>
      </c>
      <c r="AZ51" s="51" t="e">
        <f>ROUND(#REF!-#REF!,3)</f>
        <v>#REF!</v>
      </c>
      <c r="BA51" s="51" t="e">
        <f>ROUND(#REF!-#REF!,3)</f>
        <v>#REF!</v>
      </c>
      <c r="BB51" s="51" t="e">
        <f>ROUND(#REF!-#REF!,3)</f>
        <v>#REF!</v>
      </c>
      <c r="BC51" s="51" t="e">
        <f>ROUND(#REF!-#REF!,3)</f>
        <v>#REF!</v>
      </c>
      <c r="BD51" s="52" t="e">
        <f>ROUND(#REF!-#REF!,3)</f>
        <v>#REF!</v>
      </c>
      <c r="BE51" s="52" t="e">
        <f>ROUND(#REF!-#REF!,3)</f>
        <v>#REF!</v>
      </c>
      <c r="BF51" s="52" t="e">
        <f>ROUND(#REF!-#REF!,3)</f>
        <v>#REF!</v>
      </c>
      <c r="BG51" s="52" t="e">
        <f>ROUND(#REF!-#REF!,3)</f>
        <v>#REF!</v>
      </c>
      <c r="BH51" s="52" t="e">
        <f>ROUND(#REF!-#REF!,3)</f>
        <v>#REF!</v>
      </c>
      <c r="BI51" s="52" t="e">
        <f>ROUND(#REF!-#REF!,3)</f>
        <v>#REF!</v>
      </c>
      <c r="BJ51" s="52" t="e">
        <f>ROUND(#REF!-#REF!,3)</f>
        <v>#REF!</v>
      </c>
      <c r="BK51" s="52" t="e">
        <f>ROUND(#REF!-#REF!,3)</f>
        <v>#REF!</v>
      </c>
      <c r="BL51" s="52" t="e">
        <f>ROUND(#REF!-#REF!,3)</f>
        <v>#REF!</v>
      </c>
      <c r="BM51" s="52" t="e">
        <f>ROUND(#REF!-#REF!,3)</f>
        <v>#REF!</v>
      </c>
      <c r="BN51" s="52" t="e">
        <f>ROUND(#REF!-#REF!,3)</f>
        <v>#REF!</v>
      </c>
      <c r="BO51" s="52" t="e">
        <f>ROUND(#REF!-#REF!,3)</f>
        <v>#REF!</v>
      </c>
      <c r="BP51" s="52" t="e">
        <f>ROUND(#REF!-#REF!,3)</f>
        <v>#REF!</v>
      </c>
      <c r="BQ51" s="52" t="e">
        <f>ROUND(#REF!-#REF!,3)</f>
        <v>#REF!</v>
      </c>
      <c r="BR51" s="52" t="e">
        <f>ROUND(#REF!-#REF!,3)</f>
        <v>#REF!</v>
      </c>
      <c r="BS51" s="47" t="e">
        <f>ROUND(#REF!-#REF!,3)</f>
        <v>#REF!</v>
      </c>
      <c r="BT51" s="47" t="e">
        <f>ROUND(#REF!-#REF!,3)</f>
        <v>#REF!</v>
      </c>
      <c r="BU51" s="47" t="e">
        <f>ROUND(#REF!-#REF!,3)</f>
        <v>#REF!</v>
      </c>
      <c r="BV51" s="53" t="e">
        <f>ROUND(#REF!-#REF!,3)</f>
        <v>#REF!</v>
      </c>
      <c r="BW51" s="53" t="e">
        <f>ROUND(#REF!-#REF!,3)</f>
        <v>#REF!</v>
      </c>
      <c r="BX51" s="53" t="e">
        <f>ROUND(#REF!-#REF!,3)</f>
        <v>#REF!</v>
      </c>
      <c r="BY51" s="75" t="e">
        <f>ROUND(#REF!-#REF!,3)</f>
        <v>#REF!</v>
      </c>
      <c r="BZ51" s="75" t="e">
        <f>ROUND(#REF!-#REF!,3)</f>
        <v>#REF!</v>
      </c>
      <c r="CA51" s="75" t="e">
        <f>ROUND(#REF!-#REF!,3)</f>
        <v>#REF!</v>
      </c>
      <c r="CB51" s="75" t="e">
        <f>ROUND(#REF!-#REF!,3)</f>
        <v>#REF!</v>
      </c>
      <c r="CC51" s="75" t="e">
        <f>ROUND(#REF!-#REF!,3)</f>
        <v>#REF!</v>
      </c>
      <c r="CD51" s="75" t="e">
        <f>ROUND(#REF!-#REF!,3)</f>
        <v>#REF!</v>
      </c>
      <c r="CE51" s="75" t="e">
        <f>ROUND(#REF!-#REF!,3)</f>
        <v>#REF!</v>
      </c>
      <c r="CF51" s="75" t="e">
        <f>ROUND(#REF!-#REF!,3)</f>
        <v>#REF!</v>
      </c>
      <c r="CG51" s="75" t="e">
        <f>ROUND(#REF!-#REF!,3)</f>
        <v>#REF!</v>
      </c>
      <c r="CH51" s="45"/>
      <c r="CI51" s="45"/>
      <c r="CJ51" s="45"/>
      <c r="CK51" s="45"/>
      <c r="CL51" s="45"/>
      <c r="CM51" s="45"/>
      <c r="CN51" s="45"/>
      <c r="CO51" s="45"/>
      <c r="CP51" s="45"/>
      <c r="CQ51" s="45"/>
    </row>
    <row r="52" spans="1:95" ht="16">
      <c r="A52" s="6">
        <f t="shared" si="3"/>
        <v>195</v>
      </c>
      <c r="B52" s="45"/>
      <c r="C52" s="45"/>
      <c r="D52" s="45"/>
      <c r="E52" s="75" t="e">
        <f>ROUND(#REF!-#REF!,3)</f>
        <v>#REF!</v>
      </c>
      <c r="F52" s="75" t="e">
        <f>ROUND(#REF!-#REF!,3)</f>
        <v>#REF!</v>
      </c>
      <c r="G52" s="75" t="e">
        <f>ROUND(#REF!-#REF!,3)</f>
        <v>#REF!</v>
      </c>
      <c r="H52" s="75" t="e">
        <f>ROUND(#REF!-#REF!,3)</f>
        <v>#REF!</v>
      </c>
      <c r="I52" s="47" t="e">
        <f>ROUND(#REF!-#REF!,3)</f>
        <v>#REF!</v>
      </c>
      <c r="J52" s="47" t="e">
        <f>ROUND(#REF!-#REF!,3)</f>
        <v>#REF!</v>
      </c>
      <c r="K52" s="47" t="e">
        <f>ROUND(#REF!-#REF!,3)</f>
        <v>#REF!</v>
      </c>
      <c r="L52" s="50" t="e">
        <f>ROUND(#REF!-#REF!,3)</f>
        <v>#REF!</v>
      </c>
      <c r="M52" s="50" t="e">
        <f>ROUND(#REF!-#REF!,3)</f>
        <v>#REF!</v>
      </c>
      <c r="N52" s="50" t="e">
        <f>ROUND(#REF!-#REF!,3)</f>
        <v>#REF!</v>
      </c>
      <c r="O52" s="50" t="e">
        <f>ROUND(#REF!-#REF!,3)</f>
        <v>#REF!</v>
      </c>
      <c r="P52" s="50" t="e">
        <f>ROUND(#REF!-#REF!,3)</f>
        <v>#REF!</v>
      </c>
      <c r="Q52" s="50" t="e">
        <f>ROUND(#REF!-#REF!,3)</f>
        <v>#REF!</v>
      </c>
      <c r="R52" s="50" t="e">
        <f>ROUND(#REF!-#REF!,3)</f>
        <v>#REF!</v>
      </c>
      <c r="S52" s="50" t="e">
        <f>ROUND(#REF!-#REF!,3)</f>
        <v>#REF!</v>
      </c>
      <c r="T52" s="50" t="e">
        <f>ROUND(#REF!-#REF!,3)</f>
        <v>#REF!</v>
      </c>
      <c r="U52" s="50" t="e">
        <f>ROUND(#REF!-#REF!,3)</f>
        <v>#REF!</v>
      </c>
      <c r="V52" s="50" t="e">
        <f>ROUND(#REF!-#REF!,3)</f>
        <v>#REF!</v>
      </c>
      <c r="W52" s="50" t="e">
        <f>ROUND(#REF!-#REF!,3)</f>
        <v>#REF!</v>
      </c>
      <c r="X52" s="50" t="e">
        <f>ROUND(#REF!-#REF!,3)</f>
        <v>#REF!</v>
      </c>
      <c r="Y52" s="50" t="e">
        <f>ROUND(#REF!-#REF!,3)</f>
        <v>#REF!</v>
      </c>
      <c r="Z52" s="50" t="e">
        <f>ROUND(#REF!-#REF!,3)</f>
        <v>#REF!</v>
      </c>
      <c r="AA52" s="50" t="e">
        <f>ROUND(#REF!-#REF!,3)</f>
        <v>#REF!</v>
      </c>
      <c r="AB52" s="50" t="e">
        <f>ROUND(#REF!-#REF!,3)</f>
        <v>#REF!</v>
      </c>
      <c r="AC52" s="50" t="e">
        <f>ROUND(#REF!-#REF!,3)</f>
        <v>#REF!</v>
      </c>
      <c r="AD52" s="50" t="e">
        <f>ROUND(#REF!-#REF!,3)</f>
        <v>#REF!</v>
      </c>
      <c r="AE52" s="50" t="e">
        <f>ROUND(#REF!-#REF!,3)</f>
        <v>#REF!</v>
      </c>
      <c r="AF52" s="50" t="e">
        <f>ROUND(#REF!-#REF!,3)</f>
        <v>#REF!</v>
      </c>
      <c r="AG52" s="50" t="e">
        <f>ROUND(#REF!-#REF!,3)</f>
        <v>#REF!</v>
      </c>
      <c r="AH52" s="50" t="e">
        <f>ROUND(#REF!-#REF!,3)</f>
        <v>#REF!</v>
      </c>
      <c r="AI52" s="50" t="e">
        <f>ROUND(#REF!-#REF!,3)</f>
        <v>#REF!</v>
      </c>
      <c r="AJ52" s="50" t="e">
        <f>ROUND(#REF!-#REF!,3)</f>
        <v>#REF!</v>
      </c>
      <c r="AK52" s="50" t="e">
        <f>ROUND(#REF!-#REF!,3)</f>
        <v>#REF!</v>
      </c>
      <c r="AL52" s="50" t="e">
        <f>ROUND(#REF!-#REF!,3)</f>
        <v>#REF!</v>
      </c>
      <c r="AM52" s="50" t="e">
        <f>ROUND(#REF!-#REF!,3)</f>
        <v>#REF!</v>
      </c>
      <c r="AN52" s="50" t="e">
        <f>ROUND(#REF!-#REF!,3)</f>
        <v>#REF!</v>
      </c>
      <c r="AO52" s="50" t="e">
        <f>ROUND(#REF!-#REF!,3)</f>
        <v>#REF!</v>
      </c>
      <c r="AP52" s="50" t="e">
        <f>ROUND(#REF!-#REF!,3)</f>
        <v>#REF!</v>
      </c>
      <c r="AQ52" s="50" t="e">
        <f>ROUND(#REF!-#REF!,3)</f>
        <v>#REF!</v>
      </c>
      <c r="AR52" s="50" t="e">
        <f>ROUND(#REF!-#REF!,3)</f>
        <v>#REF!</v>
      </c>
      <c r="AS52" s="50" t="e">
        <f>ROUND(#REF!-#REF!,3)</f>
        <v>#REF!</v>
      </c>
      <c r="AT52" s="50" t="e">
        <f>ROUND(#REF!-#REF!,3)</f>
        <v>#REF!</v>
      </c>
      <c r="AU52" s="50" t="e">
        <f>ROUND(#REF!-#REF!,3)</f>
        <v>#REF!</v>
      </c>
      <c r="AV52" s="50" t="e">
        <f>ROUND(#REF!-#REF!,3)</f>
        <v>#REF!</v>
      </c>
      <c r="AW52" s="50" t="e">
        <f>ROUND(#REF!-#REF!,3)</f>
        <v>#REF!</v>
      </c>
      <c r="AX52" s="51" t="e">
        <f>ROUND(#REF!-#REF!,3)</f>
        <v>#REF!</v>
      </c>
      <c r="AY52" s="51" t="e">
        <f>ROUND(#REF!-#REF!,3)</f>
        <v>#REF!</v>
      </c>
      <c r="AZ52" s="51" t="e">
        <f>ROUND(#REF!-#REF!,3)</f>
        <v>#REF!</v>
      </c>
      <c r="BA52" s="51" t="e">
        <f>ROUND(#REF!-#REF!,3)</f>
        <v>#REF!</v>
      </c>
      <c r="BB52" s="51" t="e">
        <f>ROUND(#REF!-#REF!,3)</f>
        <v>#REF!</v>
      </c>
      <c r="BC52" s="51" t="e">
        <f>ROUND(#REF!-#REF!,3)</f>
        <v>#REF!</v>
      </c>
      <c r="BD52" s="52" t="e">
        <f>ROUND(#REF!-#REF!,3)</f>
        <v>#REF!</v>
      </c>
      <c r="BE52" s="52" t="e">
        <f>ROUND(#REF!-#REF!,3)</f>
        <v>#REF!</v>
      </c>
      <c r="BF52" s="52" t="e">
        <f>ROUND(#REF!-#REF!,3)</f>
        <v>#REF!</v>
      </c>
      <c r="BG52" s="52" t="e">
        <f>ROUND(#REF!-#REF!,3)</f>
        <v>#REF!</v>
      </c>
      <c r="BH52" s="52" t="e">
        <f>ROUND(#REF!-#REF!,3)</f>
        <v>#REF!</v>
      </c>
      <c r="BI52" s="52" t="e">
        <f>ROUND(#REF!-#REF!,3)</f>
        <v>#REF!</v>
      </c>
      <c r="BJ52" s="52" t="e">
        <f>ROUND(#REF!-#REF!,3)</f>
        <v>#REF!</v>
      </c>
      <c r="BK52" s="52" t="e">
        <f>ROUND(#REF!-#REF!,3)</f>
        <v>#REF!</v>
      </c>
      <c r="BL52" s="52" t="e">
        <f>ROUND(#REF!-#REF!,3)</f>
        <v>#REF!</v>
      </c>
      <c r="BM52" s="52" t="e">
        <f>ROUND(#REF!-#REF!,3)</f>
        <v>#REF!</v>
      </c>
      <c r="BN52" s="52" t="e">
        <f>ROUND(#REF!-#REF!,3)</f>
        <v>#REF!</v>
      </c>
      <c r="BO52" s="52" t="e">
        <f>ROUND(#REF!-#REF!,3)</f>
        <v>#REF!</v>
      </c>
      <c r="BP52" s="52" t="e">
        <f>ROUND(#REF!-#REF!,3)</f>
        <v>#REF!</v>
      </c>
      <c r="BQ52" s="52" t="e">
        <f>ROUND(#REF!-#REF!,3)</f>
        <v>#REF!</v>
      </c>
      <c r="BR52" s="52" t="e">
        <f>ROUND(#REF!-#REF!,3)</f>
        <v>#REF!</v>
      </c>
      <c r="BS52" s="47" t="e">
        <f>ROUND(#REF!-#REF!,3)</f>
        <v>#REF!</v>
      </c>
      <c r="BT52" s="47" t="e">
        <f>ROUND(#REF!-#REF!,3)</f>
        <v>#REF!</v>
      </c>
      <c r="BU52" s="47" t="e">
        <f>ROUND(#REF!-#REF!,3)</f>
        <v>#REF!</v>
      </c>
      <c r="BV52" s="53" t="e">
        <f>ROUND(#REF!-#REF!,3)</f>
        <v>#REF!</v>
      </c>
      <c r="BW52" s="53" t="e">
        <f>ROUND(#REF!-#REF!,3)</f>
        <v>#REF!</v>
      </c>
      <c r="BX52" s="53" t="e">
        <f>ROUND(#REF!-#REF!,3)</f>
        <v>#REF!</v>
      </c>
      <c r="BY52" s="75" t="e">
        <f>ROUND(#REF!-#REF!,3)</f>
        <v>#REF!</v>
      </c>
      <c r="BZ52" s="75" t="e">
        <f>ROUND(#REF!-#REF!,3)</f>
        <v>#REF!</v>
      </c>
      <c r="CA52" s="75" t="e">
        <f>ROUND(#REF!-#REF!,3)</f>
        <v>#REF!</v>
      </c>
      <c r="CB52" s="75" t="e">
        <f>ROUND(#REF!-#REF!,3)</f>
        <v>#REF!</v>
      </c>
      <c r="CC52" s="75" t="e">
        <f>ROUND(#REF!-#REF!,3)</f>
        <v>#REF!</v>
      </c>
      <c r="CD52" s="75" t="e">
        <f>ROUND(#REF!-#REF!,3)</f>
        <v>#REF!</v>
      </c>
      <c r="CE52" s="75" t="e">
        <f>ROUND(#REF!-#REF!,3)</f>
        <v>#REF!</v>
      </c>
      <c r="CF52" s="75" t="e">
        <f>ROUND(#REF!-#REF!,3)</f>
        <v>#REF!</v>
      </c>
      <c r="CG52" s="75" t="e">
        <f>ROUND(#REF!-#REF!,3)</f>
        <v>#REF!</v>
      </c>
      <c r="CH52" s="45"/>
      <c r="CI52" s="45"/>
      <c r="CJ52" s="45"/>
      <c r="CK52" s="45"/>
      <c r="CL52" s="45"/>
      <c r="CM52" s="45"/>
      <c r="CN52" s="45"/>
      <c r="CO52" s="45"/>
      <c r="CP52" s="45"/>
      <c r="CQ52" s="45"/>
    </row>
    <row r="53" spans="1:95" ht="16">
      <c r="A53" s="6">
        <f t="shared" si="3"/>
        <v>192</v>
      </c>
      <c r="B53" s="45"/>
      <c r="C53" s="45"/>
      <c r="D53" s="45"/>
      <c r="E53" s="75" t="e">
        <f>ROUND(#REF!-#REF!,3)</f>
        <v>#REF!</v>
      </c>
      <c r="F53" s="75" t="e">
        <f>ROUND(#REF!-#REF!,3)</f>
        <v>#REF!</v>
      </c>
      <c r="G53" s="75" t="e">
        <f>ROUND(#REF!-#REF!,3)</f>
        <v>#REF!</v>
      </c>
      <c r="H53" s="75" t="e">
        <f>ROUND(#REF!-#REF!,3)</f>
        <v>#REF!</v>
      </c>
      <c r="I53" s="47" t="e">
        <f>ROUND(#REF!-#REF!,3)</f>
        <v>#REF!</v>
      </c>
      <c r="J53" s="47" t="e">
        <f>ROUND(#REF!-#REF!,3)</f>
        <v>#REF!</v>
      </c>
      <c r="K53" s="47" t="e">
        <f>ROUND(#REF!-#REF!,3)</f>
        <v>#REF!</v>
      </c>
      <c r="L53" s="50" t="e">
        <f>ROUND(#REF!-#REF!,3)</f>
        <v>#REF!</v>
      </c>
      <c r="M53" s="50" t="e">
        <f>ROUND(#REF!-#REF!,3)</f>
        <v>#REF!</v>
      </c>
      <c r="N53" s="50" t="e">
        <f>ROUND(#REF!-#REF!,3)</f>
        <v>#REF!</v>
      </c>
      <c r="O53" s="50" t="e">
        <f>ROUND(#REF!-#REF!,3)</f>
        <v>#REF!</v>
      </c>
      <c r="P53" s="50" t="e">
        <f>ROUND(#REF!-#REF!,3)</f>
        <v>#REF!</v>
      </c>
      <c r="Q53" s="50" t="e">
        <f>ROUND(#REF!-#REF!,3)</f>
        <v>#REF!</v>
      </c>
      <c r="R53" s="50" t="e">
        <f>ROUND(#REF!-#REF!,3)</f>
        <v>#REF!</v>
      </c>
      <c r="S53" s="50" t="e">
        <f>ROUND(#REF!-#REF!,3)</f>
        <v>#REF!</v>
      </c>
      <c r="T53" s="50" t="e">
        <f>ROUND(#REF!-#REF!,3)</f>
        <v>#REF!</v>
      </c>
      <c r="U53" s="50" t="e">
        <f>ROUND(#REF!-#REF!,3)</f>
        <v>#REF!</v>
      </c>
      <c r="V53" s="50" t="e">
        <f>ROUND(#REF!-#REF!,3)</f>
        <v>#REF!</v>
      </c>
      <c r="W53" s="50" t="e">
        <f>ROUND(#REF!-#REF!,3)</f>
        <v>#REF!</v>
      </c>
      <c r="X53" s="50" t="e">
        <f>ROUND(#REF!-#REF!,3)</f>
        <v>#REF!</v>
      </c>
      <c r="Y53" s="50" t="e">
        <f>ROUND(#REF!-#REF!,3)</f>
        <v>#REF!</v>
      </c>
      <c r="Z53" s="50" t="e">
        <f>ROUND(#REF!-#REF!,3)</f>
        <v>#REF!</v>
      </c>
      <c r="AA53" s="50" t="e">
        <f>ROUND(#REF!-#REF!,3)</f>
        <v>#REF!</v>
      </c>
      <c r="AB53" s="50" t="e">
        <f>ROUND(#REF!-#REF!,3)</f>
        <v>#REF!</v>
      </c>
      <c r="AC53" s="50" t="e">
        <f>ROUND(#REF!-#REF!,3)</f>
        <v>#REF!</v>
      </c>
      <c r="AD53" s="50" t="e">
        <f>ROUND(#REF!-#REF!,3)</f>
        <v>#REF!</v>
      </c>
      <c r="AE53" s="50" t="e">
        <f>ROUND(#REF!-#REF!,3)</f>
        <v>#REF!</v>
      </c>
      <c r="AF53" s="50" t="e">
        <f>ROUND(#REF!-#REF!,3)</f>
        <v>#REF!</v>
      </c>
      <c r="AG53" s="50" t="e">
        <f>ROUND(#REF!-#REF!,3)</f>
        <v>#REF!</v>
      </c>
      <c r="AH53" s="50" t="e">
        <f>ROUND(#REF!-#REF!,3)</f>
        <v>#REF!</v>
      </c>
      <c r="AI53" s="50" t="e">
        <f>ROUND(#REF!-#REF!,3)</f>
        <v>#REF!</v>
      </c>
      <c r="AJ53" s="50" t="e">
        <f>ROUND(#REF!-#REF!,3)</f>
        <v>#REF!</v>
      </c>
      <c r="AK53" s="50" t="e">
        <f>ROUND(#REF!-#REF!,3)</f>
        <v>#REF!</v>
      </c>
      <c r="AL53" s="50" t="e">
        <f>ROUND(#REF!-#REF!,3)</f>
        <v>#REF!</v>
      </c>
      <c r="AM53" s="50" t="e">
        <f>ROUND(#REF!-#REF!,3)</f>
        <v>#REF!</v>
      </c>
      <c r="AN53" s="50" t="e">
        <f>ROUND(#REF!-#REF!,3)</f>
        <v>#REF!</v>
      </c>
      <c r="AO53" s="50" t="e">
        <f>ROUND(#REF!-#REF!,3)</f>
        <v>#REF!</v>
      </c>
      <c r="AP53" s="50" t="e">
        <f>ROUND(#REF!-#REF!,3)</f>
        <v>#REF!</v>
      </c>
      <c r="AQ53" s="50" t="e">
        <f>ROUND(#REF!-#REF!,3)</f>
        <v>#REF!</v>
      </c>
      <c r="AR53" s="50" t="e">
        <f>ROUND(#REF!-#REF!,3)</f>
        <v>#REF!</v>
      </c>
      <c r="AS53" s="50" t="e">
        <f>ROUND(#REF!-#REF!,3)</f>
        <v>#REF!</v>
      </c>
      <c r="AT53" s="50" t="e">
        <f>ROUND(#REF!-#REF!,3)</f>
        <v>#REF!</v>
      </c>
      <c r="AU53" s="50" t="e">
        <f>ROUND(#REF!-#REF!,3)</f>
        <v>#REF!</v>
      </c>
      <c r="AV53" s="50" t="e">
        <f>ROUND(#REF!-#REF!,3)</f>
        <v>#REF!</v>
      </c>
      <c r="AW53" s="50" t="e">
        <f>ROUND(#REF!-#REF!,3)</f>
        <v>#REF!</v>
      </c>
      <c r="AX53" s="51" t="e">
        <f>ROUND(#REF!-#REF!,3)</f>
        <v>#REF!</v>
      </c>
      <c r="AY53" s="51" t="e">
        <f>ROUND(#REF!-#REF!,3)</f>
        <v>#REF!</v>
      </c>
      <c r="AZ53" s="51" t="e">
        <f>ROUND(#REF!-#REF!,3)</f>
        <v>#REF!</v>
      </c>
      <c r="BA53" s="51" t="e">
        <f>ROUND(#REF!-#REF!,3)</f>
        <v>#REF!</v>
      </c>
      <c r="BB53" s="51" t="e">
        <f>ROUND(#REF!-#REF!,3)</f>
        <v>#REF!</v>
      </c>
      <c r="BC53" s="51" t="e">
        <f>ROUND(#REF!-#REF!,3)</f>
        <v>#REF!</v>
      </c>
      <c r="BD53" s="52" t="e">
        <f>ROUND(#REF!-#REF!,3)</f>
        <v>#REF!</v>
      </c>
      <c r="BE53" s="52" t="e">
        <f>ROUND(#REF!-#REF!,3)</f>
        <v>#REF!</v>
      </c>
      <c r="BF53" s="52" t="e">
        <f>ROUND(#REF!-#REF!,3)</f>
        <v>#REF!</v>
      </c>
      <c r="BG53" s="52" t="e">
        <f>ROUND(#REF!-#REF!,3)</f>
        <v>#REF!</v>
      </c>
      <c r="BH53" s="52" t="e">
        <f>ROUND(#REF!-#REF!,3)</f>
        <v>#REF!</v>
      </c>
      <c r="BI53" s="52" t="e">
        <f>ROUND(#REF!-#REF!,3)</f>
        <v>#REF!</v>
      </c>
      <c r="BJ53" s="52" t="e">
        <f>ROUND(#REF!-#REF!,3)</f>
        <v>#REF!</v>
      </c>
      <c r="BK53" s="52" t="e">
        <f>ROUND(#REF!-#REF!,3)</f>
        <v>#REF!</v>
      </c>
      <c r="BL53" s="52" t="e">
        <f>ROUND(#REF!-#REF!,3)</f>
        <v>#REF!</v>
      </c>
      <c r="BM53" s="52" t="e">
        <f>ROUND(#REF!-#REF!,3)</f>
        <v>#REF!</v>
      </c>
      <c r="BN53" s="52" t="e">
        <f>ROUND(#REF!-#REF!,3)</f>
        <v>#REF!</v>
      </c>
      <c r="BO53" s="52" t="e">
        <f>ROUND(#REF!-#REF!,3)</f>
        <v>#REF!</v>
      </c>
      <c r="BP53" s="52" t="e">
        <f>ROUND(#REF!-#REF!,3)</f>
        <v>#REF!</v>
      </c>
      <c r="BQ53" s="52" t="e">
        <f>ROUND(#REF!-#REF!,3)</f>
        <v>#REF!</v>
      </c>
      <c r="BR53" s="52" t="e">
        <f>ROUND(#REF!-#REF!,3)</f>
        <v>#REF!</v>
      </c>
      <c r="BS53" s="47" t="e">
        <f>ROUND(#REF!-#REF!,3)</f>
        <v>#REF!</v>
      </c>
      <c r="BT53" s="47" t="e">
        <f>ROUND(#REF!-#REF!,3)</f>
        <v>#REF!</v>
      </c>
      <c r="BU53" s="47" t="e">
        <f>ROUND(#REF!-#REF!,3)</f>
        <v>#REF!</v>
      </c>
      <c r="BV53" s="53" t="e">
        <f>ROUND(#REF!-#REF!,3)</f>
        <v>#REF!</v>
      </c>
      <c r="BW53" s="53" t="e">
        <f>ROUND(#REF!-#REF!,3)</f>
        <v>#REF!</v>
      </c>
      <c r="BX53" s="53" t="e">
        <f>ROUND(#REF!-#REF!,3)</f>
        <v>#REF!</v>
      </c>
      <c r="BY53" s="75" t="e">
        <f>ROUND(#REF!-#REF!,3)</f>
        <v>#REF!</v>
      </c>
      <c r="BZ53" s="75" t="e">
        <f>ROUND(#REF!-#REF!,3)</f>
        <v>#REF!</v>
      </c>
      <c r="CA53" s="75" t="e">
        <f>ROUND(#REF!-#REF!,3)</f>
        <v>#REF!</v>
      </c>
      <c r="CB53" s="75" t="e">
        <f>ROUND(#REF!-#REF!,3)</f>
        <v>#REF!</v>
      </c>
      <c r="CC53" s="75" t="e">
        <f>ROUND(#REF!-#REF!,3)</f>
        <v>#REF!</v>
      </c>
      <c r="CD53" s="75" t="e">
        <f>ROUND(#REF!-#REF!,3)</f>
        <v>#REF!</v>
      </c>
      <c r="CE53" s="75" t="e">
        <f>ROUND(#REF!-#REF!,3)</f>
        <v>#REF!</v>
      </c>
      <c r="CF53" s="75" t="e">
        <f>ROUND(#REF!-#REF!,3)</f>
        <v>#REF!</v>
      </c>
      <c r="CG53" s="75" t="e">
        <f>ROUND(#REF!-#REF!,3)</f>
        <v>#REF!</v>
      </c>
      <c r="CH53" s="45"/>
      <c r="CI53" s="45"/>
      <c r="CJ53" s="45"/>
      <c r="CK53" s="45"/>
      <c r="CL53" s="45"/>
      <c r="CM53" s="45"/>
      <c r="CN53" s="45"/>
      <c r="CO53" s="45"/>
      <c r="CP53" s="45"/>
      <c r="CQ53" s="45"/>
    </row>
    <row r="54" spans="1:95" ht="16">
      <c r="A54" s="6">
        <f t="shared" si="3"/>
        <v>189</v>
      </c>
      <c r="B54" s="45"/>
      <c r="C54" s="45"/>
      <c r="D54" s="45"/>
      <c r="E54" s="75" t="e">
        <f>ROUND(#REF!-#REF!,3)</f>
        <v>#REF!</v>
      </c>
      <c r="F54" s="75" t="e">
        <f>ROUND(#REF!-#REF!,3)</f>
        <v>#REF!</v>
      </c>
      <c r="G54" s="75" t="e">
        <f>ROUND(#REF!-#REF!,3)</f>
        <v>#REF!</v>
      </c>
      <c r="H54" s="75" t="e">
        <f>ROUND(#REF!-#REF!,3)</f>
        <v>#REF!</v>
      </c>
      <c r="I54" s="47" t="e">
        <f>ROUND(#REF!-#REF!,3)</f>
        <v>#REF!</v>
      </c>
      <c r="J54" s="47" t="e">
        <f>ROUND(#REF!-#REF!,3)</f>
        <v>#REF!</v>
      </c>
      <c r="K54" s="47" t="e">
        <f>ROUND(#REF!-#REF!,3)</f>
        <v>#REF!</v>
      </c>
      <c r="L54" s="50" t="e">
        <f>ROUND(#REF!-#REF!,3)</f>
        <v>#REF!</v>
      </c>
      <c r="M54" s="50" t="e">
        <f>ROUND(#REF!-#REF!,3)</f>
        <v>#REF!</v>
      </c>
      <c r="N54" s="50" t="e">
        <f>ROUND(#REF!-#REF!,3)</f>
        <v>#REF!</v>
      </c>
      <c r="O54" s="50" t="e">
        <f>ROUND(#REF!-#REF!,3)</f>
        <v>#REF!</v>
      </c>
      <c r="P54" s="50" t="e">
        <f>ROUND(#REF!-#REF!,3)</f>
        <v>#REF!</v>
      </c>
      <c r="Q54" s="50" t="e">
        <f>ROUND(#REF!-#REF!,3)</f>
        <v>#REF!</v>
      </c>
      <c r="R54" s="50" t="e">
        <f>ROUND(#REF!-#REF!,3)</f>
        <v>#REF!</v>
      </c>
      <c r="S54" s="50" t="e">
        <f>ROUND(#REF!-#REF!,3)</f>
        <v>#REF!</v>
      </c>
      <c r="T54" s="50" t="e">
        <f>ROUND(#REF!-#REF!,3)</f>
        <v>#REF!</v>
      </c>
      <c r="U54" s="50" t="e">
        <f>ROUND(#REF!-#REF!,3)</f>
        <v>#REF!</v>
      </c>
      <c r="V54" s="50" t="e">
        <f>ROUND(#REF!-#REF!,3)</f>
        <v>#REF!</v>
      </c>
      <c r="W54" s="50" t="e">
        <f>ROUND(#REF!-#REF!,3)</f>
        <v>#REF!</v>
      </c>
      <c r="X54" s="50" t="e">
        <f>ROUND(#REF!-#REF!,3)</f>
        <v>#REF!</v>
      </c>
      <c r="Y54" s="50" t="e">
        <f>ROUND(#REF!-#REF!,3)</f>
        <v>#REF!</v>
      </c>
      <c r="Z54" s="50" t="e">
        <f>ROUND(#REF!-#REF!,3)</f>
        <v>#REF!</v>
      </c>
      <c r="AA54" s="50" t="e">
        <f>ROUND(#REF!-#REF!,3)</f>
        <v>#REF!</v>
      </c>
      <c r="AB54" s="50" t="e">
        <f>ROUND(#REF!-#REF!,3)</f>
        <v>#REF!</v>
      </c>
      <c r="AC54" s="50" t="e">
        <f>ROUND(#REF!-#REF!,3)</f>
        <v>#REF!</v>
      </c>
      <c r="AD54" s="50" t="e">
        <f>ROUND(#REF!-#REF!,3)</f>
        <v>#REF!</v>
      </c>
      <c r="AE54" s="50" t="e">
        <f>ROUND(#REF!-#REF!,3)</f>
        <v>#REF!</v>
      </c>
      <c r="AF54" s="50" t="e">
        <f>ROUND(#REF!-#REF!,3)</f>
        <v>#REF!</v>
      </c>
      <c r="AG54" s="50" t="e">
        <f>ROUND(#REF!-#REF!,3)</f>
        <v>#REF!</v>
      </c>
      <c r="AH54" s="50" t="e">
        <f>ROUND(#REF!-#REF!,3)</f>
        <v>#REF!</v>
      </c>
      <c r="AI54" s="50" t="e">
        <f>ROUND(#REF!-#REF!,3)</f>
        <v>#REF!</v>
      </c>
      <c r="AJ54" s="50" t="e">
        <f>ROUND(#REF!-#REF!,3)</f>
        <v>#REF!</v>
      </c>
      <c r="AK54" s="50" t="e">
        <f>ROUND(#REF!-#REF!,3)</f>
        <v>#REF!</v>
      </c>
      <c r="AL54" s="50" t="e">
        <f>ROUND(#REF!-#REF!,3)</f>
        <v>#REF!</v>
      </c>
      <c r="AM54" s="50" t="e">
        <f>ROUND(#REF!-#REF!,3)</f>
        <v>#REF!</v>
      </c>
      <c r="AN54" s="50" t="e">
        <f>ROUND(#REF!-#REF!,3)</f>
        <v>#REF!</v>
      </c>
      <c r="AO54" s="50" t="e">
        <f>ROUND(#REF!-#REF!,3)</f>
        <v>#REF!</v>
      </c>
      <c r="AP54" s="50" t="e">
        <f>ROUND(#REF!-#REF!,3)</f>
        <v>#REF!</v>
      </c>
      <c r="AQ54" s="50" t="e">
        <f>ROUND(#REF!-#REF!,3)</f>
        <v>#REF!</v>
      </c>
      <c r="AR54" s="50" t="e">
        <f>ROUND(#REF!-#REF!,3)</f>
        <v>#REF!</v>
      </c>
      <c r="AS54" s="50" t="e">
        <f>ROUND(#REF!-#REF!,3)</f>
        <v>#REF!</v>
      </c>
      <c r="AT54" s="50" t="e">
        <f>ROUND(#REF!-#REF!,3)</f>
        <v>#REF!</v>
      </c>
      <c r="AU54" s="50" t="e">
        <f>ROUND(#REF!-#REF!,3)</f>
        <v>#REF!</v>
      </c>
      <c r="AV54" s="50" t="e">
        <f>ROUND(#REF!-#REF!,3)</f>
        <v>#REF!</v>
      </c>
      <c r="AW54" s="50" t="e">
        <f>ROUND(#REF!-#REF!,3)</f>
        <v>#REF!</v>
      </c>
      <c r="AX54" s="51" t="e">
        <f>ROUND(#REF!-#REF!,3)</f>
        <v>#REF!</v>
      </c>
      <c r="AY54" s="51" t="e">
        <f>ROUND(#REF!-#REF!,3)</f>
        <v>#REF!</v>
      </c>
      <c r="AZ54" s="51" t="e">
        <f>ROUND(#REF!-#REF!,3)</f>
        <v>#REF!</v>
      </c>
      <c r="BA54" s="51" t="e">
        <f>ROUND(#REF!-#REF!,3)</f>
        <v>#REF!</v>
      </c>
      <c r="BB54" s="51" t="e">
        <f>ROUND(#REF!-#REF!,3)</f>
        <v>#REF!</v>
      </c>
      <c r="BC54" s="51" t="e">
        <f>ROUND(#REF!-#REF!,3)</f>
        <v>#REF!</v>
      </c>
      <c r="BD54" s="52" t="e">
        <f>ROUND(#REF!-#REF!,3)</f>
        <v>#REF!</v>
      </c>
      <c r="BE54" s="52" t="e">
        <f>ROUND(#REF!-#REF!,3)</f>
        <v>#REF!</v>
      </c>
      <c r="BF54" s="52" t="e">
        <f>ROUND(#REF!-#REF!,3)</f>
        <v>#REF!</v>
      </c>
      <c r="BG54" s="52" t="e">
        <f>ROUND(#REF!-#REF!,3)</f>
        <v>#REF!</v>
      </c>
      <c r="BH54" s="52" t="e">
        <f>ROUND(#REF!-#REF!,3)</f>
        <v>#REF!</v>
      </c>
      <c r="BI54" s="52" t="e">
        <f>ROUND(#REF!-#REF!,3)</f>
        <v>#REF!</v>
      </c>
      <c r="BJ54" s="52" t="e">
        <f>ROUND(#REF!-#REF!,3)</f>
        <v>#REF!</v>
      </c>
      <c r="BK54" s="52" t="e">
        <f>ROUND(#REF!-#REF!,3)</f>
        <v>#REF!</v>
      </c>
      <c r="BL54" s="52" t="e">
        <f>ROUND(#REF!-#REF!,3)</f>
        <v>#REF!</v>
      </c>
      <c r="BM54" s="52" t="e">
        <f>ROUND(#REF!-#REF!,3)</f>
        <v>#REF!</v>
      </c>
      <c r="BN54" s="52" t="e">
        <f>ROUND(#REF!-#REF!,3)</f>
        <v>#REF!</v>
      </c>
      <c r="BO54" s="52" t="e">
        <f>ROUND(#REF!-#REF!,3)</f>
        <v>#REF!</v>
      </c>
      <c r="BP54" s="52" t="e">
        <f>ROUND(#REF!-#REF!,3)</f>
        <v>#REF!</v>
      </c>
      <c r="BQ54" s="52" t="e">
        <f>ROUND(#REF!-#REF!,3)</f>
        <v>#REF!</v>
      </c>
      <c r="BR54" s="52" t="e">
        <f>ROUND(#REF!-#REF!,3)</f>
        <v>#REF!</v>
      </c>
      <c r="BS54" s="47" t="e">
        <f>ROUND(#REF!-#REF!,3)</f>
        <v>#REF!</v>
      </c>
      <c r="BT54" s="47" t="e">
        <f>ROUND(#REF!-#REF!,3)</f>
        <v>#REF!</v>
      </c>
      <c r="BU54" s="47" t="e">
        <f>ROUND(#REF!-#REF!,3)</f>
        <v>#REF!</v>
      </c>
      <c r="BV54" s="53" t="e">
        <f>ROUND(#REF!-#REF!,3)</f>
        <v>#REF!</v>
      </c>
      <c r="BW54" s="53" t="e">
        <f>ROUND(#REF!-#REF!,3)</f>
        <v>#REF!</v>
      </c>
      <c r="BX54" s="53" t="e">
        <f>ROUND(#REF!-#REF!,3)</f>
        <v>#REF!</v>
      </c>
      <c r="BY54" s="75" t="e">
        <f>ROUND(#REF!-#REF!,3)</f>
        <v>#REF!</v>
      </c>
      <c r="BZ54" s="75" t="e">
        <f>ROUND(#REF!-#REF!,3)</f>
        <v>#REF!</v>
      </c>
      <c r="CA54" s="75" t="e">
        <f>ROUND(#REF!-#REF!,3)</f>
        <v>#REF!</v>
      </c>
      <c r="CB54" s="75" t="e">
        <f>ROUND(#REF!-#REF!,3)</f>
        <v>#REF!</v>
      </c>
      <c r="CC54" s="75" t="e">
        <f>ROUND(#REF!-#REF!,3)</f>
        <v>#REF!</v>
      </c>
      <c r="CD54" s="75" t="e">
        <f>ROUND(#REF!-#REF!,3)</f>
        <v>#REF!</v>
      </c>
      <c r="CE54" s="75" t="e">
        <f>ROUND(#REF!-#REF!,3)</f>
        <v>#REF!</v>
      </c>
      <c r="CF54" s="75" t="e">
        <f>ROUND(#REF!-#REF!,3)</f>
        <v>#REF!</v>
      </c>
      <c r="CG54" s="75" t="e">
        <f>ROUND(#REF!-#REF!,3)</f>
        <v>#REF!</v>
      </c>
      <c r="CH54" s="75" t="e">
        <f>ROUND(#REF!-#REF!,3)</f>
        <v>#REF!</v>
      </c>
      <c r="CI54" s="45"/>
      <c r="CJ54" s="45"/>
      <c r="CK54" s="45"/>
      <c r="CL54" s="45"/>
      <c r="CM54" s="45"/>
      <c r="CN54" s="45"/>
      <c r="CO54" s="45"/>
      <c r="CP54" s="45"/>
      <c r="CQ54" s="45"/>
    </row>
    <row r="55" spans="1:95" ht="16">
      <c r="A55" s="6">
        <f t="shared" si="3"/>
        <v>186</v>
      </c>
      <c r="B55" s="45"/>
      <c r="C55" s="45"/>
      <c r="D55" s="45"/>
      <c r="E55" s="75" t="e">
        <f>ROUND(#REF!-#REF!,3)</f>
        <v>#REF!</v>
      </c>
      <c r="F55" s="75" t="e">
        <f>ROUND(#REF!-#REF!,3)</f>
        <v>#REF!</v>
      </c>
      <c r="G55" s="75" t="e">
        <f>ROUND(#REF!-#REF!,3)</f>
        <v>#REF!</v>
      </c>
      <c r="H55" s="75" t="e">
        <f>ROUND(#REF!-#REF!,3)</f>
        <v>#REF!</v>
      </c>
      <c r="I55" s="47" t="e">
        <f>ROUND(#REF!-#REF!,3)</f>
        <v>#REF!</v>
      </c>
      <c r="J55" s="47" t="e">
        <f>ROUND(#REF!-#REF!,3)</f>
        <v>#REF!</v>
      </c>
      <c r="K55" s="47" t="e">
        <f>ROUND(#REF!-#REF!,3)</f>
        <v>#REF!</v>
      </c>
      <c r="L55" s="50" t="e">
        <f>ROUND(#REF!-#REF!,3)</f>
        <v>#REF!</v>
      </c>
      <c r="M55" s="50" t="e">
        <f>ROUND(#REF!-#REF!,3)</f>
        <v>#REF!</v>
      </c>
      <c r="N55" s="50" t="e">
        <f>ROUND(#REF!-#REF!,3)</f>
        <v>#REF!</v>
      </c>
      <c r="O55" s="50" t="e">
        <f>ROUND(#REF!-#REF!,3)</f>
        <v>#REF!</v>
      </c>
      <c r="P55" s="50" t="e">
        <f>ROUND(#REF!-#REF!,3)</f>
        <v>#REF!</v>
      </c>
      <c r="Q55" s="50" t="e">
        <f>ROUND(#REF!-#REF!,3)</f>
        <v>#REF!</v>
      </c>
      <c r="R55" s="50" t="e">
        <f>ROUND(#REF!-#REF!,3)</f>
        <v>#REF!</v>
      </c>
      <c r="S55" s="50" t="e">
        <f>ROUND(#REF!-#REF!,3)</f>
        <v>#REF!</v>
      </c>
      <c r="T55" s="50" t="e">
        <f>ROUND(#REF!-#REF!,3)</f>
        <v>#REF!</v>
      </c>
      <c r="U55" s="50" t="e">
        <f>ROUND(#REF!-#REF!,3)</f>
        <v>#REF!</v>
      </c>
      <c r="V55" s="50" t="e">
        <f>ROUND(#REF!-#REF!,3)</f>
        <v>#REF!</v>
      </c>
      <c r="W55" s="50" t="e">
        <f>ROUND(#REF!-#REF!,3)</f>
        <v>#REF!</v>
      </c>
      <c r="X55" s="50" t="e">
        <f>ROUND(#REF!-#REF!,3)</f>
        <v>#REF!</v>
      </c>
      <c r="Y55" s="50" t="e">
        <f>ROUND(#REF!-#REF!,3)</f>
        <v>#REF!</v>
      </c>
      <c r="Z55" s="50" t="e">
        <f>ROUND(#REF!-#REF!,3)</f>
        <v>#REF!</v>
      </c>
      <c r="AA55" s="50" t="e">
        <f>ROUND(#REF!-#REF!,3)</f>
        <v>#REF!</v>
      </c>
      <c r="AB55" s="50" t="e">
        <f>ROUND(#REF!-#REF!,3)</f>
        <v>#REF!</v>
      </c>
      <c r="AC55" s="50" t="e">
        <f>ROUND(#REF!-#REF!,3)</f>
        <v>#REF!</v>
      </c>
      <c r="AD55" s="50" t="e">
        <f>ROUND(#REF!-#REF!,3)</f>
        <v>#REF!</v>
      </c>
      <c r="AE55" s="50" t="e">
        <f>ROUND(#REF!-#REF!,3)</f>
        <v>#REF!</v>
      </c>
      <c r="AF55" s="50" t="e">
        <f>ROUND(#REF!-#REF!,3)</f>
        <v>#REF!</v>
      </c>
      <c r="AG55" s="50" t="e">
        <f>ROUND(#REF!-#REF!,3)</f>
        <v>#REF!</v>
      </c>
      <c r="AH55" s="50" t="e">
        <f>ROUND(#REF!-#REF!,3)</f>
        <v>#REF!</v>
      </c>
      <c r="AI55" s="50" t="e">
        <f>ROUND(#REF!-#REF!,3)</f>
        <v>#REF!</v>
      </c>
      <c r="AJ55" s="50" t="e">
        <f>ROUND(#REF!-#REF!,3)</f>
        <v>#REF!</v>
      </c>
      <c r="AK55" s="50" t="e">
        <f>ROUND(#REF!-#REF!,3)</f>
        <v>#REF!</v>
      </c>
      <c r="AL55" s="50" t="e">
        <f>ROUND(#REF!-#REF!,3)</f>
        <v>#REF!</v>
      </c>
      <c r="AM55" s="50" t="e">
        <f>ROUND(#REF!-#REF!,3)</f>
        <v>#REF!</v>
      </c>
      <c r="AN55" s="50" t="e">
        <f>ROUND(#REF!-#REF!,3)</f>
        <v>#REF!</v>
      </c>
      <c r="AO55" s="50" t="e">
        <f>ROUND(#REF!-#REF!,3)</f>
        <v>#REF!</v>
      </c>
      <c r="AP55" s="50" t="e">
        <f>ROUND(#REF!-#REF!,3)</f>
        <v>#REF!</v>
      </c>
      <c r="AQ55" s="50" t="e">
        <f>ROUND(#REF!-#REF!,3)</f>
        <v>#REF!</v>
      </c>
      <c r="AR55" s="50" t="e">
        <f>ROUND(#REF!-#REF!,3)</f>
        <v>#REF!</v>
      </c>
      <c r="AS55" s="50" t="e">
        <f>ROUND(#REF!-#REF!,3)</f>
        <v>#REF!</v>
      </c>
      <c r="AT55" s="50" t="e">
        <f>ROUND(#REF!-#REF!,3)</f>
        <v>#REF!</v>
      </c>
      <c r="AU55" s="50" t="e">
        <f>ROUND(#REF!-#REF!,3)</f>
        <v>#REF!</v>
      </c>
      <c r="AV55" s="50" t="e">
        <f>ROUND(#REF!-#REF!,3)</f>
        <v>#REF!</v>
      </c>
      <c r="AW55" s="50" t="e">
        <f>ROUND(#REF!-#REF!,3)</f>
        <v>#REF!</v>
      </c>
      <c r="AX55" s="51" t="e">
        <f>ROUND(#REF!-#REF!,3)</f>
        <v>#REF!</v>
      </c>
      <c r="AY55" s="51" t="e">
        <f>ROUND(#REF!-#REF!,3)</f>
        <v>#REF!</v>
      </c>
      <c r="AZ55" s="51" t="e">
        <f>ROUND(#REF!-#REF!,3)</f>
        <v>#REF!</v>
      </c>
      <c r="BA55" s="51" t="e">
        <f>ROUND(#REF!-#REF!,3)</f>
        <v>#REF!</v>
      </c>
      <c r="BB55" s="51" t="e">
        <f>ROUND(#REF!-#REF!,3)</f>
        <v>#REF!</v>
      </c>
      <c r="BC55" s="51" t="e">
        <f>ROUND(#REF!-#REF!,3)</f>
        <v>#REF!</v>
      </c>
      <c r="BD55" s="52" t="e">
        <f>ROUND(#REF!-#REF!,3)</f>
        <v>#REF!</v>
      </c>
      <c r="BE55" s="52" t="e">
        <f>ROUND(#REF!-#REF!,3)</f>
        <v>#REF!</v>
      </c>
      <c r="BF55" s="52" t="e">
        <f>ROUND(#REF!-#REF!,3)</f>
        <v>#REF!</v>
      </c>
      <c r="BG55" s="52" t="e">
        <f>ROUND(#REF!-#REF!,3)</f>
        <v>#REF!</v>
      </c>
      <c r="BH55" s="52" t="e">
        <f>ROUND(#REF!-#REF!,3)</f>
        <v>#REF!</v>
      </c>
      <c r="BI55" s="52" t="e">
        <f>ROUND(#REF!-#REF!,3)</f>
        <v>#REF!</v>
      </c>
      <c r="BJ55" s="52" t="e">
        <f>ROUND(#REF!-#REF!,3)</f>
        <v>#REF!</v>
      </c>
      <c r="BK55" s="52" t="e">
        <f>ROUND(#REF!-#REF!,3)</f>
        <v>#REF!</v>
      </c>
      <c r="BL55" s="52" t="e">
        <f>ROUND(#REF!-#REF!,3)</f>
        <v>#REF!</v>
      </c>
      <c r="BM55" s="52" t="e">
        <f>ROUND(#REF!-#REF!,3)</f>
        <v>#REF!</v>
      </c>
      <c r="BN55" s="52" t="e">
        <f>ROUND(#REF!-#REF!,3)</f>
        <v>#REF!</v>
      </c>
      <c r="BO55" s="52" t="e">
        <f>ROUND(#REF!-#REF!,3)</f>
        <v>#REF!</v>
      </c>
      <c r="BP55" s="52" t="e">
        <f>ROUND(#REF!-#REF!,3)</f>
        <v>#REF!</v>
      </c>
      <c r="BQ55" s="52" t="e">
        <f>ROUND(#REF!-#REF!,3)</f>
        <v>#REF!</v>
      </c>
      <c r="BR55" s="52" t="e">
        <f>ROUND(#REF!-#REF!,3)</f>
        <v>#REF!</v>
      </c>
      <c r="BS55" s="47" t="e">
        <f>ROUND(#REF!-#REF!,3)</f>
        <v>#REF!</v>
      </c>
      <c r="BT55" s="47" t="e">
        <f>ROUND(#REF!-#REF!,3)</f>
        <v>#REF!</v>
      </c>
      <c r="BU55" s="47" t="e">
        <f>ROUND(#REF!-#REF!,3)</f>
        <v>#REF!</v>
      </c>
      <c r="BV55" s="53" t="e">
        <f>ROUND(#REF!-#REF!,3)</f>
        <v>#REF!</v>
      </c>
      <c r="BW55" s="53" t="e">
        <f>ROUND(#REF!-#REF!,3)</f>
        <v>#REF!</v>
      </c>
      <c r="BX55" s="53" t="e">
        <f>ROUND(#REF!-#REF!,3)</f>
        <v>#REF!</v>
      </c>
      <c r="BY55" s="75" t="e">
        <f>ROUND(#REF!-#REF!,3)</f>
        <v>#REF!</v>
      </c>
      <c r="BZ55" s="75" t="e">
        <f>ROUND(#REF!-#REF!,3)</f>
        <v>#REF!</v>
      </c>
      <c r="CA55" s="75" t="e">
        <f>ROUND(#REF!-#REF!,3)</f>
        <v>#REF!</v>
      </c>
      <c r="CB55" s="75" t="e">
        <f>ROUND(#REF!-#REF!,3)</f>
        <v>#REF!</v>
      </c>
      <c r="CC55" s="75" t="e">
        <f>ROUND(#REF!-#REF!,3)</f>
        <v>#REF!</v>
      </c>
      <c r="CD55" s="75" t="e">
        <f>ROUND(#REF!-#REF!,3)</f>
        <v>#REF!</v>
      </c>
      <c r="CE55" s="75" t="e">
        <f>ROUND(#REF!-#REF!,3)</f>
        <v>#REF!</v>
      </c>
      <c r="CF55" s="75" t="e">
        <f>ROUND(#REF!-#REF!,3)</f>
        <v>#REF!</v>
      </c>
      <c r="CG55" s="75" t="e">
        <f>ROUND(#REF!-#REF!,3)</f>
        <v>#REF!</v>
      </c>
      <c r="CH55" s="75" t="e">
        <f>ROUND(#REF!-#REF!,3)</f>
        <v>#REF!</v>
      </c>
      <c r="CI55" s="45"/>
      <c r="CJ55" s="45"/>
      <c r="CK55" s="45"/>
      <c r="CL55" s="45"/>
      <c r="CM55" s="45"/>
      <c r="CN55" s="45"/>
      <c r="CO55" s="45"/>
      <c r="CP55" s="45"/>
      <c r="CQ55" s="45"/>
    </row>
    <row r="56" spans="1:95" ht="16">
      <c r="A56" s="6">
        <f t="shared" si="3"/>
        <v>183</v>
      </c>
      <c r="B56" s="45"/>
      <c r="C56" s="45"/>
      <c r="D56" s="45"/>
      <c r="E56" s="75" t="e">
        <f>ROUND(#REF!-#REF!,3)</f>
        <v>#REF!</v>
      </c>
      <c r="F56" s="75" t="e">
        <f>ROUND(#REF!-#REF!,3)</f>
        <v>#REF!</v>
      </c>
      <c r="G56" s="75" t="e">
        <f>ROUND(#REF!-#REF!,3)</f>
        <v>#REF!</v>
      </c>
      <c r="H56" s="75" t="e">
        <f>ROUND(#REF!-#REF!,3)</f>
        <v>#REF!</v>
      </c>
      <c r="I56" s="47" t="e">
        <f>ROUND(#REF!-#REF!,3)</f>
        <v>#REF!</v>
      </c>
      <c r="J56" s="47" t="e">
        <f>ROUND(#REF!-#REF!,3)</f>
        <v>#REF!</v>
      </c>
      <c r="K56" s="47" t="e">
        <f>ROUND(#REF!-#REF!,3)</f>
        <v>#REF!</v>
      </c>
      <c r="L56" s="50" t="e">
        <f>ROUND(#REF!-#REF!,3)</f>
        <v>#REF!</v>
      </c>
      <c r="M56" s="50" t="e">
        <f>ROUND(#REF!-#REF!,3)</f>
        <v>#REF!</v>
      </c>
      <c r="N56" s="50" t="e">
        <f>ROUND(#REF!-#REF!,3)</f>
        <v>#REF!</v>
      </c>
      <c r="O56" s="50" t="e">
        <f>ROUND(#REF!-#REF!,3)</f>
        <v>#REF!</v>
      </c>
      <c r="P56" s="50" t="e">
        <f>ROUND(#REF!-#REF!,3)</f>
        <v>#REF!</v>
      </c>
      <c r="Q56" s="50" t="e">
        <f>ROUND(#REF!-#REF!,3)</f>
        <v>#REF!</v>
      </c>
      <c r="R56" s="50" t="e">
        <f>ROUND(#REF!-#REF!,3)</f>
        <v>#REF!</v>
      </c>
      <c r="S56" s="50" t="e">
        <f>ROUND(#REF!-#REF!,3)</f>
        <v>#REF!</v>
      </c>
      <c r="T56" s="50" t="e">
        <f>ROUND(#REF!-#REF!,3)</f>
        <v>#REF!</v>
      </c>
      <c r="U56" s="50" t="e">
        <f>ROUND(#REF!-#REF!,3)</f>
        <v>#REF!</v>
      </c>
      <c r="V56" s="50" t="e">
        <f>ROUND(#REF!-#REF!,3)</f>
        <v>#REF!</v>
      </c>
      <c r="W56" s="50" t="e">
        <f>ROUND(#REF!-#REF!,3)</f>
        <v>#REF!</v>
      </c>
      <c r="X56" s="50" t="e">
        <f>ROUND(#REF!-#REF!,3)</f>
        <v>#REF!</v>
      </c>
      <c r="Y56" s="50" t="e">
        <f>ROUND(#REF!-#REF!,3)</f>
        <v>#REF!</v>
      </c>
      <c r="Z56" s="50" t="e">
        <f>ROUND(#REF!-#REF!,3)</f>
        <v>#REF!</v>
      </c>
      <c r="AA56" s="50" t="e">
        <f>ROUND(#REF!-#REF!,3)</f>
        <v>#REF!</v>
      </c>
      <c r="AB56" s="50" t="e">
        <f>ROUND(#REF!-#REF!,3)</f>
        <v>#REF!</v>
      </c>
      <c r="AC56" s="50" t="e">
        <f>ROUND(#REF!-#REF!,3)</f>
        <v>#REF!</v>
      </c>
      <c r="AD56" s="50" t="e">
        <f>ROUND(#REF!-#REF!,3)</f>
        <v>#REF!</v>
      </c>
      <c r="AE56" s="50" t="e">
        <f>ROUND(#REF!-#REF!,3)</f>
        <v>#REF!</v>
      </c>
      <c r="AF56" s="50" t="e">
        <f>ROUND(#REF!-#REF!,3)</f>
        <v>#REF!</v>
      </c>
      <c r="AG56" s="50" t="e">
        <f>ROUND(#REF!-#REF!,3)</f>
        <v>#REF!</v>
      </c>
      <c r="AH56" s="50" t="e">
        <f>ROUND(#REF!-#REF!,3)</f>
        <v>#REF!</v>
      </c>
      <c r="AI56" s="50" t="e">
        <f>ROUND(#REF!-#REF!,3)</f>
        <v>#REF!</v>
      </c>
      <c r="AJ56" s="50" t="e">
        <f>ROUND(#REF!-#REF!,3)</f>
        <v>#REF!</v>
      </c>
      <c r="AK56" s="50" t="e">
        <f>ROUND(#REF!-#REF!,3)</f>
        <v>#REF!</v>
      </c>
      <c r="AL56" s="50" t="e">
        <f>ROUND(#REF!-#REF!,3)</f>
        <v>#REF!</v>
      </c>
      <c r="AM56" s="50" t="e">
        <f>ROUND(#REF!-#REF!,3)</f>
        <v>#REF!</v>
      </c>
      <c r="AN56" s="50" t="e">
        <f>ROUND(#REF!-#REF!,3)</f>
        <v>#REF!</v>
      </c>
      <c r="AO56" s="50" t="e">
        <f>ROUND(#REF!-#REF!,3)</f>
        <v>#REF!</v>
      </c>
      <c r="AP56" s="50" t="e">
        <f>ROUND(#REF!-#REF!,3)</f>
        <v>#REF!</v>
      </c>
      <c r="AQ56" s="50" t="e">
        <f>ROUND(#REF!-#REF!,3)</f>
        <v>#REF!</v>
      </c>
      <c r="AR56" s="50" t="e">
        <f>ROUND(#REF!-#REF!,3)</f>
        <v>#REF!</v>
      </c>
      <c r="AS56" s="50" t="e">
        <f>ROUND(#REF!-#REF!,3)</f>
        <v>#REF!</v>
      </c>
      <c r="AT56" s="50" t="e">
        <f>ROUND(#REF!-#REF!,3)</f>
        <v>#REF!</v>
      </c>
      <c r="AU56" s="50" t="e">
        <f>ROUND(#REF!-#REF!,3)</f>
        <v>#REF!</v>
      </c>
      <c r="AV56" s="50" t="e">
        <f>ROUND(#REF!-#REF!,3)</f>
        <v>#REF!</v>
      </c>
      <c r="AW56" s="50" t="e">
        <f>ROUND(#REF!-#REF!,3)</f>
        <v>#REF!</v>
      </c>
      <c r="AX56" s="51" t="e">
        <f>ROUND(#REF!-#REF!,3)</f>
        <v>#REF!</v>
      </c>
      <c r="AY56" s="51" t="e">
        <f>ROUND(#REF!-#REF!,3)</f>
        <v>#REF!</v>
      </c>
      <c r="AZ56" s="51" t="e">
        <f>ROUND(#REF!-#REF!,3)</f>
        <v>#REF!</v>
      </c>
      <c r="BA56" s="51" t="e">
        <f>ROUND(#REF!-#REF!,3)</f>
        <v>#REF!</v>
      </c>
      <c r="BB56" s="51" t="e">
        <f>ROUND(#REF!-#REF!,3)</f>
        <v>#REF!</v>
      </c>
      <c r="BC56" s="51" t="e">
        <f>ROUND(#REF!-#REF!,3)</f>
        <v>#REF!</v>
      </c>
      <c r="BD56" s="52" t="e">
        <f>ROUND(#REF!-#REF!,3)</f>
        <v>#REF!</v>
      </c>
      <c r="BE56" s="52" t="e">
        <f>ROUND(#REF!-#REF!,3)</f>
        <v>#REF!</v>
      </c>
      <c r="BF56" s="52" t="e">
        <f>ROUND(#REF!-#REF!,3)</f>
        <v>#REF!</v>
      </c>
      <c r="BG56" s="52" t="e">
        <f>ROUND(#REF!-#REF!,3)</f>
        <v>#REF!</v>
      </c>
      <c r="BH56" s="52" t="e">
        <f>ROUND(#REF!-#REF!,3)</f>
        <v>#REF!</v>
      </c>
      <c r="BI56" s="52" t="e">
        <f>ROUND(#REF!-#REF!,3)</f>
        <v>#REF!</v>
      </c>
      <c r="BJ56" s="52" t="e">
        <f>ROUND(#REF!-#REF!,3)</f>
        <v>#REF!</v>
      </c>
      <c r="BK56" s="52" t="e">
        <f>ROUND(#REF!-#REF!,3)</f>
        <v>#REF!</v>
      </c>
      <c r="BL56" s="52" t="e">
        <f>ROUND(#REF!-#REF!,3)</f>
        <v>#REF!</v>
      </c>
      <c r="BM56" s="52" t="e">
        <f>ROUND(#REF!-#REF!,3)</f>
        <v>#REF!</v>
      </c>
      <c r="BN56" s="52" t="e">
        <f>ROUND(#REF!-#REF!,3)</f>
        <v>#REF!</v>
      </c>
      <c r="BO56" s="52" t="e">
        <f>ROUND(#REF!-#REF!,3)</f>
        <v>#REF!</v>
      </c>
      <c r="BP56" s="52" t="e">
        <f>ROUND(#REF!-#REF!,3)</f>
        <v>#REF!</v>
      </c>
      <c r="BQ56" s="52" t="e">
        <f>ROUND(#REF!-#REF!,3)</f>
        <v>#REF!</v>
      </c>
      <c r="BR56" s="52" t="e">
        <f>ROUND(#REF!-#REF!,3)</f>
        <v>#REF!</v>
      </c>
      <c r="BS56" s="47" t="e">
        <f>ROUND(#REF!-#REF!,3)</f>
        <v>#REF!</v>
      </c>
      <c r="BT56" s="47" t="e">
        <f>ROUND(#REF!-#REF!,3)</f>
        <v>#REF!</v>
      </c>
      <c r="BU56" s="47" t="e">
        <f>ROUND(#REF!-#REF!,3)</f>
        <v>#REF!</v>
      </c>
      <c r="BV56" s="53" t="e">
        <f>ROUND(#REF!-#REF!,3)</f>
        <v>#REF!</v>
      </c>
      <c r="BW56" s="53" t="e">
        <f>ROUND(#REF!-#REF!,3)</f>
        <v>#REF!</v>
      </c>
      <c r="BX56" s="53" t="e">
        <f>ROUND(#REF!-#REF!,3)</f>
        <v>#REF!</v>
      </c>
      <c r="BY56" s="75" t="e">
        <f>ROUND(#REF!-#REF!,3)</f>
        <v>#REF!</v>
      </c>
      <c r="BZ56" s="75" t="e">
        <f>ROUND(#REF!-#REF!,3)</f>
        <v>#REF!</v>
      </c>
      <c r="CA56" s="75" t="e">
        <f>ROUND(#REF!-#REF!,3)</f>
        <v>#REF!</v>
      </c>
      <c r="CB56" s="75" t="e">
        <f>ROUND(#REF!-#REF!,3)</f>
        <v>#REF!</v>
      </c>
      <c r="CC56" s="75" t="e">
        <f>ROUND(#REF!-#REF!,3)</f>
        <v>#REF!</v>
      </c>
      <c r="CD56" s="75" t="e">
        <f>ROUND(#REF!-#REF!,3)</f>
        <v>#REF!</v>
      </c>
      <c r="CE56" s="75" t="e">
        <f>ROUND(#REF!-#REF!,3)</f>
        <v>#REF!</v>
      </c>
      <c r="CF56" s="75" t="e">
        <f>ROUND(#REF!-#REF!,3)</f>
        <v>#REF!</v>
      </c>
      <c r="CG56" s="75" t="e">
        <f>ROUND(#REF!-#REF!,3)</f>
        <v>#REF!</v>
      </c>
      <c r="CH56" s="75" t="e">
        <f>ROUND(#REF!-#REF!,3)</f>
        <v>#REF!</v>
      </c>
      <c r="CI56" s="45"/>
      <c r="CJ56" s="45"/>
      <c r="CK56" s="45"/>
      <c r="CL56" s="45"/>
      <c r="CM56" s="45"/>
      <c r="CN56" s="45"/>
      <c r="CO56" s="45"/>
      <c r="CP56" s="45"/>
      <c r="CQ56" s="45"/>
    </row>
    <row r="57" spans="1:95" ht="16">
      <c r="A57" s="6">
        <f t="shared" si="3"/>
        <v>180</v>
      </c>
      <c r="B57" s="45"/>
      <c r="C57" s="45"/>
      <c r="D57" s="45"/>
      <c r="E57" s="45"/>
      <c r="F57" s="75" t="e">
        <f>ROUND(#REF!-#REF!,3)</f>
        <v>#REF!</v>
      </c>
      <c r="G57" s="75" t="e">
        <f>ROUND(#REF!-#REF!,3)</f>
        <v>#REF!</v>
      </c>
      <c r="H57" s="75" t="e">
        <f>ROUND(#REF!-#REF!,3)</f>
        <v>#REF!</v>
      </c>
      <c r="I57" s="47" t="e">
        <f>ROUND(#REF!-#REF!,3)</f>
        <v>#REF!</v>
      </c>
      <c r="J57" s="47" t="e">
        <f>ROUND(#REF!-#REF!,3)</f>
        <v>#REF!</v>
      </c>
      <c r="K57" s="47" t="e">
        <f>ROUND(#REF!-#REF!,3)</f>
        <v>#REF!</v>
      </c>
      <c r="L57" s="50" t="e">
        <f>ROUND(#REF!-#REF!,3)</f>
        <v>#REF!</v>
      </c>
      <c r="M57" s="50" t="e">
        <f>ROUND(#REF!-#REF!,3)</f>
        <v>#REF!</v>
      </c>
      <c r="N57" s="50" t="e">
        <f>ROUND(#REF!-#REF!,3)</f>
        <v>#REF!</v>
      </c>
      <c r="O57" s="50" t="e">
        <f>ROUND(#REF!-#REF!,3)</f>
        <v>#REF!</v>
      </c>
      <c r="P57" s="50" t="e">
        <f>ROUND(#REF!-#REF!,3)</f>
        <v>#REF!</v>
      </c>
      <c r="Q57" s="50" t="e">
        <f>ROUND(#REF!-#REF!,3)</f>
        <v>#REF!</v>
      </c>
      <c r="R57" s="50" t="e">
        <f>ROUND(#REF!-#REF!,3)</f>
        <v>#REF!</v>
      </c>
      <c r="S57" s="50" t="e">
        <f>ROUND(#REF!-#REF!,3)</f>
        <v>#REF!</v>
      </c>
      <c r="T57" s="50" t="e">
        <f>ROUND(#REF!-#REF!,3)</f>
        <v>#REF!</v>
      </c>
      <c r="U57" s="50" t="e">
        <f>ROUND(#REF!-#REF!,3)</f>
        <v>#REF!</v>
      </c>
      <c r="V57" s="50" t="e">
        <f>ROUND(#REF!-#REF!,3)</f>
        <v>#REF!</v>
      </c>
      <c r="W57" s="50" t="e">
        <f>ROUND(#REF!-#REF!,3)</f>
        <v>#REF!</v>
      </c>
      <c r="X57" s="50" t="e">
        <f>ROUND(#REF!-#REF!,3)</f>
        <v>#REF!</v>
      </c>
      <c r="Y57" s="50" t="e">
        <f>ROUND(#REF!-#REF!,3)</f>
        <v>#REF!</v>
      </c>
      <c r="Z57" s="50" t="e">
        <f>ROUND(#REF!-#REF!,3)</f>
        <v>#REF!</v>
      </c>
      <c r="AA57" s="50" t="e">
        <f>ROUND(#REF!-#REF!,3)</f>
        <v>#REF!</v>
      </c>
      <c r="AB57" s="50" t="e">
        <f>ROUND(#REF!-#REF!,3)</f>
        <v>#REF!</v>
      </c>
      <c r="AC57" s="50" t="e">
        <f>ROUND(#REF!-#REF!,3)</f>
        <v>#REF!</v>
      </c>
      <c r="AD57" s="50" t="e">
        <f>ROUND(#REF!-#REF!,3)</f>
        <v>#REF!</v>
      </c>
      <c r="AE57" s="50" t="e">
        <f>ROUND(#REF!-#REF!,3)</f>
        <v>#REF!</v>
      </c>
      <c r="AF57" s="50" t="e">
        <f>ROUND(#REF!-#REF!,3)</f>
        <v>#REF!</v>
      </c>
      <c r="AG57" s="50" t="e">
        <f>ROUND(#REF!-#REF!,3)</f>
        <v>#REF!</v>
      </c>
      <c r="AH57" s="50" t="e">
        <f>ROUND(#REF!-#REF!,3)</f>
        <v>#REF!</v>
      </c>
      <c r="AI57" s="50" t="e">
        <f>ROUND(#REF!-#REF!,3)</f>
        <v>#REF!</v>
      </c>
      <c r="AJ57" s="50" t="e">
        <f>ROUND(#REF!-#REF!,3)</f>
        <v>#REF!</v>
      </c>
      <c r="AK57" s="50" t="e">
        <f>ROUND(#REF!-#REF!,3)</f>
        <v>#REF!</v>
      </c>
      <c r="AL57" s="50" t="e">
        <f>ROUND(#REF!-#REF!,3)</f>
        <v>#REF!</v>
      </c>
      <c r="AM57" s="50" t="e">
        <f>ROUND(#REF!-#REF!,3)</f>
        <v>#REF!</v>
      </c>
      <c r="AN57" s="50" t="e">
        <f>ROUND(#REF!-#REF!,3)</f>
        <v>#REF!</v>
      </c>
      <c r="AO57" s="50" t="e">
        <f>ROUND(#REF!-#REF!,3)</f>
        <v>#REF!</v>
      </c>
      <c r="AP57" s="50" t="e">
        <f>ROUND(#REF!-#REF!,3)</f>
        <v>#REF!</v>
      </c>
      <c r="AQ57" s="50" t="e">
        <f>ROUND(#REF!-#REF!,3)</f>
        <v>#REF!</v>
      </c>
      <c r="AR57" s="50" t="e">
        <f>ROUND(#REF!-#REF!,3)</f>
        <v>#REF!</v>
      </c>
      <c r="AS57" s="50" t="e">
        <f>ROUND(#REF!-#REF!,3)</f>
        <v>#REF!</v>
      </c>
      <c r="AT57" s="50" t="e">
        <f>ROUND(#REF!-#REF!,3)</f>
        <v>#REF!</v>
      </c>
      <c r="AU57" s="50" t="e">
        <f>ROUND(#REF!-#REF!,3)</f>
        <v>#REF!</v>
      </c>
      <c r="AV57" s="50" t="e">
        <f>ROUND(#REF!-#REF!,3)</f>
        <v>#REF!</v>
      </c>
      <c r="AW57" s="50" t="e">
        <f>ROUND(#REF!-#REF!,3)</f>
        <v>#REF!</v>
      </c>
      <c r="AX57" s="51" t="e">
        <f>ROUND(#REF!-#REF!,3)</f>
        <v>#REF!</v>
      </c>
      <c r="AY57" s="51" t="e">
        <f>ROUND(#REF!-#REF!,3)</f>
        <v>#REF!</v>
      </c>
      <c r="AZ57" s="51" t="e">
        <f>ROUND(#REF!-#REF!,3)</f>
        <v>#REF!</v>
      </c>
      <c r="BA57" s="51" t="e">
        <f>ROUND(#REF!-#REF!,3)</f>
        <v>#REF!</v>
      </c>
      <c r="BB57" s="51" t="e">
        <f>ROUND(#REF!-#REF!,3)</f>
        <v>#REF!</v>
      </c>
      <c r="BC57" s="51" t="e">
        <f>ROUND(#REF!-#REF!,3)</f>
        <v>#REF!</v>
      </c>
      <c r="BD57" s="52" t="e">
        <f>ROUND(#REF!-#REF!,3)</f>
        <v>#REF!</v>
      </c>
      <c r="BE57" s="52" t="e">
        <f>ROUND(#REF!-#REF!,3)</f>
        <v>#REF!</v>
      </c>
      <c r="BF57" s="52" t="e">
        <f>ROUND(#REF!-#REF!,3)</f>
        <v>#REF!</v>
      </c>
      <c r="BG57" s="52" t="e">
        <f>ROUND(#REF!-#REF!,3)</f>
        <v>#REF!</v>
      </c>
      <c r="BH57" s="52" t="e">
        <f>ROUND(#REF!-#REF!,3)</f>
        <v>#REF!</v>
      </c>
      <c r="BI57" s="52" t="e">
        <f>ROUND(#REF!-#REF!,3)</f>
        <v>#REF!</v>
      </c>
      <c r="BJ57" s="52" t="e">
        <f>ROUND(#REF!-#REF!,3)</f>
        <v>#REF!</v>
      </c>
      <c r="BK57" s="52" t="e">
        <f>ROUND(#REF!-#REF!,3)</f>
        <v>#REF!</v>
      </c>
      <c r="BL57" s="52" t="e">
        <f>ROUND(#REF!-#REF!,3)</f>
        <v>#REF!</v>
      </c>
      <c r="BM57" s="52" t="e">
        <f>ROUND(#REF!-#REF!,3)</f>
        <v>#REF!</v>
      </c>
      <c r="BN57" s="52" t="e">
        <f>ROUND(#REF!-#REF!,3)</f>
        <v>#REF!</v>
      </c>
      <c r="BO57" s="52" t="e">
        <f>ROUND(#REF!-#REF!,3)</f>
        <v>#REF!</v>
      </c>
      <c r="BP57" s="52" t="e">
        <f>ROUND(#REF!-#REF!,3)</f>
        <v>#REF!</v>
      </c>
      <c r="BQ57" s="52" t="e">
        <f>ROUND(#REF!-#REF!,3)</f>
        <v>#REF!</v>
      </c>
      <c r="BR57" s="52" t="e">
        <f>ROUND(#REF!-#REF!,3)</f>
        <v>#REF!</v>
      </c>
      <c r="BS57" s="47" t="e">
        <f>ROUND(#REF!-#REF!,3)</f>
        <v>#REF!</v>
      </c>
      <c r="BT57" s="47" t="e">
        <f>ROUND(#REF!-#REF!,3)</f>
        <v>#REF!</v>
      </c>
      <c r="BU57" s="47" t="e">
        <f>ROUND(#REF!-#REF!,3)</f>
        <v>#REF!</v>
      </c>
      <c r="BV57" s="53" t="e">
        <f>ROUND(#REF!-#REF!,3)</f>
        <v>#REF!</v>
      </c>
      <c r="BW57" s="53" t="e">
        <f>ROUND(#REF!-#REF!,3)</f>
        <v>#REF!</v>
      </c>
      <c r="BX57" s="53" t="e">
        <f>ROUND(#REF!-#REF!,3)</f>
        <v>#REF!</v>
      </c>
      <c r="BY57" s="75" t="e">
        <f>ROUND(#REF!-#REF!,3)</f>
        <v>#REF!</v>
      </c>
      <c r="BZ57" s="75" t="e">
        <f>ROUND(#REF!-#REF!,3)</f>
        <v>#REF!</v>
      </c>
      <c r="CA57" s="75" t="e">
        <f>ROUND(#REF!-#REF!,3)</f>
        <v>#REF!</v>
      </c>
      <c r="CB57" s="75" t="e">
        <f>ROUND(#REF!-#REF!,3)</f>
        <v>#REF!</v>
      </c>
      <c r="CC57" s="75" t="e">
        <f>ROUND(#REF!-#REF!,3)</f>
        <v>#REF!</v>
      </c>
      <c r="CD57" s="75" t="e">
        <f>ROUND(#REF!-#REF!,3)</f>
        <v>#REF!</v>
      </c>
      <c r="CE57" s="75" t="e">
        <f>ROUND(#REF!-#REF!,3)</f>
        <v>#REF!</v>
      </c>
      <c r="CF57" s="75" t="e">
        <f>ROUND(#REF!-#REF!,3)</f>
        <v>#REF!</v>
      </c>
      <c r="CG57" s="75" t="e">
        <f>ROUND(#REF!-#REF!,3)</f>
        <v>#REF!</v>
      </c>
      <c r="CH57" s="75" t="e">
        <f>ROUND(#REF!-#REF!,3)</f>
        <v>#REF!</v>
      </c>
      <c r="CI57" s="45"/>
      <c r="CJ57" s="45"/>
      <c r="CK57" s="45"/>
      <c r="CL57" s="45"/>
      <c r="CM57" s="45"/>
      <c r="CN57" s="45"/>
      <c r="CO57" s="45"/>
      <c r="CP57" s="45"/>
      <c r="CQ57" s="45"/>
    </row>
    <row r="58" spans="1:95" ht="16">
      <c r="A58" s="6">
        <f t="shared" si="3"/>
        <v>177</v>
      </c>
      <c r="B58" s="45"/>
      <c r="C58" s="45"/>
      <c r="D58" s="45"/>
      <c r="E58" s="45"/>
      <c r="F58" s="75" t="e">
        <f>ROUND(#REF!-#REF!,3)</f>
        <v>#REF!</v>
      </c>
      <c r="G58" s="75" t="e">
        <f>ROUND(#REF!-#REF!,3)</f>
        <v>#REF!</v>
      </c>
      <c r="H58" s="75" t="e">
        <f>ROUND(#REF!-#REF!,3)</f>
        <v>#REF!</v>
      </c>
      <c r="I58" s="47" t="e">
        <f>ROUND(#REF!-#REF!,3)</f>
        <v>#REF!</v>
      </c>
      <c r="J58" s="47" t="e">
        <f>ROUND(#REF!-#REF!,3)</f>
        <v>#REF!</v>
      </c>
      <c r="K58" s="47" t="e">
        <f>ROUND(#REF!-#REF!,3)</f>
        <v>#REF!</v>
      </c>
      <c r="L58" s="50" t="e">
        <f>ROUND(#REF!-#REF!,3)</f>
        <v>#REF!</v>
      </c>
      <c r="M58" s="50" t="e">
        <f>ROUND(#REF!-#REF!,3)</f>
        <v>#REF!</v>
      </c>
      <c r="N58" s="50" t="e">
        <f>ROUND(#REF!-#REF!,3)</f>
        <v>#REF!</v>
      </c>
      <c r="O58" s="50" t="e">
        <f>ROUND(#REF!-#REF!,3)</f>
        <v>#REF!</v>
      </c>
      <c r="P58" s="50" t="e">
        <f>ROUND(#REF!-#REF!,3)</f>
        <v>#REF!</v>
      </c>
      <c r="Q58" s="50" t="e">
        <f>ROUND(#REF!-#REF!,3)</f>
        <v>#REF!</v>
      </c>
      <c r="R58" s="50" t="e">
        <f>ROUND(#REF!-#REF!,3)</f>
        <v>#REF!</v>
      </c>
      <c r="S58" s="50" t="e">
        <f>ROUND(#REF!-#REF!,3)</f>
        <v>#REF!</v>
      </c>
      <c r="T58" s="50" t="e">
        <f>ROUND(#REF!-#REF!,3)</f>
        <v>#REF!</v>
      </c>
      <c r="U58" s="50" t="e">
        <f>ROUND(#REF!-#REF!,3)</f>
        <v>#REF!</v>
      </c>
      <c r="V58" s="50" t="e">
        <f>ROUND(#REF!-#REF!,3)</f>
        <v>#REF!</v>
      </c>
      <c r="W58" s="50" t="e">
        <f>ROUND(#REF!-#REF!,3)</f>
        <v>#REF!</v>
      </c>
      <c r="X58" s="50" t="e">
        <f>ROUND(#REF!-#REF!,3)</f>
        <v>#REF!</v>
      </c>
      <c r="Y58" s="50" t="e">
        <f>ROUND(#REF!-#REF!,3)</f>
        <v>#REF!</v>
      </c>
      <c r="Z58" s="50" t="e">
        <f>ROUND(#REF!-#REF!,3)</f>
        <v>#REF!</v>
      </c>
      <c r="AA58" s="50" t="e">
        <f>ROUND(#REF!-#REF!,3)</f>
        <v>#REF!</v>
      </c>
      <c r="AB58" s="50" t="e">
        <f>ROUND(#REF!-#REF!,3)</f>
        <v>#REF!</v>
      </c>
      <c r="AC58" s="50" t="e">
        <f>ROUND(#REF!-#REF!,3)</f>
        <v>#REF!</v>
      </c>
      <c r="AD58" s="50" t="e">
        <f>ROUND(#REF!-#REF!,3)</f>
        <v>#REF!</v>
      </c>
      <c r="AE58" s="50" t="e">
        <f>ROUND(#REF!-#REF!,3)</f>
        <v>#REF!</v>
      </c>
      <c r="AF58" s="50" t="e">
        <f>ROUND(#REF!-#REF!,3)</f>
        <v>#REF!</v>
      </c>
      <c r="AG58" s="50" t="e">
        <f>ROUND(#REF!-#REF!,3)</f>
        <v>#REF!</v>
      </c>
      <c r="AH58" s="50" t="e">
        <f>ROUND(#REF!-#REF!,3)</f>
        <v>#REF!</v>
      </c>
      <c r="AI58" s="50" t="e">
        <f>ROUND(#REF!-#REF!,3)</f>
        <v>#REF!</v>
      </c>
      <c r="AJ58" s="50" t="e">
        <f>ROUND(#REF!-#REF!,3)</f>
        <v>#REF!</v>
      </c>
      <c r="AK58" s="50" t="e">
        <f>ROUND(#REF!-#REF!,3)</f>
        <v>#REF!</v>
      </c>
      <c r="AL58" s="50" t="e">
        <f>ROUND(#REF!-#REF!,3)</f>
        <v>#REF!</v>
      </c>
      <c r="AM58" s="50" t="e">
        <f>ROUND(#REF!-#REF!,3)</f>
        <v>#REF!</v>
      </c>
      <c r="AN58" s="50" t="e">
        <f>ROUND(#REF!-#REF!,3)</f>
        <v>#REF!</v>
      </c>
      <c r="AO58" s="50" t="e">
        <f>ROUND(#REF!-#REF!,3)</f>
        <v>#REF!</v>
      </c>
      <c r="AP58" s="50" t="e">
        <f>ROUND(#REF!-#REF!,3)</f>
        <v>#REF!</v>
      </c>
      <c r="AQ58" s="50" t="e">
        <f>ROUND(#REF!-#REF!,3)</f>
        <v>#REF!</v>
      </c>
      <c r="AR58" s="50" t="e">
        <f>ROUND(#REF!-#REF!,3)</f>
        <v>#REF!</v>
      </c>
      <c r="AS58" s="50" t="e">
        <f>ROUND(#REF!-#REF!,3)</f>
        <v>#REF!</v>
      </c>
      <c r="AT58" s="50" t="e">
        <f>ROUND(#REF!-#REF!,3)</f>
        <v>#REF!</v>
      </c>
      <c r="AU58" s="50" t="e">
        <f>ROUND(#REF!-#REF!,3)</f>
        <v>#REF!</v>
      </c>
      <c r="AV58" s="50" t="e">
        <f>ROUND(#REF!-#REF!,3)</f>
        <v>#REF!</v>
      </c>
      <c r="AW58" s="50" t="e">
        <f>ROUND(#REF!-#REF!,3)</f>
        <v>#REF!</v>
      </c>
      <c r="AX58" s="51" t="e">
        <f>ROUND(#REF!-#REF!,3)</f>
        <v>#REF!</v>
      </c>
      <c r="AY58" s="51" t="e">
        <f>ROUND(#REF!-#REF!,3)</f>
        <v>#REF!</v>
      </c>
      <c r="AZ58" s="51" t="e">
        <f>ROUND(#REF!-#REF!,3)</f>
        <v>#REF!</v>
      </c>
      <c r="BA58" s="51" t="e">
        <f>ROUND(#REF!-#REF!,3)</f>
        <v>#REF!</v>
      </c>
      <c r="BB58" s="51" t="e">
        <f>ROUND(#REF!-#REF!,3)</f>
        <v>#REF!</v>
      </c>
      <c r="BC58" s="51" t="e">
        <f>ROUND(#REF!-#REF!,3)</f>
        <v>#REF!</v>
      </c>
      <c r="BD58" s="52" t="e">
        <f>ROUND(#REF!-#REF!,3)</f>
        <v>#REF!</v>
      </c>
      <c r="BE58" s="52" t="e">
        <f>ROUND(#REF!-#REF!,3)</f>
        <v>#REF!</v>
      </c>
      <c r="BF58" s="52" t="e">
        <f>ROUND(#REF!-#REF!,3)</f>
        <v>#REF!</v>
      </c>
      <c r="BG58" s="52" t="e">
        <f>ROUND(#REF!-#REF!,3)</f>
        <v>#REF!</v>
      </c>
      <c r="BH58" s="52" t="e">
        <f>ROUND(#REF!-#REF!,3)</f>
        <v>#REF!</v>
      </c>
      <c r="BI58" s="52" t="e">
        <f>ROUND(#REF!-#REF!,3)</f>
        <v>#REF!</v>
      </c>
      <c r="BJ58" s="52" t="e">
        <f>ROUND(#REF!-#REF!,3)</f>
        <v>#REF!</v>
      </c>
      <c r="BK58" s="52" t="e">
        <f>ROUND(#REF!-#REF!,3)</f>
        <v>#REF!</v>
      </c>
      <c r="BL58" s="52" t="e">
        <f>ROUND(#REF!-#REF!,3)</f>
        <v>#REF!</v>
      </c>
      <c r="BM58" s="52" t="e">
        <f>ROUND(#REF!-#REF!,3)</f>
        <v>#REF!</v>
      </c>
      <c r="BN58" s="52" t="e">
        <f>ROUND(#REF!-#REF!,3)</f>
        <v>#REF!</v>
      </c>
      <c r="BO58" s="52" t="e">
        <f>ROUND(#REF!-#REF!,3)</f>
        <v>#REF!</v>
      </c>
      <c r="BP58" s="52" t="e">
        <f>ROUND(#REF!-#REF!,3)</f>
        <v>#REF!</v>
      </c>
      <c r="BQ58" s="52" t="e">
        <f>ROUND(#REF!-#REF!,3)</f>
        <v>#REF!</v>
      </c>
      <c r="BR58" s="52" t="e">
        <f>ROUND(#REF!-#REF!,3)</f>
        <v>#REF!</v>
      </c>
      <c r="BS58" s="47" t="e">
        <f>ROUND(#REF!-#REF!,3)</f>
        <v>#REF!</v>
      </c>
      <c r="BT58" s="47" t="e">
        <f>ROUND(#REF!-#REF!,3)</f>
        <v>#REF!</v>
      </c>
      <c r="BU58" s="47" t="e">
        <f>ROUND(#REF!-#REF!,3)</f>
        <v>#REF!</v>
      </c>
      <c r="BV58" s="53" t="e">
        <f>ROUND(#REF!-#REF!,3)</f>
        <v>#REF!</v>
      </c>
      <c r="BW58" s="53" t="e">
        <f>ROUND(#REF!-#REF!,3)</f>
        <v>#REF!</v>
      </c>
      <c r="BX58" s="53" t="e">
        <f>ROUND(#REF!-#REF!,3)</f>
        <v>#REF!</v>
      </c>
      <c r="BY58" s="75" t="e">
        <f>ROUND(#REF!-#REF!,3)</f>
        <v>#REF!</v>
      </c>
      <c r="BZ58" s="75" t="e">
        <f>ROUND(#REF!-#REF!,3)</f>
        <v>#REF!</v>
      </c>
      <c r="CA58" s="75" t="e">
        <f>ROUND(#REF!-#REF!,3)</f>
        <v>#REF!</v>
      </c>
      <c r="CB58" s="75" t="e">
        <f>ROUND(#REF!-#REF!,3)</f>
        <v>#REF!</v>
      </c>
      <c r="CC58" s="75" t="e">
        <f>ROUND(#REF!-#REF!,3)</f>
        <v>#REF!</v>
      </c>
      <c r="CD58" s="75" t="e">
        <f>ROUND(#REF!-#REF!,3)</f>
        <v>#REF!</v>
      </c>
      <c r="CE58" s="75" t="e">
        <f>ROUND(#REF!-#REF!,3)</f>
        <v>#REF!</v>
      </c>
      <c r="CF58" s="75" t="e">
        <f>ROUND(#REF!-#REF!,3)</f>
        <v>#REF!</v>
      </c>
      <c r="CG58" s="75" t="e">
        <f>ROUND(#REF!-#REF!,3)</f>
        <v>#REF!</v>
      </c>
      <c r="CH58" s="75" t="e">
        <f>ROUND(#REF!-#REF!,3)</f>
        <v>#REF!</v>
      </c>
      <c r="CI58" s="45"/>
      <c r="CJ58" s="45"/>
      <c r="CK58" s="45"/>
      <c r="CL58" s="45"/>
      <c r="CM58" s="45"/>
      <c r="CN58" s="45"/>
      <c r="CO58" s="45"/>
      <c r="CP58" s="45"/>
      <c r="CQ58" s="45"/>
    </row>
    <row r="59" spans="1:95" ht="16">
      <c r="A59" s="6">
        <f t="shared" si="3"/>
        <v>174</v>
      </c>
      <c r="B59" s="45"/>
      <c r="C59" s="45"/>
      <c r="D59" s="45"/>
      <c r="E59" s="45"/>
      <c r="F59" s="75" t="e">
        <f>ROUND(#REF!-#REF!,3)</f>
        <v>#REF!</v>
      </c>
      <c r="G59" s="75" t="e">
        <f>ROUND(#REF!-#REF!,3)</f>
        <v>#REF!</v>
      </c>
      <c r="H59" s="75" t="e">
        <f>ROUND(#REF!-#REF!,3)</f>
        <v>#REF!</v>
      </c>
      <c r="I59" s="47" t="e">
        <f>ROUND(#REF!-#REF!,3)</f>
        <v>#REF!</v>
      </c>
      <c r="J59" s="47" t="e">
        <f>ROUND(#REF!-#REF!,3)</f>
        <v>#REF!</v>
      </c>
      <c r="K59" s="47" t="e">
        <f>ROUND(#REF!-#REF!,3)</f>
        <v>#REF!</v>
      </c>
      <c r="L59" s="50" t="e">
        <f>ROUND(#REF!-#REF!,3)</f>
        <v>#REF!</v>
      </c>
      <c r="M59" s="50" t="e">
        <f>ROUND(#REF!-#REF!,3)</f>
        <v>#REF!</v>
      </c>
      <c r="N59" s="50" t="e">
        <f>ROUND(#REF!-#REF!,3)</f>
        <v>#REF!</v>
      </c>
      <c r="O59" s="50" t="e">
        <f>ROUND(#REF!-#REF!,3)</f>
        <v>#REF!</v>
      </c>
      <c r="P59" s="50" t="e">
        <f>ROUND(#REF!-#REF!,3)</f>
        <v>#REF!</v>
      </c>
      <c r="Q59" s="50" t="e">
        <f>ROUND(#REF!-#REF!,3)</f>
        <v>#REF!</v>
      </c>
      <c r="R59" s="50" t="e">
        <f>ROUND(#REF!-#REF!,3)</f>
        <v>#REF!</v>
      </c>
      <c r="S59" s="50" t="e">
        <f>ROUND(#REF!-#REF!,3)</f>
        <v>#REF!</v>
      </c>
      <c r="T59" s="50" t="e">
        <f>ROUND(#REF!-#REF!,3)</f>
        <v>#REF!</v>
      </c>
      <c r="U59" s="50" t="e">
        <f>ROUND(#REF!-#REF!,3)</f>
        <v>#REF!</v>
      </c>
      <c r="V59" s="50" t="e">
        <f>ROUND(#REF!-#REF!,3)</f>
        <v>#REF!</v>
      </c>
      <c r="W59" s="50" t="e">
        <f>ROUND(#REF!-#REF!,3)</f>
        <v>#REF!</v>
      </c>
      <c r="X59" s="50" t="e">
        <f>ROUND(#REF!-#REF!,3)</f>
        <v>#REF!</v>
      </c>
      <c r="Y59" s="50" t="e">
        <f>ROUND(#REF!-#REF!,3)</f>
        <v>#REF!</v>
      </c>
      <c r="Z59" s="50" t="e">
        <f>ROUND(#REF!-#REF!,3)</f>
        <v>#REF!</v>
      </c>
      <c r="AA59" s="50" t="e">
        <f>ROUND(#REF!-#REF!,3)</f>
        <v>#REF!</v>
      </c>
      <c r="AB59" s="50" t="e">
        <f>ROUND(#REF!-#REF!,3)</f>
        <v>#REF!</v>
      </c>
      <c r="AC59" s="50" t="e">
        <f>ROUND(#REF!-#REF!,3)</f>
        <v>#REF!</v>
      </c>
      <c r="AD59" s="50" t="e">
        <f>ROUND(#REF!-#REF!,3)</f>
        <v>#REF!</v>
      </c>
      <c r="AE59" s="50" t="e">
        <f>ROUND(#REF!-#REF!,3)</f>
        <v>#REF!</v>
      </c>
      <c r="AF59" s="50" t="e">
        <f>ROUND(#REF!-#REF!,3)</f>
        <v>#REF!</v>
      </c>
      <c r="AG59" s="50" t="e">
        <f>ROUND(#REF!-#REF!,3)</f>
        <v>#REF!</v>
      </c>
      <c r="AH59" s="50" t="e">
        <f>ROUND(#REF!-#REF!,3)</f>
        <v>#REF!</v>
      </c>
      <c r="AI59" s="50" t="e">
        <f>ROUND(#REF!-#REF!,3)</f>
        <v>#REF!</v>
      </c>
      <c r="AJ59" s="50" t="e">
        <f>ROUND(#REF!-#REF!,3)</f>
        <v>#REF!</v>
      </c>
      <c r="AK59" s="50" t="e">
        <f>ROUND(#REF!-#REF!,3)</f>
        <v>#REF!</v>
      </c>
      <c r="AL59" s="50" t="e">
        <f>ROUND(#REF!-#REF!,3)</f>
        <v>#REF!</v>
      </c>
      <c r="AM59" s="50" t="e">
        <f>ROUND(#REF!-#REF!,3)</f>
        <v>#REF!</v>
      </c>
      <c r="AN59" s="50" t="e">
        <f>ROUND(#REF!-#REF!,3)</f>
        <v>#REF!</v>
      </c>
      <c r="AO59" s="50" t="e">
        <f>ROUND(#REF!-#REF!,3)</f>
        <v>#REF!</v>
      </c>
      <c r="AP59" s="50" t="e">
        <f>ROUND(#REF!-#REF!,3)</f>
        <v>#REF!</v>
      </c>
      <c r="AQ59" s="50" t="e">
        <f>ROUND(#REF!-#REF!,3)</f>
        <v>#REF!</v>
      </c>
      <c r="AR59" s="50" t="e">
        <f>ROUND(#REF!-#REF!,3)</f>
        <v>#REF!</v>
      </c>
      <c r="AS59" s="50" t="e">
        <f>ROUND(#REF!-#REF!,3)</f>
        <v>#REF!</v>
      </c>
      <c r="AT59" s="50" t="e">
        <f>ROUND(#REF!-#REF!,3)</f>
        <v>#REF!</v>
      </c>
      <c r="AU59" s="50" t="e">
        <f>ROUND(#REF!-#REF!,3)</f>
        <v>#REF!</v>
      </c>
      <c r="AV59" s="50" t="e">
        <f>ROUND(#REF!-#REF!,3)</f>
        <v>#REF!</v>
      </c>
      <c r="AW59" s="50" t="e">
        <f>ROUND(#REF!-#REF!,3)</f>
        <v>#REF!</v>
      </c>
      <c r="AX59" s="51" t="e">
        <f>ROUND(#REF!-#REF!,3)</f>
        <v>#REF!</v>
      </c>
      <c r="AY59" s="51" t="e">
        <f>ROUND(#REF!-#REF!,3)</f>
        <v>#REF!</v>
      </c>
      <c r="AZ59" s="51" t="e">
        <f>ROUND(#REF!-#REF!,3)</f>
        <v>#REF!</v>
      </c>
      <c r="BA59" s="51" t="e">
        <f>ROUND(#REF!-#REF!,3)</f>
        <v>#REF!</v>
      </c>
      <c r="BB59" s="51" t="e">
        <f>ROUND(#REF!-#REF!,3)</f>
        <v>#REF!</v>
      </c>
      <c r="BC59" s="51" t="e">
        <f>ROUND(#REF!-#REF!,3)</f>
        <v>#REF!</v>
      </c>
      <c r="BD59" s="52" t="e">
        <f>ROUND(#REF!-#REF!,3)</f>
        <v>#REF!</v>
      </c>
      <c r="BE59" s="52" t="e">
        <f>ROUND(#REF!-#REF!,3)</f>
        <v>#REF!</v>
      </c>
      <c r="BF59" s="52" t="e">
        <f>ROUND(#REF!-#REF!,3)</f>
        <v>#REF!</v>
      </c>
      <c r="BG59" s="52" t="e">
        <f>ROUND(#REF!-#REF!,3)</f>
        <v>#REF!</v>
      </c>
      <c r="BH59" s="52" t="e">
        <f>ROUND(#REF!-#REF!,3)</f>
        <v>#REF!</v>
      </c>
      <c r="BI59" s="52" t="e">
        <f>ROUND(#REF!-#REF!,3)</f>
        <v>#REF!</v>
      </c>
      <c r="BJ59" s="52" t="e">
        <f>ROUND(#REF!-#REF!,3)</f>
        <v>#REF!</v>
      </c>
      <c r="BK59" s="52" t="e">
        <f>ROUND(#REF!-#REF!,3)</f>
        <v>#REF!</v>
      </c>
      <c r="BL59" s="52" t="e">
        <f>ROUND(#REF!-#REF!,3)</f>
        <v>#REF!</v>
      </c>
      <c r="BM59" s="52" t="e">
        <f>ROUND(#REF!-#REF!,3)</f>
        <v>#REF!</v>
      </c>
      <c r="BN59" s="52" t="e">
        <f>ROUND(#REF!-#REF!,3)</f>
        <v>#REF!</v>
      </c>
      <c r="BO59" s="52" t="e">
        <f>ROUND(#REF!-#REF!,3)</f>
        <v>#REF!</v>
      </c>
      <c r="BP59" s="52" t="e">
        <f>ROUND(#REF!-#REF!,3)</f>
        <v>#REF!</v>
      </c>
      <c r="BQ59" s="52" t="e">
        <f>ROUND(#REF!-#REF!,3)</f>
        <v>#REF!</v>
      </c>
      <c r="BR59" s="52" t="e">
        <f>ROUND(#REF!-#REF!,3)</f>
        <v>#REF!</v>
      </c>
      <c r="BS59" s="47" t="e">
        <f>ROUND(#REF!-#REF!,3)</f>
        <v>#REF!</v>
      </c>
      <c r="BT59" s="47" t="e">
        <f>ROUND(#REF!-#REF!,3)</f>
        <v>#REF!</v>
      </c>
      <c r="BU59" s="47" t="e">
        <f>ROUND(#REF!-#REF!,3)</f>
        <v>#REF!</v>
      </c>
      <c r="BV59" s="53" t="e">
        <f>ROUND(#REF!-#REF!,3)</f>
        <v>#REF!</v>
      </c>
      <c r="BW59" s="53" t="e">
        <f>ROUND(#REF!-#REF!,3)</f>
        <v>#REF!</v>
      </c>
      <c r="BX59" s="53" t="e">
        <f>ROUND(#REF!-#REF!,3)</f>
        <v>#REF!</v>
      </c>
      <c r="BY59" s="75" t="e">
        <f>ROUND(#REF!-#REF!,3)</f>
        <v>#REF!</v>
      </c>
      <c r="BZ59" s="75" t="e">
        <f>ROUND(#REF!-#REF!,3)</f>
        <v>#REF!</v>
      </c>
      <c r="CA59" s="75" t="e">
        <f>ROUND(#REF!-#REF!,3)</f>
        <v>#REF!</v>
      </c>
      <c r="CB59" s="75" t="e">
        <f>ROUND(#REF!-#REF!,3)</f>
        <v>#REF!</v>
      </c>
      <c r="CC59" s="75" t="e">
        <f>ROUND(#REF!-#REF!,3)</f>
        <v>#REF!</v>
      </c>
      <c r="CD59" s="75" t="e">
        <f>ROUND(#REF!-#REF!,3)</f>
        <v>#REF!</v>
      </c>
      <c r="CE59" s="75" t="e">
        <f>ROUND(#REF!-#REF!,3)</f>
        <v>#REF!</v>
      </c>
      <c r="CF59" s="75" t="e">
        <f>ROUND(#REF!-#REF!,3)</f>
        <v>#REF!</v>
      </c>
      <c r="CG59" s="75" t="e">
        <f>ROUND(#REF!-#REF!,3)</f>
        <v>#REF!</v>
      </c>
      <c r="CH59" s="75" t="e">
        <f>ROUND(#REF!-#REF!,3)</f>
        <v>#REF!</v>
      </c>
      <c r="CI59" s="45"/>
      <c r="CJ59" s="45"/>
      <c r="CK59" s="45"/>
      <c r="CL59" s="45"/>
      <c r="CM59" s="45"/>
      <c r="CN59" s="45"/>
      <c r="CO59" s="45"/>
      <c r="CP59" s="45"/>
      <c r="CQ59" s="45"/>
    </row>
    <row r="60" spans="1:95" ht="16">
      <c r="A60" s="6">
        <f t="shared" si="3"/>
        <v>171</v>
      </c>
      <c r="B60" s="45"/>
      <c r="C60" s="45"/>
      <c r="D60" s="45"/>
      <c r="E60" s="45"/>
      <c r="F60" s="75" t="e">
        <f>ROUND(#REF!-#REF!,3)</f>
        <v>#REF!</v>
      </c>
      <c r="G60" s="75" t="e">
        <f>ROUND(#REF!-#REF!,3)</f>
        <v>#REF!</v>
      </c>
      <c r="H60" s="75" t="e">
        <f>ROUND(#REF!-#REF!,3)</f>
        <v>#REF!</v>
      </c>
      <c r="I60" s="47" t="e">
        <f>ROUND(#REF!-#REF!,3)</f>
        <v>#REF!</v>
      </c>
      <c r="J60" s="47" t="e">
        <f>ROUND(#REF!-#REF!,3)</f>
        <v>#REF!</v>
      </c>
      <c r="K60" s="47" t="e">
        <f>ROUND(#REF!-#REF!,3)</f>
        <v>#REF!</v>
      </c>
      <c r="L60" s="50" t="e">
        <f>ROUND(#REF!-#REF!,3)</f>
        <v>#REF!</v>
      </c>
      <c r="M60" s="50" t="e">
        <f>ROUND(#REF!-#REF!,3)</f>
        <v>#REF!</v>
      </c>
      <c r="N60" s="50" t="e">
        <f>ROUND(#REF!-#REF!,3)</f>
        <v>#REF!</v>
      </c>
      <c r="O60" s="50" t="e">
        <f>ROUND(#REF!-#REF!,3)</f>
        <v>#REF!</v>
      </c>
      <c r="P60" s="50" t="e">
        <f>ROUND(#REF!-#REF!,3)</f>
        <v>#REF!</v>
      </c>
      <c r="Q60" s="50" t="e">
        <f>ROUND(#REF!-#REF!,3)</f>
        <v>#REF!</v>
      </c>
      <c r="R60" s="50" t="e">
        <f>ROUND(#REF!-#REF!,3)</f>
        <v>#REF!</v>
      </c>
      <c r="S60" s="50" t="e">
        <f>ROUND(#REF!-#REF!,3)</f>
        <v>#REF!</v>
      </c>
      <c r="T60" s="50" t="e">
        <f>ROUND(#REF!-#REF!,3)</f>
        <v>#REF!</v>
      </c>
      <c r="U60" s="50" t="e">
        <f>ROUND(#REF!-#REF!,3)</f>
        <v>#REF!</v>
      </c>
      <c r="V60" s="50" t="e">
        <f>ROUND(#REF!-#REF!,3)</f>
        <v>#REF!</v>
      </c>
      <c r="W60" s="50" t="e">
        <f>ROUND(#REF!-#REF!,3)</f>
        <v>#REF!</v>
      </c>
      <c r="X60" s="50" t="e">
        <f>ROUND(#REF!-#REF!,3)</f>
        <v>#REF!</v>
      </c>
      <c r="Y60" s="50" t="e">
        <f>ROUND(#REF!-#REF!,3)</f>
        <v>#REF!</v>
      </c>
      <c r="Z60" s="50" t="e">
        <f>ROUND(#REF!-#REF!,3)</f>
        <v>#REF!</v>
      </c>
      <c r="AA60" s="50" t="e">
        <f>ROUND(#REF!-#REF!,3)</f>
        <v>#REF!</v>
      </c>
      <c r="AB60" s="50" t="e">
        <f>ROUND(#REF!-#REF!,3)</f>
        <v>#REF!</v>
      </c>
      <c r="AC60" s="50" t="e">
        <f>ROUND(#REF!-#REF!,3)</f>
        <v>#REF!</v>
      </c>
      <c r="AD60" s="50" t="e">
        <f>ROUND(#REF!-#REF!,3)</f>
        <v>#REF!</v>
      </c>
      <c r="AE60" s="50" t="e">
        <f>ROUND(#REF!-#REF!,3)</f>
        <v>#REF!</v>
      </c>
      <c r="AF60" s="50" t="e">
        <f>ROUND(#REF!-#REF!,3)</f>
        <v>#REF!</v>
      </c>
      <c r="AG60" s="50" t="e">
        <f>ROUND(#REF!-#REF!,3)</f>
        <v>#REF!</v>
      </c>
      <c r="AH60" s="50" t="e">
        <f>ROUND(#REF!-#REF!,3)</f>
        <v>#REF!</v>
      </c>
      <c r="AI60" s="50" t="e">
        <f>ROUND(#REF!-#REF!,3)</f>
        <v>#REF!</v>
      </c>
      <c r="AJ60" s="50" t="e">
        <f>ROUND(#REF!-#REF!,3)</f>
        <v>#REF!</v>
      </c>
      <c r="AK60" s="50" t="e">
        <f>ROUND(#REF!-#REF!,3)</f>
        <v>#REF!</v>
      </c>
      <c r="AL60" s="50" t="e">
        <f>ROUND(#REF!-#REF!,3)</f>
        <v>#REF!</v>
      </c>
      <c r="AM60" s="50" t="e">
        <f>ROUND(#REF!-#REF!,3)</f>
        <v>#REF!</v>
      </c>
      <c r="AN60" s="50" t="e">
        <f>ROUND(#REF!-#REF!,3)</f>
        <v>#REF!</v>
      </c>
      <c r="AO60" s="50" t="e">
        <f>ROUND(#REF!-#REF!,3)</f>
        <v>#REF!</v>
      </c>
      <c r="AP60" s="50" t="e">
        <f>ROUND(#REF!-#REF!,3)</f>
        <v>#REF!</v>
      </c>
      <c r="AQ60" s="50" t="e">
        <f>ROUND(#REF!-#REF!,3)</f>
        <v>#REF!</v>
      </c>
      <c r="AR60" s="50" t="e">
        <f>ROUND(#REF!-#REF!,3)</f>
        <v>#REF!</v>
      </c>
      <c r="AS60" s="50" t="e">
        <f>ROUND(#REF!-#REF!,3)</f>
        <v>#REF!</v>
      </c>
      <c r="AT60" s="50" t="e">
        <f>ROUND(#REF!-#REF!,3)</f>
        <v>#REF!</v>
      </c>
      <c r="AU60" s="50" t="e">
        <f>ROUND(#REF!-#REF!,3)</f>
        <v>#REF!</v>
      </c>
      <c r="AV60" s="50" t="e">
        <f>ROUND(#REF!-#REF!,3)</f>
        <v>#REF!</v>
      </c>
      <c r="AW60" s="50" t="e">
        <f>ROUND(#REF!-#REF!,3)</f>
        <v>#REF!</v>
      </c>
      <c r="AX60" s="51" t="e">
        <f>ROUND(#REF!-#REF!,3)</f>
        <v>#REF!</v>
      </c>
      <c r="AY60" s="51" t="e">
        <f>ROUND(#REF!-#REF!,3)</f>
        <v>#REF!</v>
      </c>
      <c r="AZ60" s="51" t="e">
        <f>ROUND(#REF!-#REF!,3)</f>
        <v>#REF!</v>
      </c>
      <c r="BA60" s="51" t="e">
        <f>ROUND(#REF!-#REF!,3)</f>
        <v>#REF!</v>
      </c>
      <c r="BB60" s="51" t="e">
        <f>ROUND(#REF!-#REF!,3)</f>
        <v>#REF!</v>
      </c>
      <c r="BC60" s="51" t="e">
        <f>ROUND(#REF!-#REF!,3)</f>
        <v>#REF!</v>
      </c>
      <c r="BD60" s="52" t="e">
        <f>ROUND(#REF!-#REF!,3)</f>
        <v>#REF!</v>
      </c>
      <c r="BE60" s="52" t="e">
        <f>ROUND(#REF!-#REF!,3)</f>
        <v>#REF!</v>
      </c>
      <c r="BF60" s="52" t="e">
        <f>ROUND(#REF!-#REF!,3)</f>
        <v>#REF!</v>
      </c>
      <c r="BG60" s="52" t="e">
        <f>ROUND(#REF!-#REF!,3)</f>
        <v>#REF!</v>
      </c>
      <c r="BH60" s="52" t="e">
        <f>ROUND(#REF!-#REF!,3)</f>
        <v>#REF!</v>
      </c>
      <c r="BI60" s="52" t="e">
        <f>ROUND(#REF!-#REF!,3)</f>
        <v>#REF!</v>
      </c>
      <c r="BJ60" s="52" t="e">
        <f>ROUND(#REF!-#REF!,3)</f>
        <v>#REF!</v>
      </c>
      <c r="BK60" s="52" t="e">
        <f>ROUND(#REF!-#REF!,3)</f>
        <v>#REF!</v>
      </c>
      <c r="BL60" s="52" t="e">
        <f>ROUND(#REF!-#REF!,3)</f>
        <v>#REF!</v>
      </c>
      <c r="BM60" s="52" t="e">
        <f>ROUND(#REF!-#REF!,3)</f>
        <v>#REF!</v>
      </c>
      <c r="BN60" s="52" t="e">
        <f>ROUND(#REF!-#REF!,3)</f>
        <v>#REF!</v>
      </c>
      <c r="BO60" s="52" t="e">
        <f>ROUND(#REF!-#REF!,3)</f>
        <v>#REF!</v>
      </c>
      <c r="BP60" s="52" t="e">
        <f>ROUND(#REF!-#REF!,3)</f>
        <v>#REF!</v>
      </c>
      <c r="BQ60" s="52" t="e">
        <f>ROUND(#REF!-#REF!,3)</f>
        <v>#REF!</v>
      </c>
      <c r="BR60" s="52" t="e">
        <f>ROUND(#REF!-#REF!,3)</f>
        <v>#REF!</v>
      </c>
      <c r="BS60" s="47" t="e">
        <f>ROUND(#REF!-#REF!,3)</f>
        <v>#REF!</v>
      </c>
      <c r="BT60" s="47" t="e">
        <f>ROUND(#REF!-#REF!,3)</f>
        <v>#REF!</v>
      </c>
      <c r="BU60" s="47" t="e">
        <f>ROUND(#REF!-#REF!,3)</f>
        <v>#REF!</v>
      </c>
      <c r="BV60" s="53" t="e">
        <f>ROUND(#REF!-#REF!,3)</f>
        <v>#REF!</v>
      </c>
      <c r="BW60" s="53" t="e">
        <f>ROUND(#REF!-#REF!,3)</f>
        <v>#REF!</v>
      </c>
      <c r="BX60" s="53" t="e">
        <f>ROUND(#REF!-#REF!,3)</f>
        <v>#REF!</v>
      </c>
      <c r="BY60" s="75" t="e">
        <f>ROUND(#REF!-#REF!,3)</f>
        <v>#REF!</v>
      </c>
      <c r="BZ60" s="75" t="e">
        <f>ROUND(#REF!-#REF!,3)</f>
        <v>#REF!</v>
      </c>
      <c r="CA60" s="75" t="e">
        <f>ROUND(#REF!-#REF!,3)</f>
        <v>#REF!</v>
      </c>
      <c r="CB60" s="75" t="e">
        <f>ROUND(#REF!-#REF!,3)</f>
        <v>#REF!</v>
      </c>
      <c r="CC60" s="75" t="e">
        <f>ROUND(#REF!-#REF!,3)</f>
        <v>#REF!</v>
      </c>
      <c r="CD60" s="75" t="e">
        <f>ROUND(#REF!-#REF!,3)</f>
        <v>#REF!</v>
      </c>
      <c r="CE60" s="75" t="e">
        <f>ROUND(#REF!-#REF!,3)</f>
        <v>#REF!</v>
      </c>
      <c r="CF60" s="75" t="e">
        <f>ROUND(#REF!-#REF!,3)</f>
        <v>#REF!</v>
      </c>
      <c r="CG60" s="75" t="e">
        <f>ROUND(#REF!-#REF!,3)</f>
        <v>#REF!</v>
      </c>
      <c r="CH60" s="75" t="e">
        <f>ROUND(#REF!-#REF!,3)</f>
        <v>#REF!</v>
      </c>
      <c r="CI60" s="45"/>
      <c r="CJ60" s="45"/>
      <c r="CK60" s="45"/>
      <c r="CL60" s="45"/>
      <c r="CM60" s="45"/>
      <c r="CN60" s="45"/>
      <c r="CO60" s="45"/>
      <c r="CP60" s="45"/>
      <c r="CQ60" s="45"/>
    </row>
    <row r="61" spans="1:95" ht="16">
      <c r="A61" s="6">
        <f t="shared" si="3"/>
        <v>168</v>
      </c>
      <c r="B61" s="45"/>
      <c r="C61" s="45"/>
      <c r="D61" s="45"/>
      <c r="E61" s="45"/>
      <c r="F61" s="75" t="e">
        <f>ROUND(#REF!-#REF!,3)</f>
        <v>#REF!</v>
      </c>
      <c r="G61" s="75" t="e">
        <f>ROUND(#REF!-#REF!,3)</f>
        <v>#REF!</v>
      </c>
      <c r="H61" s="75" t="e">
        <f>ROUND(#REF!-#REF!,3)</f>
        <v>#REF!</v>
      </c>
      <c r="I61" s="47" t="e">
        <f>ROUND(#REF!-#REF!,3)</f>
        <v>#REF!</v>
      </c>
      <c r="J61" s="47" t="e">
        <f>ROUND(#REF!-#REF!,3)</f>
        <v>#REF!</v>
      </c>
      <c r="K61" s="47" t="e">
        <f>ROUND(#REF!-#REF!,3)</f>
        <v>#REF!</v>
      </c>
      <c r="L61" s="50" t="e">
        <f>ROUND(#REF!-#REF!,3)</f>
        <v>#REF!</v>
      </c>
      <c r="M61" s="50" t="e">
        <f>ROUND(#REF!-#REF!,3)</f>
        <v>#REF!</v>
      </c>
      <c r="N61" s="50" t="e">
        <f>ROUND(#REF!-#REF!,3)</f>
        <v>#REF!</v>
      </c>
      <c r="O61" s="50" t="e">
        <f>ROUND(#REF!-#REF!,3)</f>
        <v>#REF!</v>
      </c>
      <c r="P61" s="50" t="e">
        <f>ROUND(#REF!-#REF!,3)</f>
        <v>#REF!</v>
      </c>
      <c r="Q61" s="50" t="e">
        <f>ROUND(#REF!-#REF!,3)</f>
        <v>#REF!</v>
      </c>
      <c r="R61" s="50" t="e">
        <f>ROUND(#REF!-#REF!,3)</f>
        <v>#REF!</v>
      </c>
      <c r="S61" s="50" t="e">
        <f>ROUND(#REF!-#REF!,3)</f>
        <v>#REF!</v>
      </c>
      <c r="T61" s="50" t="e">
        <f>ROUND(#REF!-#REF!,3)</f>
        <v>#REF!</v>
      </c>
      <c r="U61" s="50" t="e">
        <f>ROUND(#REF!-#REF!,3)</f>
        <v>#REF!</v>
      </c>
      <c r="V61" s="50" t="e">
        <f>ROUND(#REF!-#REF!,3)</f>
        <v>#REF!</v>
      </c>
      <c r="W61" s="50" t="e">
        <f>ROUND(#REF!-#REF!,3)</f>
        <v>#REF!</v>
      </c>
      <c r="X61" s="50" t="e">
        <f>ROUND(#REF!-#REF!,3)</f>
        <v>#REF!</v>
      </c>
      <c r="Y61" s="50" t="e">
        <f>ROUND(#REF!-#REF!,3)</f>
        <v>#REF!</v>
      </c>
      <c r="Z61" s="50" t="e">
        <f>ROUND(#REF!-#REF!,3)</f>
        <v>#REF!</v>
      </c>
      <c r="AA61" s="50" t="e">
        <f>ROUND(#REF!-#REF!,3)</f>
        <v>#REF!</v>
      </c>
      <c r="AB61" s="50" t="e">
        <f>ROUND(#REF!-#REF!,3)</f>
        <v>#REF!</v>
      </c>
      <c r="AC61" s="50" t="e">
        <f>ROUND(#REF!-#REF!,3)</f>
        <v>#REF!</v>
      </c>
      <c r="AD61" s="50" t="e">
        <f>ROUND(#REF!-#REF!,3)</f>
        <v>#REF!</v>
      </c>
      <c r="AE61" s="50" t="e">
        <f>ROUND(#REF!-#REF!,3)</f>
        <v>#REF!</v>
      </c>
      <c r="AF61" s="50" t="e">
        <f>ROUND(#REF!-#REF!,3)</f>
        <v>#REF!</v>
      </c>
      <c r="AG61" s="50" t="e">
        <f>ROUND(#REF!-#REF!,3)</f>
        <v>#REF!</v>
      </c>
      <c r="AH61" s="50" t="e">
        <f>ROUND(#REF!-#REF!,3)</f>
        <v>#REF!</v>
      </c>
      <c r="AI61" s="50" t="e">
        <f>ROUND(#REF!-#REF!,3)</f>
        <v>#REF!</v>
      </c>
      <c r="AJ61" s="50" t="e">
        <f>ROUND(#REF!-#REF!,3)</f>
        <v>#REF!</v>
      </c>
      <c r="AK61" s="50" t="e">
        <f>ROUND(#REF!-#REF!,3)</f>
        <v>#REF!</v>
      </c>
      <c r="AL61" s="50" t="e">
        <f>ROUND(#REF!-#REF!,3)</f>
        <v>#REF!</v>
      </c>
      <c r="AM61" s="50" t="e">
        <f>ROUND(#REF!-#REF!,3)</f>
        <v>#REF!</v>
      </c>
      <c r="AN61" s="50" t="e">
        <f>ROUND(#REF!-#REF!,3)</f>
        <v>#REF!</v>
      </c>
      <c r="AO61" s="50" t="e">
        <f>ROUND(#REF!-#REF!,3)</f>
        <v>#REF!</v>
      </c>
      <c r="AP61" s="50" t="e">
        <f>ROUND(#REF!-#REF!,3)</f>
        <v>#REF!</v>
      </c>
      <c r="AQ61" s="50" t="e">
        <f>ROUND(#REF!-#REF!,3)</f>
        <v>#REF!</v>
      </c>
      <c r="AR61" s="50" t="e">
        <f>ROUND(#REF!-#REF!,3)</f>
        <v>#REF!</v>
      </c>
      <c r="AS61" s="50" t="e">
        <f>ROUND(#REF!-#REF!,3)</f>
        <v>#REF!</v>
      </c>
      <c r="AT61" s="50" t="e">
        <f>ROUND(#REF!-#REF!,3)</f>
        <v>#REF!</v>
      </c>
      <c r="AU61" s="50" t="e">
        <f>ROUND(#REF!-#REF!,3)</f>
        <v>#REF!</v>
      </c>
      <c r="AV61" s="50" t="e">
        <f>ROUND(#REF!-#REF!,3)</f>
        <v>#REF!</v>
      </c>
      <c r="AW61" s="50" t="e">
        <f>ROUND(#REF!-#REF!,3)</f>
        <v>#REF!</v>
      </c>
      <c r="AX61" s="51" t="e">
        <f>ROUND(#REF!-#REF!,3)</f>
        <v>#REF!</v>
      </c>
      <c r="AY61" s="51" t="e">
        <f>ROUND(#REF!-#REF!,3)</f>
        <v>#REF!</v>
      </c>
      <c r="AZ61" s="51" t="e">
        <f>ROUND(#REF!-#REF!,3)</f>
        <v>#REF!</v>
      </c>
      <c r="BA61" s="51" t="e">
        <f>ROUND(#REF!-#REF!,3)</f>
        <v>#REF!</v>
      </c>
      <c r="BB61" s="51" t="e">
        <f>ROUND(#REF!-#REF!,3)</f>
        <v>#REF!</v>
      </c>
      <c r="BC61" s="51" t="e">
        <f>ROUND(#REF!-#REF!,3)</f>
        <v>#REF!</v>
      </c>
      <c r="BD61" s="52" t="e">
        <f>ROUND(#REF!-#REF!,3)</f>
        <v>#REF!</v>
      </c>
      <c r="BE61" s="52" t="e">
        <f>ROUND(#REF!-#REF!,3)</f>
        <v>#REF!</v>
      </c>
      <c r="BF61" s="52" t="e">
        <f>ROUND(#REF!-#REF!,3)</f>
        <v>#REF!</v>
      </c>
      <c r="BG61" s="52" t="e">
        <f>ROUND(#REF!-#REF!,3)</f>
        <v>#REF!</v>
      </c>
      <c r="BH61" s="52" t="e">
        <f>ROUND(#REF!-#REF!,3)</f>
        <v>#REF!</v>
      </c>
      <c r="BI61" s="52" t="e">
        <f>ROUND(#REF!-#REF!,3)</f>
        <v>#REF!</v>
      </c>
      <c r="BJ61" s="52" t="e">
        <f>ROUND(#REF!-#REF!,3)</f>
        <v>#REF!</v>
      </c>
      <c r="BK61" s="52" t="e">
        <f>ROUND(#REF!-#REF!,3)</f>
        <v>#REF!</v>
      </c>
      <c r="BL61" s="52" t="e">
        <f>ROUND(#REF!-#REF!,3)</f>
        <v>#REF!</v>
      </c>
      <c r="BM61" s="52" t="e">
        <f>ROUND(#REF!-#REF!,3)</f>
        <v>#REF!</v>
      </c>
      <c r="BN61" s="52" t="e">
        <f>ROUND(#REF!-#REF!,3)</f>
        <v>#REF!</v>
      </c>
      <c r="BO61" s="52" t="e">
        <f>ROUND(#REF!-#REF!,3)</f>
        <v>#REF!</v>
      </c>
      <c r="BP61" s="52" t="e">
        <f>ROUND(#REF!-#REF!,3)</f>
        <v>#REF!</v>
      </c>
      <c r="BQ61" s="52" t="e">
        <f>ROUND(#REF!-#REF!,3)</f>
        <v>#REF!</v>
      </c>
      <c r="BR61" s="52" t="e">
        <f>ROUND(#REF!-#REF!,3)</f>
        <v>#REF!</v>
      </c>
      <c r="BS61" s="47" t="e">
        <f>ROUND(#REF!-#REF!,3)</f>
        <v>#REF!</v>
      </c>
      <c r="BT61" s="47" t="e">
        <f>ROUND(#REF!-#REF!,3)</f>
        <v>#REF!</v>
      </c>
      <c r="BU61" s="47" t="e">
        <f>ROUND(#REF!-#REF!,3)</f>
        <v>#REF!</v>
      </c>
      <c r="BV61" s="53" t="e">
        <f>ROUND(#REF!-#REF!,3)</f>
        <v>#REF!</v>
      </c>
      <c r="BW61" s="53" t="e">
        <f>ROUND(#REF!-#REF!,3)</f>
        <v>#REF!</v>
      </c>
      <c r="BX61" s="53" t="e">
        <f>ROUND(#REF!-#REF!,3)</f>
        <v>#REF!</v>
      </c>
      <c r="BY61" s="75" t="e">
        <f>ROUND(#REF!-#REF!,3)</f>
        <v>#REF!</v>
      </c>
      <c r="BZ61" s="75" t="e">
        <f>ROUND(#REF!-#REF!,3)</f>
        <v>#REF!</v>
      </c>
      <c r="CA61" s="75" t="e">
        <f>ROUND(#REF!-#REF!,3)</f>
        <v>#REF!</v>
      </c>
      <c r="CB61" s="75" t="e">
        <f>ROUND(#REF!-#REF!,3)</f>
        <v>#REF!</v>
      </c>
      <c r="CC61" s="75" t="e">
        <f>ROUND(#REF!-#REF!,3)</f>
        <v>#REF!</v>
      </c>
      <c r="CD61" s="75" t="e">
        <f>ROUND(#REF!-#REF!,3)</f>
        <v>#REF!</v>
      </c>
      <c r="CE61" s="75" t="e">
        <f>ROUND(#REF!-#REF!,3)</f>
        <v>#REF!</v>
      </c>
      <c r="CF61" s="75" t="e">
        <f>ROUND(#REF!-#REF!,3)</f>
        <v>#REF!</v>
      </c>
      <c r="CG61" s="75" t="e">
        <f>ROUND(#REF!-#REF!,3)</f>
        <v>#REF!</v>
      </c>
      <c r="CH61" s="75" t="e">
        <f>ROUND(#REF!-#REF!,3)</f>
        <v>#REF!</v>
      </c>
      <c r="CI61" s="45"/>
      <c r="CJ61" s="45"/>
      <c r="CK61" s="45"/>
      <c r="CL61" s="45"/>
      <c r="CM61" s="45"/>
      <c r="CN61" s="45"/>
      <c r="CO61" s="45"/>
      <c r="CP61" s="45"/>
      <c r="CQ61" s="45"/>
    </row>
    <row r="62" spans="1:95" ht="16">
      <c r="A62" s="6">
        <f t="shared" si="3"/>
        <v>165</v>
      </c>
      <c r="B62" s="45"/>
      <c r="C62" s="45"/>
      <c r="D62" s="45"/>
      <c r="E62" s="45"/>
      <c r="F62" s="75" t="e">
        <f>ROUND(#REF!-#REF!,3)</f>
        <v>#REF!</v>
      </c>
      <c r="G62" s="75" t="e">
        <f>ROUND(#REF!-#REF!,3)</f>
        <v>#REF!</v>
      </c>
      <c r="H62" s="75" t="e">
        <f>ROUND(#REF!-#REF!,3)</f>
        <v>#REF!</v>
      </c>
      <c r="I62" s="47" t="e">
        <f>ROUND(#REF!-#REF!,3)</f>
        <v>#REF!</v>
      </c>
      <c r="J62" s="47" t="e">
        <f>ROUND(#REF!-#REF!,3)</f>
        <v>#REF!</v>
      </c>
      <c r="K62" s="47" t="e">
        <f>ROUND(#REF!-#REF!,3)</f>
        <v>#REF!</v>
      </c>
      <c r="L62" s="50" t="e">
        <f>ROUND(#REF!-#REF!,3)</f>
        <v>#REF!</v>
      </c>
      <c r="M62" s="50" t="e">
        <f>ROUND(#REF!-#REF!,3)</f>
        <v>#REF!</v>
      </c>
      <c r="N62" s="50" t="e">
        <f>ROUND(#REF!-#REF!,3)</f>
        <v>#REF!</v>
      </c>
      <c r="O62" s="50" t="e">
        <f>ROUND(#REF!-#REF!,3)</f>
        <v>#REF!</v>
      </c>
      <c r="P62" s="50" t="e">
        <f>ROUND(#REF!-#REF!,3)</f>
        <v>#REF!</v>
      </c>
      <c r="Q62" s="50" t="e">
        <f>ROUND(#REF!-#REF!,3)</f>
        <v>#REF!</v>
      </c>
      <c r="R62" s="50" t="e">
        <f>ROUND(#REF!-#REF!,3)</f>
        <v>#REF!</v>
      </c>
      <c r="S62" s="50" t="e">
        <f>ROUND(#REF!-#REF!,3)</f>
        <v>#REF!</v>
      </c>
      <c r="T62" s="50" t="e">
        <f>ROUND(#REF!-#REF!,3)</f>
        <v>#REF!</v>
      </c>
      <c r="U62" s="50" t="e">
        <f>ROUND(#REF!-#REF!,3)</f>
        <v>#REF!</v>
      </c>
      <c r="V62" s="50" t="e">
        <f>ROUND(#REF!-#REF!,3)</f>
        <v>#REF!</v>
      </c>
      <c r="W62" s="50" t="e">
        <f>ROUND(#REF!-#REF!,3)</f>
        <v>#REF!</v>
      </c>
      <c r="X62" s="50" t="e">
        <f>ROUND(#REF!-#REF!,3)</f>
        <v>#REF!</v>
      </c>
      <c r="Y62" s="50" t="e">
        <f>ROUND(#REF!-#REF!,3)</f>
        <v>#REF!</v>
      </c>
      <c r="Z62" s="50" t="e">
        <f>ROUND(#REF!-#REF!,3)</f>
        <v>#REF!</v>
      </c>
      <c r="AA62" s="50" t="e">
        <f>ROUND(#REF!-#REF!,3)</f>
        <v>#REF!</v>
      </c>
      <c r="AB62" s="50" t="e">
        <f>ROUND(#REF!-#REF!,3)</f>
        <v>#REF!</v>
      </c>
      <c r="AC62" s="50" t="e">
        <f>ROUND(#REF!-#REF!,3)</f>
        <v>#REF!</v>
      </c>
      <c r="AD62" s="50" t="e">
        <f>ROUND(#REF!-#REF!,3)</f>
        <v>#REF!</v>
      </c>
      <c r="AE62" s="50" t="e">
        <f>ROUND(#REF!-#REF!,3)</f>
        <v>#REF!</v>
      </c>
      <c r="AF62" s="50" t="e">
        <f>ROUND(#REF!-#REF!,3)</f>
        <v>#REF!</v>
      </c>
      <c r="AG62" s="50" t="e">
        <f>ROUND(#REF!-#REF!,3)</f>
        <v>#REF!</v>
      </c>
      <c r="AH62" s="50" t="e">
        <f>ROUND(#REF!-#REF!,3)</f>
        <v>#REF!</v>
      </c>
      <c r="AI62" s="50" t="e">
        <f>ROUND(#REF!-#REF!,3)</f>
        <v>#REF!</v>
      </c>
      <c r="AJ62" s="50" t="e">
        <f>ROUND(#REF!-#REF!,3)</f>
        <v>#REF!</v>
      </c>
      <c r="AK62" s="50" t="e">
        <f>ROUND(#REF!-#REF!,3)</f>
        <v>#REF!</v>
      </c>
      <c r="AL62" s="50" t="e">
        <f>ROUND(#REF!-#REF!,3)</f>
        <v>#REF!</v>
      </c>
      <c r="AM62" s="50" t="e">
        <f>ROUND(#REF!-#REF!,3)</f>
        <v>#REF!</v>
      </c>
      <c r="AN62" s="50" t="e">
        <f>ROUND(#REF!-#REF!,3)</f>
        <v>#REF!</v>
      </c>
      <c r="AO62" s="50" t="e">
        <f>ROUND(#REF!-#REF!,3)</f>
        <v>#REF!</v>
      </c>
      <c r="AP62" s="50" t="e">
        <f>ROUND(#REF!-#REF!,3)</f>
        <v>#REF!</v>
      </c>
      <c r="AQ62" s="50" t="e">
        <f>ROUND(#REF!-#REF!,3)</f>
        <v>#REF!</v>
      </c>
      <c r="AR62" s="50" t="e">
        <f>ROUND(#REF!-#REF!,3)</f>
        <v>#REF!</v>
      </c>
      <c r="AS62" s="50" t="e">
        <f>ROUND(#REF!-#REF!,3)</f>
        <v>#REF!</v>
      </c>
      <c r="AT62" s="50" t="e">
        <f>ROUND(#REF!-#REF!,3)</f>
        <v>#REF!</v>
      </c>
      <c r="AU62" s="50" t="e">
        <f>ROUND(#REF!-#REF!,3)</f>
        <v>#REF!</v>
      </c>
      <c r="AV62" s="50" t="e">
        <f>ROUND(#REF!-#REF!,3)</f>
        <v>#REF!</v>
      </c>
      <c r="AW62" s="50" t="e">
        <f>ROUND(#REF!-#REF!,3)</f>
        <v>#REF!</v>
      </c>
      <c r="AX62" s="51" t="e">
        <f>ROUND(#REF!-#REF!,3)</f>
        <v>#REF!</v>
      </c>
      <c r="AY62" s="51" t="e">
        <f>ROUND(#REF!-#REF!,3)</f>
        <v>#REF!</v>
      </c>
      <c r="AZ62" s="51" t="e">
        <f>ROUND(#REF!-#REF!,3)</f>
        <v>#REF!</v>
      </c>
      <c r="BA62" s="51" t="e">
        <f>ROUND(#REF!-#REF!,3)</f>
        <v>#REF!</v>
      </c>
      <c r="BB62" s="51" t="e">
        <f>ROUND(#REF!-#REF!,3)</f>
        <v>#REF!</v>
      </c>
      <c r="BC62" s="51" t="e">
        <f>ROUND(#REF!-#REF!,3)</f>
        <v>#REF!</v>
      </c>
      <c r="BD62" s="52" t="e">
        <f>ROUND(#REF!-#REF!,3)</f>
        <v>#REF!</v>
      </c>
      <c r="BE62" s="52" t="e">
        <f>ROUND(#REF!-#REF!,3)</f>
        <v>#REF!</v>
      </c>
      <c r="BF62" s="52" t="e">
        <f>ROUND(#REF!-#REF!,3)</f>
        <v>#REF!</v>
      </c>
      <c r="BG62" s="52" t="e">
        <f>ROUND(#REF!-#REF!,3)</f>
        <v>#REF!</v>
      </c>
      <c r="BH62" s="52" t="e">
        <f>ROUND(#REF!-#REF!,3)</f>
        <v>#REF!</v>
      </c>
      <c r="BI62" s="52" t="e">
        <f>ROUND(#REF!-#REF!,3)</f>
        <v>#REF!</v>
      </c>
      <c r="BJ62" s="52" t="e">
        <f>ROUND(#REF!-#REF!,3)</f>
        <v>#REF!</v>
      </c>
      <c r="BK62" s="52" t="e">
        <f>ROUND(#REF!-#REF!,3)</f>
        <v>#REF!</v>
      </c>
      <c r="BL62" s="52" t="e">
        <f>ROUND(#REF!-#REF!,3)</f>
        <v>#REF!</v>
      </c>
      <c r="BM62" s="52" t="e">
        <f>ROUND(#REF!-#REF!,3)</f>
        <v>#REF!</v>
      </c>
      <c r="BN62" s="52" t="e">
        <f>ROUND(#REF!-#REF!,3)</f>
        <v>#REF!</v>
      </c>
      <c r="BO62" s="52" t="e">
        <f>ROUND(#REF!-#REF!,3)</f>
        <v>#REF!</v>
      </c>
      <c r="BP62" s="52" t="e">
        <f>ROUND(#REF!-#REF!,3)</f>
        <v>#REF!</v>
      </c>
      <c r="BQ62" s="52" t="e">
        <f>ROUND(#REF!-#REF!,3)</f>
        <v>#REF!</v>
      </c>
      <c r="BR62" s="52" t="e">
        <f>ROUND(#REF!-#REF!,3)</f>
        <v>#REF!</v>
      </c>
      <c r="BS62" s="47" t="e">
        <f>ROUND(#REF!-#REF!,3)</f>
        <v>#REF!</v>
      </c>
      <c r="BT62" s="47" t="e">
        <f>ROUND(#REF!-#REF!,3)</f>
        <v>#REF!</v>
      </c>
      <c r="BU62" s="47" t="e">
        <f>ROUND(#REF!-#REF!,3)</f>
        <v>#REF!</v>
      </c>
      <c r="BV62" s="53" t="e">
        <f>ROUND(#REF!-#REF!,3)</f>
        <v>#REF!</v>
      </c>
      <c r="BW62" s="53" t="e">
        <f>ROUND(#REF!-#REF!,3)</f>
        <v>#REF!</v>
      </c>
      <c r="BX62" s="53" t="e">
        <f>ROUND(#REF!-#REF!,3)</f>
        <v>#REF!</v>
      </c>
      <c r="BY62" s="75" t="e">
        <f>ROUND(#REF!-#REF!,3)</f>
        <v>#REF!</v>
      </c>
      <c r="BZ62" s="75" t="e">
        <f>ROUND(#REF!-#REF!,3)</f>
        <v>#REF!</v>
      </c>
      <c r="CA62" s="75" t="e">
        <f>ROUND(#REF!-#REF!,3)</f>
        <v>#REF!</v>
      </c>
      <c r="CB62" s="75" t="e">
        <f>ROUND(#REF!-#REF!,3)</f>
        <v>#REF!</v>
      </c>
      <c r="CC62" s="75" t="e">
        <f>ROUND(#REF!-#REF!,3)</f>
        <v>#REF!</v>
      </c>
      <c r="CD62" s="75" t="e">
        <f>ROUND(#REF!-#REF!,3)</f>
        <v>#REF!</v>
      </c>
      <c r="CE62" s="75" t="e">
        <f>ROUND(#REF!-#REF!,3)</f>
        <v>#REF!</v>
      </c>
      <c r="CF62" s="75" t="e">
        <f>ROUND(#REF!-#REF!,3)</f>
        <v>#REF!</v>
      </c>
      <c r="CG62" s="75" t="e">
        <f>ROUND(#REF!-#REF!,3)</f>
        <v>#REF!</v>
      </c>
      <c r="CH62" s="75" t="e">
        <f>ROUND(#REF!-#REF!,3)</f>
        <v>#REF!</v>
      </c>
      <c r="CI62" s="45"/>
      <c r="CJ62" s="45"/>
      <c r="CK62" s="45"/>
      <c r="CL62" s="45"/>
      <c r="CM62" s="45"/>
      <c r="CN62" s="45"/>
      <c r="CO62" s="45"/>
      <c r="CP62" s="45"/>
      <c r="CQ62" s="45"/>
    </row>
    <row r="63" spans="1:95" ht="16">
      <c r="A63" s="6">
        <f t="shared" si="3"/>
        <v>162</v>
      </c>
      <c r="B63" s="45"/>
      <c r="C63" s="45"/>
      <c r="D63" s="45"/>
      <c r="E63" s="45"/>
      <c r="F63" s="75" t="e">
        <f>ROUND(#REF!-#REF!,3)</f>
        <v>#REF!</v>
      </c>
      <c r="G63" s="75" t="e">
        <f>ROUND(#REF!-#REF!,3)</f>
        <v>#REF!</v>
      </c>
      <c r="H63" s="75" t="e">
        <f>ROUND(#REF!-#REF!,3)</f>
        <v>#REF!</v>
      </c>
      <c r="I63" s="47" t="e">
        <f>ROUND(#REF!-#REF!,3)</f>
        <v>#REF!</v>
      </c>
      <c r="J63" s="47" t="e">
        <f>ROUND(#REF!-#REF!,3)</f>
        <v>#REF!</v>
      </c>
      <c r="K63" s="47" t="e">
        <f>ROUND(#REF!-#REF!,3)</f>
        <v>#REF!</v>
      </c>
      <c r="L63" s="50" t="e">
        <f>ROUND(#REF!-#REF!,3)</f>
        <v>#REF!</v>
      </c>
      <c r="M63" s="50" t="e">
        <f>ROUND(#REF!-#REF!,3)</f>
        <v>#REF!</v>
      </c>
      <c r="N63" s="50" t="e">
        <f>ROUND(#REF!-#REF!,3)</f>
        <v>#REF!</v>
      </c>
      <c r="O63" s="50" t="e">
        <f>ROUND(#REF!-#REF!,3)</f>
        <v>#REF!</v>
      </c>
      <c r="P63" s="50" t="e">
        <f>ROUND(#REF!-#REF!,3)</f>
        <v>#REF!</v>
      </c>
      <c r="Q63" s="50" t="e">
        <f>ROUND(#REF!-#REF!,3)</f>
        <v>#REF!</v>
      </c>
      <c r="R63" s="50" t="e">
        <f>ROUND(#REF!-#REF!,3)</f>
        <v>#REF!</v>
      </c>
      <c r="S63" s="50" t="e">
        <f>ROUND(#REF!-#REF!,3)</f>
        <v>#REF!</v>
      </c>
      <c r="T63" s="50" t="e">
        <f>ROUND(#REF!-#REF!,3)</f>
        <v>#REF!</v>
      </c>
      <c r="U63" s="50" t="e">
        <f>ROUND(#REF!-#REF!,3)</f>
        <v>#REF!</v>
      </c>
      <c r="V63" s="50" t="e">
        <f>ROUND(#REF!-#REF!,3)</f>
        <v>#REF!</v>
      </c>
      <c r="W63" s="50" t="e">
        <f>ROUND(#REF!-#REF!,3)</f>
        <v>#REF!</v>
      </c>
      <c r="X63" s="50" t="e">
        <f>ROUND(#REF!-#REF!,3)</f>
        <v>#REF!</v>
      </c>
      <c r="Y63" s="50" t="e">
        <f>ROUND(#REF!-#REF!,3)</f>
        <v>#REF!</v>
      </c>
      <c r="Z63" s="50" t="e">
        <f>ROUND(#REF!-#REF!,3)</f>
        <v>#REF!</v>
      </c>
      <c r="AA63" s="50" t="e">
        <f>ROUND(#REF!-#REF!,3)</f>
        <v>#REF!</v>
      </c>
      <c r="AB63" s="50" t="e">
        <f>ROUND(#REF!-#REF!,3)</f>
        <v>#REF!</v>
      </c>
      <c r="AC63" s="50" t="e">
        <f>ROUND(#REF!-#REF!,3)</f>
        <v>#REF!</v>
      </c>
      <c r="AD63" s="50" t="e">
        <f>ROUND(#REF!-#REF!,3)</f>
        <v>#REF!</v>
      </c>
      <c r="AE63" s="50" t="e">
        <f>ROUND(#REF!-#REF!,3)</f>
        <v>#REF!</v>
      </c>
      <c r="AF63" s="50" t="e">
        <f>ROUND(#REF!-#REF!,3)</f>
        <v>#REF!</v>
      </c>
      <c r="AG63" s="50" t="e">
        <f>ROUND(#REF!-#REF!,3)</f>
        <v>#REF!</v>
      </c>
      <c r="AH63" s="50" t="e">
        <f>ROUND(#REF!-#REF!,3)</f>
        <v>#REF!</v>
      </c>
      <c r="AI63" s="50" t="e">
        <f>ROUND(#REF!-#REF!,3)</f>
        <v>#REF!</v>
      </c>
      <c r="AJ63" s="50" t="e">
        <f>ROUND(#REF!-#REF!,3)</f>
        <v>#REF!</v>
      </c>
      <c r="AK63" s="50" t="e">
        <f>ROUND(#REF!-#REF!,3)</f>
        <v>#REF!</v>
      </c>
      <c r="AL63" s="50" t="e">
        <f>ROUND(#REF!-#REF!,3)</f>
        <v>#REF!</v>
      </c>
      <c r="AM63" s="50" t="e">
        <f>ROUND(#REF!-#REF!,3)</f>
        <v>#REF!</v>
      </c>
      <c r="AN63" s="50" t="e">
        <f>ROUND(#REF!-#REF!,3)</f>
        <v>#REF!</v>
      </c>
      <c r="AO63" s="50" t="e">
        <f>ROUND(#REF!-#REF!,3)</f>
        <v>#REF!</v>
      </c>
      <c r="AP63" s="50" t="e">
        <f>ROUND(#REF!-#REF!,3)</f>
        <v>#REF!</v>
      </c>
      <c r="AQ63" s="50" t="e">
        <f>ROUND(#REF!-#REF!,3)</f>
        <v>#REF!</v>
      </c>
      <c r="AR63" s="50" t="e">
        <f>ROUND(#REF!-#REF!,3)</f>
        <v>#REF!</v>
      </c>
      <c r="AS63" s="50" t="e">
        <f>ROUND(#REF!-#REF!,3)</f>
        <v>#REF!</v>
      </c>
      <c r="AT63" s="50" t="e">
        <f>ROUND(#REF!-#REF!,3)</f>
        <v>#REF!</v>
      </c>
      <c r="AU63" s="50" t="e">
        <f>ROUND(#REF!-#REF!,3)</f>
        <v>#REF!</v>
      </c>
      <c r="AV63" s="50" t="e">
        <f>ROUND(#REF!-#REF!,3)</f>
        <v>#REF!</v>
      </c>
      <c r="AW63" s="50" t="e">
        <f>ROUND(#REF!-#REF!,3)</f>
        <v>#REF!</v>
      </c>
      <c r="AX63" s="51" t="e">
        <f>ROUND(#REF!-#REF!,3)</f>
        <v>#REF!</v>
      </c>
      <c r="AY63" s="51" t="e">
        <f>ROUND(#REF!-#REF!,3)</f>
        <v>#REF!</v>
      </c>
      <c r="AZ63" s="51" t="e">
        <f>ROUND(#REF!-#REF!,3)</f>
        <v>#REF!</v>
      </c>
      <c r="BA63" s="51" t="e">
        <f>ROUND(#REF!-#REF!,3)</f>
        <v>#REF!</v>
      </c>
      <c r="BB63" s="51" t="e">
        <f>ROUND(#REF!-#REF!,3)</f>
        <v>#REF!</v>
      </c>
      <c r="BC63" s="51" t="e">
        <f>ROUND(#REF!-#REF!,3)</f>
        <v>#REF!</v>
      </c>
      <c r="BD63" s="52" t="e">
        <f>ROUND(#REF!-#REF!,3)</f>
        <v>#REF!</v>
      </c>
      <c r="BE63" s="52" t="e">
        <f>ROUND(#REF!-#REF!,3)</f>
        <v>#REF!</v>
      </c>
      <c r="BF63" s="52" t="e">
        <f>ROUND(#REF!-#REF!,3)</f>
        <v>#REF!</v>
      </c>
      <c r="BG63" s="52" t="e">
        <f>ROUND(#REF!-#REF!,3)</f>
        <v>#REF!</v>
      </c>
      <c r="BH63" s="52" t="e">
        <f>ROUND(#REF!-#REF!,3)</f>
        <v>#REF!</v>
      </c>
      <c r="BI63" s="52" t="e">
        <f>ROUND(#REF!-#REF!,3)</f>
        <v>#REF!</v>
      </c>
      <c r="BJ63" s="52" t="e">
        <f>ROUND(#REF!-#REF!,3)</f>
        <v>#REF!</v>
      </c>
      <c r="BK63" s="52" t="e">
        <f>ROUND(#REF!-#REF!,3)</f>
        <v>#REF!</v>
      </c>
      <c r="BL63" s="52" t="e">
        <f>ROUND(#REF!-#REF!,3)</f>
        <v>#REF!</v>
      </c>
      <c r="BM63" s="52" t="e">
        <f>ROUND(#REF!-#REF!,3)</f>
        <v>#REF!</v>
      </c>
      <c r="BN63" s="52" t="e">
        <f>ROUND(#REF!-#REF!,3)</f>
        <v>#REF!</v>
      </c>
      <c r="BO63" s="52" t="e">
        <f>ROUND(#REF!-#REF!,3)</f>
        <v>#REF!</v>
      </c>
      <c r="BP63" s="52" t="e">
        <f>ROUND(#REF!-#REF!,3)</f>
        <v>#REF!</v>
      </c>
      <c r="BQ63" s="52" t="e">
        <f>ROUND(#REF!-#REF!,3)</f>
        <v>#REF!</v>
      </c>
      <c r="BR63" s="52" t="e">
        <f>ROUND(#REF!-#REF!,3)</f>
        <v>#REF!</v>
      </c>
      <c r="BS63" s="47" t="e">
        <f>ROUND(#REF!-#REF!,3)</f>
        <v>#REF!</v>
      </c>
      <c r="BT63" s="47" t="e">
        <f>ROUND(#REF!-#REF!,3)</f>
        <v>#REF!</v>
      </c>
      <c r="BU63" s="47" t="e">
        <f>ROUND(#REF!-#REF!,3)</f>
        <v>#REF!</v>
      </c>
      <c r="BV63" s="53" t="e">
        <f>ROUND(#REF!-#REF!,3)</f>
        <v>#REF!</v>
      </c>
      <c r="BW63" s="53" t="e">
        <f>ROUND(#REF!-#REF!,3)</f>
        <v>#REF!</v>
      </c>
      <c r="BX63" s="53" t="e">
        <f>ROUND(#REF!-#REF!,3)</f>
        <v>#REF!</v>
      </c>
      <c r="BY63" s="75" t="e">
        <f>ROUND(#REF!-#REF!,3)</f>
        <v>#REF!</v>
      </c>
      <c r="BZ63" s="75" t="e">
        <f>ROUND(#REF!-#REF!,3)</f>
        <v>#REF!</v>
      </c>
      <c r="CA63" s="75" t="e">
        <f>ROUND(#REF!-#REF!,3)</f>
        <v>#REF!</v>
      </c>
      <c r="CB63" s="75" t="e">
        <f>ROUND(#REF!-#REF!,3)</f>
        <v>#REF!</v>
      </c>
      <c r="CC63" s="75" t="e">
        <f>ROUND(#REF!-#REF!,3)</f>
        <v>#REF!</v>
      </c>
      <c r="CD63" s="75" t="e">
        <f>ROUND(#REF!-#REF!,3)</f>
        <v>#REF!</v>
      </c>
      <c r="CE63" s="75" t="e">
        <f>ROUND(#REF!-#REF!,3)</f>
        <v>#REF!</v>
      </c>
      <c r="CF63" s="75" t="e">
        <f>ROUND(#REF!-#REF!,3)</f>
        <v>#REF!</v>
      </c>
      <c r="CG63" s="75" t="e">
        <f>ROUND(#REF!-#REF!,3)</f>
        <v>#REF!</v>
      </c>
      <c r="CH63" s="75" t="e">
        <f>ROUND(#REF!-#REF!,3)</f>
        <v>#REF!</v>
      </c>
      <c r="CI63" s="75" t="e">
        <f>ROUND(#REF!-#REF!,3)</f>
        <v>#REF!</v>
      </c>
      <c r="CJ63" s="45"/>
      <c r="CK63" s="45"/>
      <c r="CL63" s="45"/>
      <c r="CM63" s="45"/>
      <c r="CN63" s="45"/>
      <c r="CO63" s="45"/>
      <c r="CP63" s="45"/>
      <c r="CQ63" s="45"/>
    </row>
    <row r="64" spans="1:95" ht="16">
      <c r="A64" s="6">
        <f t="shared" si="3"/>
        <v>159</v>
      </c>
      <c r="B64" s="45"/>
      <c r="C64" s="45"/>
      <c r="D64" s="45"/>
      <c r="E64" s="45"/>
      <c r="F64" s="75" t="e">
        <f>ROUND(#REF!-#REF!,3)</f>
        <v>#REF!</v>
      </c>
      <c r="G64" s="75" t="e">
        <f>ROUND(#REF!-#REF!,3)</f>
        <v>#REF!</v>
      </c>
      <c r="H64" s="75" t="e">
        <f>ROUND(#REF!-#REF!,3)</f>
        <v>#REF!</v>
      </c>
      <c r="I64" s="47" t="e">
        <f>ROUND(#REF!-#REF!,3)</f>
        <v>#REF!</v>
      </c>
      <c r="J64" s="47" t="e">
        <f>ROUND(#REF!-#REF!,3)</f>
        <v>#REF!</v>
      </c>
      <c r="K64" s="47" t="e">
        <f>ROUND(#REF!-#REF!,3)</f>
        <v>#REF!</v>
      </c>
      <c r="L64" s="50" t="e">
        <f>ROUND(#REF!-#REF!,3)</f>
        <v>#REF!</v>
      </c>
      <c r="M64" s="50" t="e">
        <f>ROUND(#REF!-#REF!,3)</f>
        <v>#REF!</v>
      </c>
      <c r="N64" s="50" t="e">
        <f>ROUND(#REF!-#REF!,3)</f>
        <v>#REF!</v>
      </c>
      <c r="O64" s="50" t="e">
        <f>ROUND(#REF!-#REF!,3)</f>
        <v>#REF!</v>
      </c>
      <c r="P64" s="50" t="e">
        <f>ROUND(#REF!-#REF!,3)</f>
        <v>#REF!</v>
      </c>
      <c r="Q64" s="50" t="e">
        <f>ROUND(#REF!-#REF!,3)</f>
        <v>#REF!</v>
      </c>
      <c r="R64" s="50" t="e">
        <f>ROUND(#REF!-#REF!,3)</f>
        <v>#REF!</v>
      </c>
      <c r="S64" s="50" t="e">
        <f>ROUND(#REF!-#REF!,3)</f>
        <v>#REF!</v>
      </c>
      <c r="T64" s="50" t="e">
        <f>ROUND(#REF!-#REF!,3)</f>
        <v>#REF!</v>
      </c>
      <c r="U64" s="50" t="e">
        <f>ROUND(#REF!-#REF!,3)</f>
        <v>#REF!</v>
      </c>
      <c r="V64" s="50" t="e">
        <f>ROUND(#REF!-#REF!,3)</f>
        <v>#REF!</v>
      </c>
      <c r="W64" s="50" t="e">
        <f>ROUND(#REF!-#REF!,3)</f>
        <v>#REF!</v>
      </c>
      <c r="X64" s="50" t="e">
        <f>ROUND(#REF!-#REF!,3)</f>
        <v>#REF!</v>
      </c>
      <c r="Y64" s="50" t="e">
        <f>ROUND(#REF!-#REF!,3)</f>
        <v>#REF!</v>
      </c>
      <c r="Z64" s="50" t="e">
        <f>ROUND(#REF!-#REF!,3)</f>
        <v>#REF!</v>
      </c>
      <c r="AA64" s="50" t="e">
        <f>ROUND(#REF!-#REF!,3)</f>
        <v>#REF!</v>
      </c>
      <c r="AB64" s="50" t="e">
        <f>ROUND(#REF!-#REF!,3)</f>
        <v>#REF!</v>
      </c>
      <c r="AC64" s="50" t="e">
        <f>ROUND(#REF!-#REF!,3)</f>
        <v>#REF!</v>
      </c>
      <c r="AD64" s="50" t="e">
        <f>ROUND(#REF!-#REF!,3)</f>
        <v>#REF!</v>
      </c>
      <c r="AE64" s="50" t="e">
        <f>ROUND(#REF!-#REF!,3)</f>
        <v>#REF!</v>
      </c>
      <c r="AF64" s="50" t="e">
        <f>ROUND(#REF!-#REF!,3)</f>
        <v>#REF!</v>
      </c>
      <c r="AG64" s="50" t="e">
        <f>ROUND(#REF!-#REF!,3)</f>
        <v>#REF!</v>
      </c>
      <c r="AH64" s="50" t="e">
        <f>ROUND(#REF!-#REF!,3)</f>
        <v>#REF!</v>
      </c>
      <c r="AI64" s="50" t="e">
        <f>ROUND(#REF!-#REF!,3)</f>
        <v>#REF!</v>
      </c>
      <c r="AJ64" s="50" t="e">
        <f>ROUND(#REF!-#REF!,3)</f>
        <v>#REF!</v>
      </c>
      <c r="AK64" s="50" t="e">
        <f>ROUND(#REF!-#REF!,3)</f>
        <v>#REF!</v>
      </c>
      <c r="AL64" s="50" t="e">
        <f>ROUND(#REF!-#REF!,3)</f>
        <v>#REF!</v>
      </c>
      <c r="AM64" s="50" t="e">
        <f>ROUND(#REF!-#REF!,3)</f>
        <v>#REF!</v>
      </c>
      <c r="AN64" s="50" t="e">
        <f>ROUND(#REF!-#REF!,3)</f>
        <v>#REF!</v>
      </c>
      <c r="AO64" s="50" t="e">
        <f>ROUND(#REF!-#REF!,3)</f>
        <v>#REF!</v>
      </c>
      <c r="AP64" s="50" t="e">
        <f>ROUND(#REF!-#REF!,3)</f>
        <v>#REF!</v>
      </c>
      <c r="AQ64" s="50" t="e">
        <f>ROUND(#REF!-#REF!,3)</f>
        <v>#REF!</v>
      </c>
      <c r="AR64" s="50" t="e">
        <f>ROUND(#REF!-#REF!,3)</f>
        <v>#REF!</v>
      </c>
      <c r="AS64" s="50" t="e">
        <f>ROUND(#REF!-#REF!,3)</f>
        <v>#REF!</v>
      </c>
      <c r="AT64" s="50" t="e">
        <f>ROUND(#REF!-#REF!,3)</f>
        <v>#REF!</v>
      </c>
      <c r="AU64" s="50" t="e">
        <f>ROUND(#REF!-#REF!,3)</f>
        <v>#REF!</v>
      </c>
      <c r="AV64" s="50" t="e">
        <f>ROUND(#REF!-#REF!,3)</f>
        <v>#REF!</v>
      </c>
      <c r="AW64" s="50" t="e">
        <f>ROUND(#REF!-#REF!,3)</f>
        <v>#REF!</v>
      </c>
      <c r="AX64" s="51" t="e">
        <f>ROUND(#REF!-#REF!,3)</f>
        <v>#REF!</v>
      </c>
      <c r="AY64" s="51" t="e">
        <f>ROUND(#REF!-#REF!,3)</f>
        <v>#REF!</v>
      </c>
      <c r="AZ64" s="51" t="e">
        <f>ROUND(#REF!-#REF!,3)</f>
        <v>#REF!</v>
      </c>
      <c r="BA64" s="51" t="e">
        <f>ROUND(#REF!-#REF!,3)</f>
        <v>#REF!</v>
      </c>
      <c r="BB64" s="51" t="e">
        <f>ROUND(#REF!-#REF!,3)</f>
        <v>#REF!</v>
      </c>
      <c r="BC64" s="51" t="e">
        <f>ROUND(#REF!-#REF!,3)</f>
        <v>#REF!</v>
      </c>
      <c r="BD64" s="52" t="e">
        <f>ROUND(#REF!-#REF!,3)</f>
        <v>#REF!</v>
      </c>
      <c r="BE64" s="52" t="e">
        <f>ROUND(#REF!-#REF!,3)</f>
        <v>#REF!</v>
      </c>
      <c r="BF64" s="52" t="e">
        <f>ROUND(#REF!-#REF!,3)</f>
        <v>#REF!</v>
      </c>
      <c r="BG64" s="52" t="e">
        <f>ROUND(#REF!-#REF!,3)</f>
        <v>#REF!</v>
      </c>
      <c r="BH64" s="52" t="e">
        <f>ROUND(#REF!-#REF!,3)</f>
        <v>#REF!</v>
      </c>
      <c r="BI64" s="52" t="e">
        <f>ROUND(#REF!-#REF!,3)</f>
        <v>#REF!</v>
      </c>
      <c r="BJ64" s="52" t="e">
        <f>ROUND(#REF!-#REF!,3)</f>
        <v>#REF!</v>
      </c>
      <c r="BK64" s="52" t="e">
        <f>ROUND(#REF!-#REF!,3)</f>
        <v>#REF!</v>
      </c>
      <c r="BL64" s="52" t="e">
        <f>ROUND(#REF!-#REF!,3)</f>
        <v>#REF!</v>
      </c>
      <c r="BM64" s="52" t="e">
        <f>ROUND(#REF!-#REF!,3)</f>
        <v>#REF!</v>
      </c>
      <c r="BN64" s="52" t="e">
        <f>ROUND(#REF!-#REF!,3)</f>
        <v>#REF!</v>
      </c>
      <c r="BO64" s="52" t="e">
        <f>ROUND(#REF!-#REF!,3)</f>
        <v>#REF!</v>
      </c>
      <c r="BP64" s="52" t="e">
        <f>ROUND(#REF!-#REF!,3)</f>
        <v>#REF!</v>
      </c>
      <c r="BQ64" s="52" t="e">
        <f>ROUND(#REF!-#REF!,3)</f>
        <v>#REF!</v>
      </c>
      <c r="BR64" s="52" t="e">
        <f>ROUND(#REF!-#REF!,3)</f>
        <v>#REF!</v>
      </c>
      <c r="BS64" s="47" t="e">
        <f>ROUND(#REF!-#REF!,3)</f>
        <v>#REF!</v>
      </c>
      <c r="BT64" s="47" t="e">
        <f>ROUND(#REF!-#REF!,3)</f>
        <v>#REF!</v>
      </c>
      <c r="BU64" s="47" t="e">
        <f>ROUND(#REF!-#REF!,3)</f>
        <v>#REF!</v>
      </c>
      <c r="BV64" s="53" t="e">
        <f>ROUND(#REF!-#REF!,3)</f>
        <v>#REF!</v>
      </c>
      <c r="BW64" s="53" t="e">
        <f>ROUND(#REF!-#REF!,3)</f>
        <v>#REF!</v>
      </c>
      <c r="BX64" s="53" t="e">
        <f>ROUND(#REF!-#REF!,3)</f>
        <v>#REF!</v>
      </c>
      <c r="BY64" s="75" t="e">
        <f>ROUND(#REF!-#REF!,3)</f>
        <v>#REF!</v>
      </c>
      <c r="BZ64" s="75" t="e">
        <f>ROUND(#REF!-#REF!,3)</f>
        <v>#REF!</v>
      </c>
      <c r="CA64" s="75" t="e">
        <f>ROUND(#REF!-#REF!,3)</f>
        <v>#REF!</v>
      </c>
      <c r="CB64" s="75" t="e">
        <f>ROUND(#REF!-#REF!,3)</f>
        <v>#REF!</v>
      </c>
      <c r="CC64" s="75" t="e">
        <f>ROUND(#REF!-#REF!,3)</f>
        <v>#REF!</v>
      </c>
      <c r="CD64" s="75" t="e">
        <f>ROUND(#REF!-#REF!,3)</f>
        <v>#REF!</v>
      </c>
      <c r="CE64" s="75" t="e">
        <f>ROUND(#REF!-#REF!,3)</f>
        <v>#REF!</v>
      </c>
      <c r="CF64" s="75" t="e">
        <f>ROUND(#REF!-#REF!,3)</f>
        <v>#REF!</v>
      </c>
      <c r="CG64" s="75" t="e">
        <f>ROUND(#REF!-#REF!,3)</f>
        <v>#REF!</v>
      </c>
      <c r="CH64" s="75" t="e">
        <f>ROUND(#REF!-#REF!,3)</f>
        <v>#REF!</v>
      </c>
      <c r="CI64" s="75" t="e">
        <f>ROUND(#REF!-#REF!,3)</f>
        <v>#REF!</v>
      </c>
      <c r="CJ64" s="45"/>
      <c r="CK64" s="45"/>
      <c r="CL64" s="45"/>
      <c r="CM64" s="45"/>
      <c r="CN64" s="45"/>
      <c r="CO64" s="45"/>
      <c r="CP64" s="45"/>
      <c r="CQ64" s="45"/>
    </row>
    <row r="65" spans="1:95" ht="16">
      <c r="A65" s="6">
        <f t="shared" si="3"/>
        <v>156</v>
      </c>
      <c r="B65" s="45"/>
      <c r="C65" s="45"/>
      <c r="D65" s="45"/>
      <c r="E65" s="45"/>
      <c r="F65" s="75" t="e">
        <f>ROUND(#REF!-#REF!,3)</f>
        <v>#REF!</v>
      </c>
      <c r="G65" s="75" t="e">
        <f>ROUND(#REF!-#REF!,3)</f>
        <v>#REF!</v>
      </c>
      <c r="H65" s="75" t="e">
        <f>ROUND(#REF!-#REF!,3)</f>
        <v>#REF!</v>
      </c>
      <c r="I65" s="47" t="e">
        <f>ROUND(#REF!-#REF!,3)</f>
        <v>#REF!</v>
      </c>
      <c r="J65" s="47" t="e">
        <f>ROUND(#REF!-#REF!,3)</f>
        <v>#REF!</v>
      </c>
      <c r="K65" s="47" t="e">
        <f>ROUND(#REF!-#REF!,3)</f>
        <v>#REF!</v>
      </c>
      <c r="L65" s="50" t="e">
        <f>ROUND(#REF!-#REF!,3)</f>
        <v>#REF!</v>
      </c>
      <c r="M65" s="50" t="e">
        <f>ROUND(#REF!-#REF!,3)</f>
        <v>#REF!</v>
      </c>
      <c r="N65" s="50" t="e">
        <f>ROUND(#REF!-#REF!,3)</f>
        <v>#REF!</v>
      </c>
      <c r="O65" s="50" t="e">
        <f>ROUND(#REF!-#REF!,3)</f>
        <v>#REF!</v>
      </c>
      <c r="P65" s="50" t="e">
        <f>ROUND(#REF!-#REF!,3)</f>
        <v>#REF!</v>
      </c>
      <c r="Q65" s="50" t="e">
        <f>ROUND(#REF!-#REF!,3)</f>
        <v>#REF!</v>
      </c>
      <c r="R65" s="50" t="e">
        <f>ROUND(#REF!-#REF!,3)</f>
        <v>#REF!</v>
      </c>
      <c r="S65" s="50" t="e">
        <f>ROUND(#REF!-#REF!,3)</f>
        <v>#REF!</v>
      </c>
      <c r="T65" s="50" t="e">
        <f>ROUND(#REF!-#REF!,3)</f>
        <v>#REF!</v>
      </c>
      <c r="U65" s="50" t="e">
        <f>ROUND(#REF!-#REF!,3)</f>
        <v>#REF!</v>
      </c>
      <c r="V65" s="50" t="e">
        <f>ROUND(#REF!-#REF!,3)</f>
        <v>#REF!</v>
      </c>
      <c r="W65" s="50" t="e">
        <f>ROUND(#REF!-#REF!,3)</f>
        <v>#REF!</v>
      </c>
      <c r="X65" s="50" t="e">
        <f>ROUND(#REF!-#REF!,3)</f>
        <v>#REF!</v>
      </c>
      <c r="Y65" s="50" t="e">
        <f>ROUND(#REF!-#REF!,3)</f>
        <v>#REF!</v>
      </c>
      <c r="Z65" s="50" t="e">
        <f>ROUND(#REF!-#REF!,3)</f>
        <v>#REF!</v>
      </c>
      <c r="AA65" s="50" t="e">
        <f>ROUND(#REF!-#REF!,3)</f>
        <v>#REF!</v>
      </c>
      <c r="AB65" s="50" t="e">
        <f>ROUND(#REF!-#REF!,3)</f>
        <v>#REF!</v>
      </c>
      <c r="AC65" s="50" t="e">
        <f>ROUND(#REF!-#REF!,3)</f>
        <v>#REF!</v>
      </c>
      <c r="AD65" s="50" t="e">
        <f>ROUND(#REF!-#REF!,3)</f>
        <v>#REF!</v>
      </c>
      <c r="AE65" s="50" t="e">
        <f>ROUND(#REF!-#REF!,3)</f>
        <v>#REF!</v>
      </c>
      <c r="AF65" s="50" t="e">
        <f>ROUND(#REF!-#REF!,3)</f>
        <v>#REF!</v>
      </c>
      <c r="AG65" s="50" t="e">
        <f>ROUND(#REF!-#REF!,3)</f>
        <v>#REF!</v>
      </c>
      <c r="AH65" s="50" t="e">
        <f>ROUND(#REF!-#REF!,3)</f>
        <v>#REF!</v>
      </c>
      <c r="AI65" s="50" t="e">
        <f>ROUND(#REF!-#REF!,3)</f>
        <v>#REF!</v>
      </c>
      <c r="AJ65" s="50" t="e">
        <f>ROUND(#REF!-#REF!,3)</f>
        <v>#REF!</v>
      </c>
      <c r="AK65" s="50" t="e">
        <f>ROUND(#REF!-#REF!,3)</f>
        <v>#REF!</v>
      </c>
      <c r="AL65" s="50" t="e">
        <f>ROUND(#REF!-#REF!,3)</f>
        <v>#REF!</v>
      </c>
      <c r="AM65" s="50" t="e">
        <f>ROUND(#REF!-#REF!,3)</f>
        <v>#REF!</v>
      </c>
      <c r="AN65" s="50" t="e">
        <f>ROUND(#REF!-#REF!,3)</f>
        <v>#REF!</v>
      </c>
      <c r="AO65" s="50" t="e">
        <f>ROUND(#REF!-#REF!,3)</f>
        <v>#REF!</v>
      </c>
      <c r="AP65" s="50" t="e">
        <f>ROUND(#REF!-#REF!,3)</f>
        <v>#REF!</v>
      </c>
      <c r="AQ65" s="50" t="e">
        <f>ROUND(#REF!-#REF!,3)</f>
        <v>#REF!</v>
      </c>
      <c r="AR65" s="50" t="e">
        <f>ROUND(#REF!-#REF!,3)</f>
        <v>#REF!</v>
      </c>
      <c r="AS65" s="50" t="e">
        <f>ROUND(#REF!-#REF!,3)</f>
        <v>#REF!</v>
      </c>
      <c r="AT65" s="50" t="e">
        <f>ROUND(#REF!-#REF!,3)</f>
        <v>#REF!</v>
      </c>
      <c r="AU65" s="50" t="e">
        <f>ROUND(#REF!-#REF!,3)</f>
        <v>#REF!</v>
      </c>
      <c r="AV65" s="50" t="e">
        <f>ROUND(#REF!-#REF!,3)</f>
        <v>#REF!</v>
      </c>
      <c r="AW65" s="50" t="e">
        <f>ROUND(#REF!-#REF!,3)</f>
        <v>#REF!</v>
      </c>
      <c r="AX65" s="51" t="e">
        <f>ROUND(#REF!-#REF!,3)</f>
        <v>#REF!</v>
      </c>
      <c r="AY65" s="51" t="e">
        <f>ROUND(#REF!-#REF!,3)</f>
        <v>#REF!</v>
      </c>
      <c r="AZ65" s="51" t="e">
        <f>ROUND(#REF!-#REF!,3)</f>
        <v>#REF!</v>
      </c>
      <c r="BA65" s="51" t="e">
        <f>ROUND(#REF!-#REF!,3)</f>
        <v>#REF!</v>
      </c>
      <c r="BB65" s="51" t="e">
        <f>ROUND(#REF!-#REF!,3)</f>
        <v>#REF!</v>
      </c>
      <c r="BC65" s="51" t="e">
        <f>ROUND(#REF!-#REF!,3)</f>
        <v>#REF!</v>
      </c>
      <c r="BD65" s="52" t="e">
        <f>ROUND(#REF!-#REF!,3)</f>
        <v>#REF!</v>
      </c>
      <c r="BE65" s="52" t="e">
        <f>ROUND(#REF!-#REF!,3)</f>
        <v>#REF!</v>
      </c>
      <c r="BF65" s="52" t="e">
        <f>ROUND(#REF!-#REF!,3)</f>
        <v>#REF!</v>
      </c>
      <c r="BG65" s="52" t="e">
        <f>ROUND(#REF!-#REF!,3)</f>
        <v>#REF!</v>
      </c>
      <c r="BH65" s="52" t="e">
        <f>ROUND(#REF!-#REF!,3)</f>
        <v>#REF!</v>
      </c>
      <c r="BI65" s="52" t="e">
        <f>ROUND(#REF!-#REF!,3)</f>
        <v>#REF!</v>
      </c>
      <c r="BJ65" s="52" t="e">
        <f>ROUND(#REF!-#REF!,3)</f>
        <v>#REF!</v>
      </c>
      <c r="BK65" s="52" t="e">
        <f>ROUND(#REF!-#REF!,3)</f>
        <v>#REF!</v>
      </c>
      <c r="BL65" s="52" t="e">
        <f>ROUND(#REF!-#REF!,3)</f>
        <v>#REF!</v>
      </c>
      <c r="BM65" s="52" t="e">
        <f>ROUND(#REF!-#REF!,3)</f>
        <v>#REF!</v>
      </c>
      <c r="BN65" s="52" t="e">
        <f>ROUND(#REF!-#REF!,3)</f>
        <v>#REF!</v>
      </c>
      <c r="BO65" s="52" t="e">
        <f>ROUND(#REF!-#REF!,3)</f>
        <v>#REF!</v>
      </c>
      <c r="BP65" s="52" t="e">
        <f>ROUND(#REF!-#REF!,3)</f>
        <v>#REF!</v>
      </c>
      <c r="BQ65" s="52" t="e">
        <f>ROUND(#REF!-#REF!,3)</f>
        <v>#REF!</v>
      </c>
      <c r="BR65" s="52" t="e">
        <f>ROUND(#REF!-#REF!,3)</f>
        <v>#REF!</v>
      </c>
      <c r="BS65" s="47" t="e">
        <f>ROUND(#REF!-#REF!,3)</f>
        <v>#REF!</v>
      </c>
      <c r="BT65" s="47" t="e">
        <f>ROUND(#REF!-#REF!,3)</f>
        <v>#REF!</v>
      </c>
      <c r="BU65" s="47" t="e">
        <f>ROUND(#REF!-#REF!,3)</f>
        <v>#REF!</v>
      </c>
      <c r="BV65" s="53" t="e">
        <f>ROUND(#REF!-#REF!,3)</f>
        <v>#REF!</v>
      </c>
      <c r="BW65" s="53" t="e">
        <f>ROUND(#REF!-#REF!,3)</f>
        <v>#REF!</v>
      </c>
      <c r="BX65" s="53" t="e">
        <f>ROUND(#REF!-#REF!,3)</f>
        <v>#REF!</v>
      </c>
      <c r="BY65" s="75" t="e">
        <f>ROUND(#REF!-#REF!,3)</f>
        <v>#REF!</v>
      </c>
      <c r="BZ65" s="75" t="e">
        <f>ROUND(#REF!-#REF!,3)</f>
        <v>#REF!</v>
      </c>
      <c r="CA65" s="75" t="e">
        <f>ROUND(#REF!-#REF!,3)</f>
        <v>#REF!</v>
      </c>
      <c r="CB65" s="75" t="e">
        <f>ROUND(#REF!-#REF!,3)</f>
        <v>#REF!</v>
      </c>
      <c r="CC65" s="75" t="e">
        <f>ROUND(#REF!-#REF!,3)</f>
        <v>#REF!</v>
      </c>
      <c r="CD65" s="75" t="e">
        <f>ROUND(#REF!-#REF!,3)</f>
        <v>#REF!</v>
      </c>
      <c r="CE65" s="75" t="e">
        <f>ROUND(#REF!-#REF!,3)</f>
        <v>#REF!</v>
      </c>
      <c r="CF65" s="75" t="e">
        <f>ROUND(#REF!-#REF!,3)</f>
        <v>#REF!</v>
      </c>
      <c r="CG65" s="75" t="e">
        <f>ROUND(#REF!-#REF!,3)</f>
        <v>#REF!</v>
      </c>
      <c r="CH65" s="75" t="e">
        <f>ROUND(#REF!-#REF!,3)</f>
        <v>#REF!</v>
      </c>
      <c r="CI65" s="75" t="e">
        <f>ROUND(#REF!-#REF!,3)</f>
        <v>#REF!</v>
      </c>
      <c r="CJ65" s="45"/>
      <c r="CK65" s="45"/>
      <c r="CL65" s="45"/>
      <c r="CM65" s="45"/>
      <c r="CN65" s="45"/>
      <c r="CO65" s="45"/>
      <c r="CP65" s="45"/>
      <c r="CQ65" s="45"/>
    </row>
    <row r="66" spans="1:95" ht="16">
      <c r="A66" s="6">
        <f t="shared" si="3"/>
        <v>153</v>
      </c>
      <c r="B66" s="45"/>
      <c r="C66" s="45"/>
      <c r="D66" s="45"/>
      <c r="E66" s="45"/>
      <c r="F66" s="75" t="e">
        <f>ROUND(#REF!-#REF!,3)</f>
        <v>#REF!</v>
      </c>
      <c r="G66" s="75" t="e">
        <f>ROUND(#REF!-#REF!,3)</f>
        <v>#REF!</v>
      </c>
      <c r="H66" s="75" t="e">
        <f>ROUND(#REF!-#REF!,3)</f>
        <v>#REF!</v>
      </c>
      <c r="I66" s="47" t="e">
        <f>ROUND(#REF!-#REF!,3)</f>
        <v>#REF!</v>
      </c>
      <c r="J66" s="47" t="e">
        <f>ROUND(#REF!-#REF!,3)</f>
        <v>#REF!</v>
      </c>
      <c r="K66" s="47" t="e">
        <f>ROUND(#REF!-#REF!,3)</f>
        <v>#REF!</v>
      </c>
      <c r="L66" s="50" t="e">
        <f>ROUND(#REF!-#REF!,3)</f>
        <v>#REF!</v>
      </c>
      <c r="M66" s="50" t="e">
        <f>ROUND(#REF!-#REF!,3)</f>
        <v>#REF!</v>
      </c>
      <c r="N66" s="50" t="e">
        <f>ROUND(#REF!-#REF!,3)</f>
        <v>#REF!</v>
      </c>
      <c r="O66" s="50" t="e">
        <f>ROUND(#REF!-#REF!,3)</f>
        <v>#REF!</v>
      </c>
      <c r="P66" s="50" t="e">
        <f>ROUND(#REF!-#REF!,3)</f>
        <v>#REF!</v>
      </c>
      <c r="Q66" s="50" t="e">
        <f>ROUND(#REF!-#REF!,3)</f>
        <v>#REF!</v>
      </c>
      <c r="R66" s="50" t="e">
        <f>ROUND(#REF!-#REF!,3)</f>
        <v>#REF!</v>
      </c>
      <c r="S66" s="50" t="e">
        <f>ROUND(#REF!-#REF!,3)</f>
        <v>#REF!</v>
      </c>
      <c r="T66" s="50" t="e">
        <f>ROUND(#REF!-#REF!,3)</f>
        <v>#REF!</v>
      </c>
      <c r="U66" s="50" t="e">
        <f>ROUND(#REF!-#REF!,3)</f>
        <v>#REF!</v>
      </c>
      <c r="V66" s="50" t="e">
        <f>ROUND(#REF!-#REF!,3)</f>
        <v>#REF!</v>
      </c>
      <c r="W66" s="50" t="e">
        <f>ROUND(#REF!-#REF!,3)</f>
        <v>#REF!</v>
      </c>
      <c r="X66" s="50" t="e">
        <f>ROUND(#REF!-#REF!,3)</f>
        <v>#REF!</v>
      </c>
      <c r="Y66" s="50" t="e">
        <f>ROUND(#REF!-#REF!,3)</f>
        <v>#REF!</v>
      </c>
      <c r="Z66" s="50" t="e">
        <f>ROUND(#REF!-#REF!,3)</f>
        <v>#REF!</v>
      </c>
      <c r="AA66" s="50" t="e">
        <f>ROUND(#REF!-#REF!,3)</f>
        <v>#REF!</v>
      </c>
      <c r="AB66" s="50" t="e">
        <f>ROUND(#REF!-#REF!,3)</f>
        <v>#REF!</v>
      </c>
      <c r="AC66" s="50" t="e">
        <f>ROUND(#REF!-#REF!,3)</f>
        <v>#REF!</v>
      </c>
      <c r="AD66" s="50" t="e">
        <f>ROUND(#REF!-#REF!,3)</f>
        <v>#REF!</v>
      </c>
      <c r="AE66" s="50" t="e">
        <f>ROUND(#REF!-#REF!,3)</f>
        <v>#REF!</v>
      </c>
      <c r="AF66" s="50" t="e">
        <f>ROUND(#REF!-#REF!,3)</f>
        <v>#REF!</v>
      </c>
      <c r="AG66" s="50" t="e">
        <f>ROUND(#REF!-#REF!,3)</f>
        <v>#REF!</v>
      </c>
      <c r="AH66" s="50" t="e">
        <f>ROUND(#REF!-#REF!,3)</f>
        <v>#REF!</v>
      </c>
      <c r="AI66" s="50" t="e">
        <f>ROUND(#REF!-#REF!,3)</f>
        <v>#REF!</v>
      </c>
      <c r="AJ66" s="50" t="e">
        <f>ROUND(#REF!-#REF!,3)</f>
        <v>#REF!</v>
      </c>
      <c r="AK66" s="50" t="e">
        <f>ROUND(#REF!-#REF!,3)</f>
        <v>#REF!</v>
      </c>
      <c r="AL66" s="50" t="e">
        <f>ROUND(#REF!-#REF!,3)</f>
        <v>#REF!</v>
      </c>
      <c r="AM66" s="50" t="e">
        <f>ROUND(#REF!-#REF!,3)</f>
        <v>#REF!</v>
      </c>
      <c r="AN66" s="50" t="e">
        <f>ROUND(#REF!-#REF!,3)</f>
        <v>#REF!</v>
      </c>
      <c r="AO66" s="50" t="e">
        <f>ROUND(#REF!-#REF!,3)</f>
        <v>#REF!</v>
      </c>
      <c r="AP66" s="50" t="e">
        <f>ROUND(#REF!-#REF!,3)</f>
        <v>#REF!</v>
      </c>
      <c r="AQ66" s="50" t="e">
        <f>ROUND(#REF!-#REF!,3)</f>
        <v>#REF!</v>
      </c>
      <c r="AR66" s="50" t="e">
        <f>ROUND(#REF!-#REF!,3)</f>
        <v>#REF!</v>
      </c>
      <c r="AS66" s="50" t="e">
        <f>ROUND(#REF!-#REF!,3)</f>
        <v>#REF!</v>
      </c>
      <c r="AT66" s="50" t="e">
        <f>ROUND(#REF!-#REF!,3)</f>
        <v>#REF!</v>
      </c>
      <c r="AU66" s="50" t="e">
        <f>ROUND(#REF!-#REF!,3)</f>
        <v>#REF!</v>
      </c>
      <c r="AV66" s="50" t="e">
        <f>ROUND(#REF!-#REF!,3)</f>
        <v>#REF!</v>
      </c>
      <c r="AW66" s="50" t="e">
        <f>ROUND(#REF!-#REF!,3)</f>
        <v>#REF!</v>
      </c>
      <c r="AX66" s="51" t="e">
        <f>ROUND(#REF!-#REF!,3)</f>
        <v>#REF!</v>
      </c>
      <c r="AY66" s="51" t="e">
        <f>ROUND(#REF!-#REF!,3)</f>
        <v>#REF!</v>
      </c>
      <c r="AZ66" s="51" t="e">
        <f>ROUND(#REF!-#REF!,3)</f>
        <v>#REF!</v>
      </c>
      <c r="BA66" s="51" t="e">
        <f>ROUND(#REF!-#REF!,3)</f>
        <v>#REF!</v>
      </c>
      <c r="BB66" s="51" t="e">
        <f>ROUND(#REF!-#REF!,3)</f>
        <v>#REF!</v>
      </c>
      <c r="BC66" s="51" t="e">
        <f>ROUND(#REF!-#REF!,3)</f>
        <v>#REF!</v>
      </c>
      <c r="BD66" s="52" t="e">
        <f>ROUND(#REF!-#REF!,3)</f>
        <v>#REF!</v>
      </c>
      <c r="BE66" s="52" t="e">
        <f>ROUND(#REF!-#REF!,3)</f>
        <v>#REF!</v>
      </c>
      <c r="BF66" s="52" t="e">
        <f>ROUND(#REF!-#REF!,3)</f>
        <v>#REF!</v>
      </c>
      <c r="BG66" s="52" t="e">
        <f>ROUND(#REF!-#REF!,3)</f>
        <v>#REF!</v>
      </c>
      <c r="BH66" s="52" t="e">
        <f>ROUND(#REF!-#REF!,3)</f>
        <v>#REF!</v>
      </c>
      <c r="BI66" s="52" t="e">
        <f>ROUND(#REF!-#REF!,3)</f>
        <v>#REF!</v>
      </c>
      <c r="BJ66" s="52" t="e">
        <f>ROUND(#REF!-#REF!,3)</f>
        <v>#REF!</v>
      </c>
      <c r="BK66" s="52" t="e">
        <f>ROUND(#REF!-#REF!,3)</f>
        <v>#REF!</v>
      </c>
      <c r="BL66" s="52" t="e">
        <f>ROUND(#REF!-#REF!,3)</f>
        <v>#REF!</v>
      </c>
      <c r="BM66" s="52" t="e">
        <f>ROUND(#REF!-#REF!,3)</f>
        <v>#REF!</v>
      </c>
      <c r="BN66" s="52" t="e">
        <f>ROUND(#REF!-#REF!,3)</f>
        <v>#REF!</v>
      </c>
      <c r="BO66" s="52" t="e">
        <f>ROUND(#REF!-#REF!,3)</f>
        <v>#REF!</v>
      </c>
      <c r="BP66" s="52" t="e">
        <f>ROUND(#REF!-#REF!,3)</f>
        <v>#REF!</v>
      </c>
      <c r="BQ66" s="52" t="e">
        <f>ROUND(#REF!-#REF!,3)</f>
        <v>#REF!</v>
      </c>
      <c r="BR66" s="52" t="e">
        <f>ROUND(#REF!-#REF!,3)</f>
        <v>#REF!</v>
      </c>
      <c r="BS66" s="47" t="e">
        <f>ROUND(#REF!-#REF!,3)</f>
        <v>#REF!</v>
      </c>
      <c r="BT66" s="47" t="e">
        <f>ROUND(#REF!-#REF!,3)</f>
        <v>#REF!</v>
      </c>
      <c r="BU66" s="47" t="e">
        <f>ROUND(#REF!-#REF!,3)</f>
        <v>#REF!</v>
      </c>
      <c r="BV66" s="53" t="e">
        <f>ROUND(#REF!-#REF!,3)</f>
        <v>#REF!</v>
      </c>
      <c r="BW66" s="53" t="e">
        <f>ROUND(#REF!-#REF!,3)</f>
        <v>#REF!</v>
      </c>
      <c r="BX66" s="53" t="e">
        <f>ROUND(#REF!-#REF!,3)</f>
        <v>#REF!</v>
      </c>
      <c r="BY66" s="54" t="e">
        <f>ROUND(#REF!-#REF!,3)</f>
        <v>#REF!</v>
      </c>
      <c r="BZ66" s="54" t="e">
        <f>ROUND(#REF!-#REF!,3)</f>
        <v>#REF!</v>
      </c>
      <c r="CA66" s="54" t="e">
        <f>ROUND(#REF!-#REF!,3)</f>
        <v>#REF!</v>
      </c>
      <c r="CB66" s="54" t="e">
        <f>ROUND(#REF!-#REF!,3)</f>
        <v>#REF!</v>
      </c>
      <c r="CC66" s="54" t="e">
        <f>ROUND(#REF!-#REF!,3)</f>
        <v>#REF!</v>
      </c>
      <c r="CD66" s="54" t="e">
        <f>ROUND(#REF!-#REF!,3)</f>
        <v>#REF!</v>
      </c>
      <c r="CE66" s="54" t="e">
        <f>ROUND(#REF!-#REF!,3)</f>
        <v>#REF!</v>
      </c>
      <c r="CF66" s="54" t="e">
        <f>ROUND(#REF!-#REF!,3)</f>
        <v>#REF!</v>
      </c>
      <c r="CG66" s="54" t="e">
        <f>ROUND(#REF!-#REF!,3)</f>
        <v>#REF!</v>
      </c>
      <c r="CH66" s="54" t="e">
        <f>ROUND(#REF!-#REF!,3)</f>
        <v>#REF!</v>
      </c>
      <c r="CI66" s="54" t="e">
        <f>ROUND(#REF!-#REF!,3)</f>
        <v>#REF!</v>
      </c>
      <c r="CJ66" s="45"/>
      <c r="CK66" s="45"/>
      <c r="CL66" s="45"/>
      <c r="CM66" s="45"/>
      <c r="CN66" s="45"/>
      <c r="CO66" s="45"/>
      <c r="CP66" s="45"/>
      <c r="CQ66" s="45"/>
    </row>
    <row r="67" spans="1:95" ht="16">
      <c r="A67" s="6">
        <f t="shared" ref="A67:A115" si="4">A68+3</f>
        <v>150</v>
      </c>
      <c r="B67" s="45"/>
      <c r="C67" s="45"/>
      <c r="D67" s="45"/>
      <c r="E67" s="45"/>
      <c r="F67" s="75" t="e">
        <f>ROUND(#REF!-#REF!,3)</f>
        <v>#REF!</v>
      </c>
      <c r="G67" s="75" t="e">
        <f>ROUND(#REF!-#REF!,3)</f>
        <v>#REF!</v>
      </c>
      <c r="H67" s="75" t="e">
        <f>ROUND(#REF!-#REF!,3)</f>
        <v>#REF!</v>
      </c>
      <c r="I67" s="47" t="e">
        <f>ROUND(#REF!-#REF!,3)</f>
        <v>#REF!</v>
      </c>
      <c r="J67" s="47" t="e">
        <f>ROUND(#REF!-#REF!,3)</f>
        <v>#REF!</v>
      </c>
      <c r="K67" s="47" t="e">
        <f>ROUND(#REF!-#REF!,3)</f>
        <v>#REF!</v>
      </c>
      <c r="L67" s="50" t="e">
        <f>ROUND(#REF!-#REF!,3)</f>
        <v>#REF!</v>
      </c>
      <c r="M67" s="50" t="e">
        <f>ROUND(#REF!-#REF!,3)</f>
        <v>#REF!</v>
      </c>
      <c r="N67" s="50" t="e">
        <f>ROUND(#REF!-#REF!,3)</f>
        <v>#REF!</v>
      </c>
      <c r="O67" s="50" t="e">
        <f>ROUND(#REF!-#REF!,3)</f>
        <v>#REF!</v>
      </c>
      <c r="P67" s="50" t="e">
        <f>ROUND(#REF!-#REF!,3)</f>
        <v>#REF!</v>
      </c>
      <c r="Q67" s="50" t="e">
        <f>ROUND(#REF!-#REF!,3)</f>
        <v>#REF!</v>
      </c>
      <c r="R67" s="50" t="e">
        <f>ROUND(#REF!-#REF!,3)</f>
        <v>#REF!</v>
      </c>
      <c r="S67" s="50" t="e">
        <f>ROUND(#REF!-#REF!,3)</f>
        <v>#REF!</v>
      </c>
      <c r="T67" s="50" t="e">
        <f>ROUND(#REF!-#REF!,3)</f>
        <v>#REF!</v>
      </c>
      <c r="U67" s="50" t="e">
        <f>ROUND(#REF!-#REF!,3)</f>
        <v>#REF!</v>
      </c>
      <c r="V67" s="50" t="e">
        <f>ROUND(#REF!-#REF!,3)</f>
        <v>#REF!</v>
      </c>
      <c r="W67" s="50" t="e">
        <f>ROUND(#REF!-#REF!,3)</f>
        <v>#REF!</v>
      </c>
      <c r="X67" s="50" t="e">
        <f>ROUND(#REF!-#REF!,3)</f>
        <v>#REF!</v>
      </c>
      <c r="Y67" s="50" t="e">
        <f>ROUND(#REF!-#REF!,3)</f>
        <v>#REF!</v>
      </c>
      <c r="Z67" s="50" t="e">
        <f>ROUND(#REF!-#REF!,3)</f>
        <v>#REF!</v>
      </c>
      <c r="AA67" s="50" t="e">
        <f>ROUND(#REF!-#REF!,3)</f>
        <v>#REF!</v>
      </c>
      <c r="AB67" s="50" t="e">
        <f>ROUND(#REF!-#REF!,3)</f>
        <v>#REF!</v>
      </c>
      <c r="AC67" s="50" t="e">
        <f>ROUND(#REF!-#REF!,3)</f>
        <v>#REF!</v>
      </c>
      <c r="AD67" s="50" t="e">
        <f>ROUND(#REF!-#REF!,3)</f>
        <v>#REF!</v>
      </c>
      <c r="AE67" s="50" t="e">
        <f>ROUND(#REF!-#REF!,3)</f>
        <v>#REF!</v>
      </c>
      <c r="AF67" s="50" t="e">
        <f>ROUND(#REF!-#REF!,3)</f>
        <v>#REF!</v>
      </c>
      <c r="AG67" s="50" t="e">
        <f>ROUND(#REF!-#REF!,3)</f>
        <v>#REF!</v>
      </c>
      <c r="AH67" s="50" t="e">
        <f>ROUND(#REF!-#REF!,3)</f>
        <v>#REF!</v>
      </c>
      <c r="AI67" s="50" t="e">
        <f>ROUND(#REF!-#REF!,3)</f>
        <v>#REF!</v>
      </c>
      <c r="AJ67" s="50" t="e">
        <f>ROUND(#REF!-#REF!,3)</f>
        <v>#REF!</v>
      </c>
      <c r="AK67" s="50" t="e">
        <f>ROUND(#REF!-#REF!,3)</f>
        <v>#REF!</v>
      </c>
      <c r="AL67" s="50" t="e">
        <f>ROUND(#REF!-#REF!,3)</f>
        <v>#REF!</v>
      </c>
      <c r="AM67" s="50" t="e">
        <f>ROUND(#REF!-#REF!,3)</f>
        <v>#REF!</v>
      </c>
      <c r="AN67" s="50" t="e">
        <f>ROUND(#REF!-#REF!,3)</f>
        <v>#REF!</v>
      </c>
      <c r="AO67" s="50" t="e">
        <f>ROUND(#REF!-#REF!,3)</f>
        <v>#REF!</v>
      </c>
      <c r="AP67" s="50" t="e">
        <f>ROUND(#REF!-#REF!,3)</f>
        <v>#REF!</v>
      </c>
      <c r="AQ67" s="50" t="e">
        <f>ROUND(#REF!-#REF!,3)</f>
        <v>#REF!</v>
      </c>
      <c r="AR67" s="50" t="e">
        <f>ROUND(#REF!-#REF!,3)</f>
        <v>#REF!</v>
      </c>
      <c r="AS67" s="50" t="e">
        <f>ROUND(#REF!-#REF!,3)</f>
        <v>#REF!</v>
      </c>
      <c r="AT67" s="50" t="e">
        <f>ROUND(#REF!-#REF!,3)</f>
        <v>#REF!</v>
      </c>
      <c r="AU67" s="50" t="e">
        <f>ROUND(#REF!-#REF!,3)</f>
        <v>#REF!</v>
      </c>
      <c r="AV67" s="50" t="e">
        <f>ROUND(#REF!-#REF!,3)</f>
        <v>#REF!</v>
      </c>
      <c r="AW67" s="50" t="e">
        <f>ROUND(#REF!-#REF!,3)</f>
        <v>#REF!</v>
      </c>
      <c r="AX67" s="51" t="e">
        <f>ROUND(#REF!-#REF!,3)</f>
        <v>#REF!</v>
      </c>
      <c r="AY67" s="51" t="e">
        <f>ROUND(#REF!-#REF!,3)</f>
        <v>#REF!</v>
      </c>
      <c r="AZ67" s="51" t="e">
        <f>ROUND(#REF!-#REF!,3)</f>
        <v>#REF!</v>
      </c>
      <c r="BA67" s="51" t="e">
        <f>ROUND(#REF!-#REF!,3)</f>
        <v>#REF!</v>
      </c>
      <c r="BB67" s="51" t="e">
        <f>ROUND(#REF!-#REF!,3)</f>
        <v>#REF!</v>
      </c>
      <c r="BC67" s="51" t="e">
        <f>ROUND(#REF!-#REF!,3)</f>
        <v>#REF!</v>
      </c>
      <c r="BD67" s="52" t="e">
        <f>ROUND(#REF!-#REF!,3)</f>
        <v>#REF!</v>
      </c>
      <c r="BE67" s="52" t="e">
        <f>ROUND(#REF!-#REF!,3)</f>
        <v>#REF!</v>
      </c>
      <c r="BF67" s="52" t="e">
        <f>ROUND(#REF!-#REF!,3)</f>
        <v>#REF!</v>
      </c>
      <c r="BG67" s="52" t="e">
        <f>ROUND(#REF!-#REF!,3)</f>
        <v>#REF!</v>
      </c>
      <c r="BH67" s="52" t="e">
        <f>ROUND(#REF!-#REF!,3)</f>
        <v>#REF!</v>
      </c>
      <c r="BI67" s="52" t="e">
        <f>ROUND(#REF!-#REF!,3)</f>
        <v>#REF!</v>
      </c>
      <c r="BJ67" s="52" t="e">
        <f>ROUND(#REF!-#REF!,3)</f>
        <v>#REF!</v>
      </c>
      <c r="BK67" s="52" t="e">
        <f>ROUND(#REF!-#REF!,3)</f>
        <v>#REF!</v>
      </c>
      <c r="BL67" s="52" t="e">
        <f>ROUND(#REF!-#REF!,3)</f>
        <v>#REF!</v>
      </c>
      <c r="BM67" s="52" t="e">
        <f>ROUND(#REF!-#REF!,3)</f>
        <v>#REF!</v>
      </c>
      <c r="BN67" s="52" t="e">
        <f>ROUND(#REF!-#REF!,3)</f>
        <v>#REF!</v>
      </c>
      <c r="BO67" s="52" t="e">
        <f>ROUND(#REF!-#REF!,3)</f>
        <v>#REF!</v>
      </c>
      <c r="BP67" s="52" t="e">
        <f>ROUND(#REF!-#REF!,3)</f>
        <v>#REF!</v>
      </c>
      <c r="BQ67" s="52" t="e">
        <f>ROUND(#REF!-#REF!,3)</f>
        <v>#REF!</v>
      </c>
      <c r="BR67" s="52" t="e">
        <f>ROUND(#REF!-#REF!,3)</f>
        <v>#REF!</v>
      </c>
      <c r="BS67" s="47" t="e">
        <f>ROUND(#REF!-#REF!,3)</f>
        <v>#REF!</v>
      </c>
      <c r="BT67" s="47" t="e">
        <f>ROUND(#REF!-#REF!,3)</f>
        <v>#REF!</v>
      </c>
      <c r="BU67" s="47" t="e">
        <f>ROUND(#REF!-#REF!,3)</f>
        <v>#REF!</v>
      </c>
      <c r="BV67" s="53" t="e">
        <f>ROUND(#REF!-#REF!,3)</f>
        <v>#REF!</v>
      </c>
      <c r="BW67" s="53" t="e">
        <f>ROUND(#REF!-#REF!,3)</f>
        <v>#REF!</v>
      </c>
      <c r="BX67" s="53" t="e">
        <f>ROUND(#REF!-#REF!,3)</f>
        <v>#REF!</v>
      </c>
      <c r="BY67" s="54" t="e">
        <f>ROUND(#REF!-#REF!,3)</f>
        <v>#REF!</v>
      </c>
      <c r="BZ67" s="54" t="e">
        <f>ROUND(#REF!-#REF!,3)</f>
        <v>#REF!</v>
      </c>
      <c r="CA67" s="54" t="e">
        <f>ROUND(#REF!-#REF!,3)</f>
        <v>#REF!</v>
      </c>
      <c r="CB67" s="54" t="e">
        <f>ROUND(#REF!-#REF!,3)</f>
        <v>#REF!</v>
      </c>
      <c r="CC67" s="54" t="e">
        <f>ROUND(#REF!-#REF!,3)</f>
        <v>#REF!</v>
      </c>
      <c r="CD67" s="54" t="e">
        <f>ROUND(#REF!-#REF!,3)</f>
        <v>#REF!</v>
      </c>
      <c r="CE67" s="54" t="e">
        <f>ROUND(#REF!-#REF!,3)</f>
        <v>#REF!</v>
      </c>
      <c r="CF67" s="54" t="e">
        <f>ROUND(#REF!-#REF!,3)</f>
        <v>#REF!</v>
      </c>
      <c r="CG67" s="54" t="e">
        <f>ROUND(#REF!-#REF!,3)</f>
        <v>#REF!</v>
      </c>
      <c r="CH67" s="54" t="e">
        <f>ROUND(#REF!-#REF!,3)</f>
        <v>#REF!</v>
      </c>
      <c r="CI67" s="54" t="e">
        <f>ROUND(#REF!-#REF!,3)</f>
        <v>#REF!</v>
      </c>
      <c r="CJ67" s="45"/>
      <c r="CK67" s="45"/>
      <c r="CL67" s="45"/>
      <c r="CM67" s="45"/>
      <c r="CN67" s="45"/>
      <c r="CO67" s="45"/>
      <c r="CP67" s="45"/>
      <c r="CQ67" s="45"/>
    </row>
    <row r="68" spans="1:95" ht="16">
      <c r="A68" s="6">
        <f t="shared" si="4"/>
        <v>147</v>
      </c>
      <c r="B68" s="45"/>
      <c r="C68" s="45"/>
      <c r="D68" s="45"/>
      <c r="E68" s="45"/>
      <c r="F68" s="75" t="e">
        <f>ROUND(#REF!-#REF!,3)</f>
        <v>#REF!</v>
      </c>
      <c r="G68" s="75" t="e">
        <f>ROUND(#REF!-#REF!,3)</f>
        <v>#REF!</v>
      </c>
      <c r="H68" s="75" t="e">
        <f>ROUND(#REF!-#REF!,3)</f>
        <v>#REF!</v>
      </c>
      <c r="I68" s="47" t="e">
        <f>ROUND(#REF!-#REF!,3)</f>
        <v>#REF!</v>
      </c>
      <c r="J68" s="47" t="e">
        <f>ROUND(#REF!-#REF!,3)</f>
        <v>#REF!</v>
      </c>
      <c r="K68" s="47" t="e">
        <f>ROUND(#REF!-#REF!,3)</f>
        <v>#REF!</v>
      </c>
      <c r="L68" s="50" t="e">
        <f>ROUND(#REF!-#REF!,3)</f>
        <v>#REF!</v>
      </c>
      <c r="M68" s="50" t="e">
        <f>ROUND(#REF!-#REF!,3)</f>
        <v>#REF!</v>
      </c>
      <c r="N68" s="50" t="e">
        <f>ROUND(#REF!-#REF!,3)</f>
        <v>#REF!</v>
      </c>
      <c r="O68" s="50" t="e">
        <f>ROUND(#REF!-#REF!,3)</f>
        <v>#REF!</v>
      </c>
      <c r="P68" s="50" t="e">
        <f>ROUND(#REF!-#REF!,3)</f>
        <v>#REF!</v>
      </c>
      <c r="Q68" s="50" t="e">
        <f>ROUND(#REF!-#REF!,3)</f>
        <v>#REF!</v>
      </c>
      <c r="R68" s="50" t="e">
        <f>ROUND(#REF!-#REF!,3)</f>
        <v>#REF!</v>
      </c>
      <c r="S68" s="50" t="e">
        <f>ROUND(#REF!-#REF!,3)</f>
        <v>#REF!</v>
      </c>
      <c r="T68" s="50" t="e">
        <f>ROUND(#REF!-#REF!,3)</f>
        <v>#REF!</v>
      </c>
      <c r="U68" s="50" t="e">
        <f>ROUND(#REF!-#REF!,3)</f>
        <v>#REF!</v>
      </c>
      <c r="V68" s="50" t="e">
        <f>ROUND(#REF!-#REF!,3)</f>
        <v>#REF!</v>
      </c>
      <c r="W68" s="50" t="e">
        <f>ROUND(#REF!-#REF!,3)</f>
        <v>#REF!</v>
      </c>
      <c r="X68" s="50" t="e">
        <f>ROUND(#REF!-#REF!,3)</f>
        <v>#REF!</v>
      </c>
      <c r="Y68" s="50" t="e">
        <f>ROUND(#REF!-#REF!,3)</f>
        <v>#REF!</v>
      </c>
      <c r="Z68" s="50" t="e">
        <f>ROUND(#REF!-#REF!,3)</f>
        <v>#REF!</v>
      </c>
      <c r="AA68" s="50" t="e">
        <f>ROUND(#REF!-#REF!,3)</f>
        <v>#REF!</v>
      </c>
      <c r="AB68" s="50" t="e">
        <f>ROUND(#REF!-#REF!,3)</f>
        <v>#REF!</v>
      </c>
      <c r="AC68" s="50" t="e">
        <f>ROUND(#REF!-#REF!,3)</f>
        <v>#REF!</v>
      </c>
      <c r="AD68" s="50" t="e">
        <f>ROUND(#REF!-#REF!,3)</f>
        <v>#REF!</v>
      </c>
      <c r="AE68" s="50" t="e">
        <f>ROUND(#REF!-#REF!,3)</f>
        <v>#REF!</v>
      </c>
      <c r="AF68" s="50" t="e">
        <f>ROUND(#REF!-#REF!,3)</f>
        <v>#REF!</v>
      </c>
      <c r="AG68" s="50" t="e">
        <f>ROUND(#REF!-#REF!,3)</f>
        <v>#REF!</v>
      </c>
      <c r="AH68" s="50" t="e">
        <f>ROUND(#REF!-#REF!,3)</f>
        <v>#REF!</v>
      </c>
      <c r="AI68" s="50" t="e">
        <f>ROUND(#REF!-#REF!,3)</f>
        <v>#REF!</v>
      </c>
      <c r="AJ68" s="50" t="e">
        <f>ROUND(#REF!-#REF!,3)</f>
        <v>#REF!</v>
      </c>
      <c r="AK68" s="50" t="e">
        <f>ROUND(#REF!-#REF!,3)</f>
        <v>#REF!</v>
      </c>
      <c r="AL68" s="50" t="e">
        <f>ROUND(#REF!-#REF!,3)</f>
        <v>#REF!</v>
      </c>
      <c r="AM68" s="50" t="e">
        <f>ROUND(#REF!-#REF!,3)</f>
        <v>#REF!</v>
      </c>
      <c r="AN68" s="50" t="e">
        <f>ROUND(#REF!-#REF!,3)</f>
        <v>#REF!</v>
      </c>
      <c r="AO68" s="50" t="e">
        <f>ROUND(#REF!-#REF!,3)</f>
        <v>#REF!</v>
      </c>
      <c r="AP68" s="50" t="e">
        <f>ROUND(#REF!-#REF!,3)</f>
        <v>#REF!</v>
      </c>
      <c r="AQ68" s="50" t="e">
        <f>ROUND(#REF!-#REF!,3)</f>
        <v>#REF!</v>
      </c>
      <c r="AR68" s="50" t="e">
        <f>ROUND(#REF!-#REF!,3)</f>
        <v>#REF!</v>
      </c>
      <c r="AS68" s="50" t="e">
        <f>ROUND(#REF!-#REF!,3)</f>
        <v>#REF!</v>
      </c>
      <c r="AT68" s="50" t="e">
        <f>ROUND(#REF!-#REF!,3)</f>
        <v>#REF!</v>
      </c>
      <c r="AU68" s="50" t="e">
        <f>ROUND(#REF!-#REF!,3)</f>
        <v>#REF!</v>
      </c>
      <c r="AV68" s="50" t="e">
        <f>ROUND(#REF!-#REF!,3)</f>
        <v>#REF!</v>
      </c>
      <c r="AW68" s="50" t="e">
        <f>ROUND(#REF!-#REF!,3)</f>
        <v>#REF!</v>
      </c>
      <c r="AX68" s="51" t="e">
        <f>ROUND(#REF!-#REF!,3)</f>
        <v>#REF!</v>
      </c>
      <c r="AY68" s="51" t="e">
        <f>ROUND(#REF!-#REF!,3)</f>
        <v>#REF!</v>
      </c>
      <c r="AZ68" s="51" t="e">
        <f>ROUND(#REF!-#REF!,3)</f>
        <v>#REF!</v>
      </c>
      <c r="BA68" s="51" t="e">
        <f>ROUND(#REF!-#REF!,3)</f>
        <v>#REF!</v>
      </c>
      <c r="BB68" s="51" t="e">
        <f>ROUND(#REF!-#REF!,3)</f>
        <v>#REF!</v>
      </c>
      <c r="BC68" s="51" t="e">
        <f>ROUND(#REF!-#REF!,3)</f>
        <v>#REF!</v>
      </c>
      <c r="BD68" s="52" t="e">
        <f>ROUND(#REF!-#REF!,3)</f>
        <v>#REF!</v>
      </c>
      <c r="BE68" s="52" t="e">
        <f>ROUND(#REF!-#REF!,3)</f>
        <v>#REF!</v>
      </c>
      <c r="BF68" s="52" t="e">
        <f>ROUND(#REF!-#REF!,3)</f>
        <v>#REF!</v>
      </c>
      <c r="BG68" s="52" t="e">
        <f>ROUND(#REF!-#REF!,3)</f>
        <v>#REF!</v>
      </c>
      <c r="BH68" s="52" t="e">
        <f>ROUND(#REF!-#REF!,3)</f>
        <v>#REF!</v>
      </c>
      <c r="BI68" s="52" t="e">
        <f>ROUND(#REF!-#REF!,3)</f>
        <v>#REF!</v>
      </c>
      <c r="BJ68" s="52" t="e">
        <f>ROUND(#REF!-#REF!,3)</f>
        <v>#REF!</v>
      </c>
      <c r="BK68" s="52" t="e">
        <f>ROUND(#REF!-#REF!,3)</f>
        <v>#REF!</v>
      </c>
      <c r="BL68" s="52" t="e">
        <f>ROUND(#REF!-#REF!,3)</f>
        <v>#REF!</v>
      </c>
      <c r="BM68" s="52" t="e">
        <f>ROUND(#REF!-#REF!,3)</f>
        <v>#REF!</v>
      </c>
      <c r="BN68" s="52" t="e">
        <f>ROUND(#REF!-#REF!,3)</f>
        <v>#REF!</v>
      </c>
      <c r="BO68" s="52" t="e">
        <f>ROUND(#REF!-#REF!,3)</f>
        <v>#REF!</v>
      </c>
      <c r="BP68" s="52" t="e">
        <f>ROUND(#REF!-#REF!,3)</f>
        <v>#REF!</v>
      </c>
      <c r="BQ68" s="52" t="e">
        <f>ROUND(#REF!-#REF!,3)</f>
        <v>#REF!</v>
      </c>
      <c r="BR68" s="52" t="e">
        <f>ROUND(#REF!-#REF!,3)</f>
        <v>#REF!</v>
      </c>
      <c r="BS68" s="47" t="e">
        <f>ROUND(#REF!-#REF!,3)</f>
        <v>#REF!</v>
      </c>
      <c r="BT68" s="47" t="e">
        <f>ROUND(#REF!-#REF!,3)</f>
        <v>#REF!</v>
      </c>
      <c r="BU68" s="47" t="e">
        <f>ROUND(#REF!-#REF!,3)</f>
        <v>#REF!</v>
      </c>
      <c r="BV68" s="53" t="e">
        <f>ROUND(#REF!-#REF!,3)</f>
        <v>#REF!</v>
      </c>
      <c r="BW68" s="53" t="e">
        <f>ROUND(#REF!-#REF!,3)</f>
        <v>#REF!</v>
      </c>
      <c r="BX68" s="53" t="e">
        <f>ROUND(#REF!-#REF!,3)</f>
        <v>#REF!</v>
      </c>
      <c r="BY68" s="54" t="e">
        <f>ROUND(#REF!-#REF!,3)</f>
        <v>#REF!</v>
      </c>
      <c r="BZ68" s="54" t="e">
        <f>ROUND(#REF!-#REF!,3)</f>
        <v>#REF!</v>
      </c>
      <c r="CA68" s="54" t="e">
        <f>ROUND(#REF!-#REF!,3)</f>
        <v>#REF!</v>
      </c>
      <c r="CB68" s="54" t="e">
        <f>ROUND(#REF!-#REF!,3)</f>
        <v>#REF!</v>
      </c>
      <c r="CC68" s="54" t="e">
        <f>ROUND(#REF!-#REF!,3)</f>
        <v>#REF!</v>
      </c>
      <c r="CD68" s="54" t="e">
        <f>ROUND(#REF!-#REF!,3)</f>
        <v>#REF!</v>
      </c>
      <c r="CE68" s="54" t="e">
        <f>ROUND(#REF!-#REF!,3)</f>
        <v>#REF!</v>
      </c>
      <c r="CF68" s="54" t="e">
        <f>ROUND(#REF!-#REF!,3)</f>
        <v>#REF!</v>
      </c>
      <c r="CG68" s="54" t="e">
        <f>ROUND(#REF!-#REF!,3)</f>
        <v>#REF!</v>
      </c>
      <c r="CH68" s="54" t="e">
        <f>ROUND(#REF!-#REF!,3)</f>
        <v>#REF!</v>
      </c>
      <c r="CI68" s="54" t="e">
        <f>ROUND(#REF!-#REF!,3)</f>
        <v>#REF!</v>
      </c>
      <c r="CJ68" s="45"/>
      <c r="CK68" s="45"/>
      <c r="CL68" s="45"/>
      <c r="CM68" s="45"/>
      <c r="CN68" s="45"/>
      <c r="CO68" s="45"/>
      <c r="CP68" s="45"/>
      <c r="CQ68" s="45"/>
    </row>
    <row r="69" spans="1:95" ht="16">
      <c r="A69" s="6">
        <f t="shared" si="4"/>
        <v>144</v>
      </c>
      <c r="B69" s="45"/>
      <c r="C69" s="45"/>
      <c r="D69" s="45"/>
      <c r="E69" s="45"/>
      <c r="F69" s="75" t="e">
        <f>ROUND(#REF!-#REF!,3)</f>
        <v>#REF!</v>
      </c>
      <c r="G69" s="75" t="e">
        <f>ROUND(#REF!-#REF!,3)</f>
        <v>#REF!</v>
      </c>
      <c r="H69" s="75" t="e">
        <f>ROUND(#REF!-#REF!,3)</f>
        <v>#REF!</v>
      </c>
      <c r="I69" s="47" t="e">
        <f>ROUND(#REF!-#REF!,3)</f>
        <v>#REF!</v>
      </c>
      <c r="J69" s="47" t="e">
        <f>ROUND(#REF!-#REF!,3)</f>
        <v>#REF!</v>
      </c>
      <c r="K69" s="47" t="e">
        <f>ROUND(#REF!-#REF!,3)</f>
        <v>#REF!</v>
      </c>
      <c r="L69" s="50" t="e">
        <f>ROUND(#REF!-#REF!,3)</f>
        <v>#REF!</v>
      </c>
      <c r="M69" s="50" t="e">
        <f>ROUND(#REF!-#REF!,3)</f>
        <v>#REF!</v>
      </c>
      <c r="N69" s="50" t="e">
        <f>ROUND(#REF!-#REF!,3)</f>
        <v>#REF!</v>
      </c>
      <c r="O69" s="50" t="e">
        <f>ROUND(#REF!-#REF!,3)</f>
        <v>#REF!</v>
      </c>
      <c r="P69" s="50" t="e">
        <f>ROUND(#REF!-#REF!,3)</f>
        <v>#REF!</v>
      </c>
      <c r="Q69" s="50" t="e">
        <f>ROUND(#REF!-#REF!,3)</f>
        <v>#REF!</v>
      </c>
      <c r="R69" s="50" t="e">
        <f>ROUND(#REF!-#REF!,3)</f>
        <v>#REF!</v>
      </c>
      <c r="S69" s="50" t="e">
        <f>ROUND(#REF!-#REF!,3)</f>
        <v>#REF!</v>
      </c>
      <c r="T69" s="50" t="e">
        <f>ROUND(#REF!-#REF!,3)</f>
        <v>#REF!</v>
      </c>
      <c r="U69" s="50" t="e">
        <f>ROUND(#REF!-#REF!,3)</f>
        <v>#REF!</v>
      </c>
      <c r="V69" s="50" t="e">
        <f>ROUND(#REF!-#REF!,3)</f>
        <v>#REF!</v>
      </c>
      <c r="W69" s="50" t="e">
        <f>ROUND(#REF!-#REF!,3)</f>
        <v>#REF!</v>
      </c>
      <c r="X69" s="50" t="e">
        <f>ROUND(#REF!-#REF!,3)</f>
        <v>#REF!</v>
      </c>
      <c r="Y69" s="50" t="e">
        <f>ROUND(#REF!-#REF!,3)</f>
        <v>#REF!</v>
      </c>
      <c r="Z69" s="50" t="e">
        <f>ROUND(#REF!-#REF!,3)</f>
        <v>#REF!</v>
      </c>
      <c r="AA69" s="50" t="e">
        <f>ROUND(#REF!-#REF!,3)</f>
        <v>#REF!</v>
      </c>
      <c r="AB69" s="50" t="e">
        <f>ROUND(#REF!-#REF!,3)</f>
        <v>#REF!</v>
      </c>
      <c r="AC69" s="50" t="e">
        <f>ROUND(#REF!-#REF!,3)</f>
        <v>#REF!</v>
      </c>
      <c r="AD69" s="50" t="e">
        <f>ROUND(#REF!-#REF!,3)</f>
        <v>#REF!</v>
      </c>
      <c r="AE69" s="50" t="e">
        <f>ROUND(#REF!-#REF!,3)</f>
        <v>#REF!</v>
      </c>
      <c r="AF69" s="50" t="e">
        <f>ROUND(#REF!-#REF!,3)</f>
        <v>#REF!</v>
      </c>
      <c r="AG69" s="50" t="e">
        <f>ROUND(#REF!-#REF!,3)</f>
        <v>#REF!</v>
      </c>
      <c r="AH69" s="50" t="e">
        <f>ROUND(#REF!-#REF!,3)</f>
        <v>#REF!</v>
      </c>
      <c r="AI69" s="50" t="e">
        <f>ROUND(#REF!-#REF!,3)</f>
        <v>#REF!</v>
      </c>
      <c r="AJ69" s="50" t="e">
        <f>ROUND(#REF!-#REF!,3)</f>
        <v>#REF!</v>
      </c>
      <c r="AK69" s="50" t="e">
        <f>ROUND(#REF!-#REF!,3)</f>
        <v>#REF!</v>
      </c>
      <c r="AL69" s="50" t="e">
        <f>ROUND(#REF!-#REF!,3)</f>
        <v>#REF!</v>
      </c>
      <c r="AM69" s="50" t="e">
        <f>ROUND(#REF!-#REF!,3)</f>
        <v>#REF!</v>
      </c>
      <c r="AN69" s="50" t="e">
        <f>ROUND(#REF!-#REF!,3)</f>
        <v>#REF!</v>
      </c>
      <c r="AO69" s="50" t="e">
        <f>ROUND(#REF!-#REF!,3)</f>
        <v>#REF!</v>
      </c>
      <c r="AP69" s="50" t="e">
        <f>ROUND(#REF!-#REF!,3)</f>
        <v>#REF!</v>
      </c>
      <c r="AQ69" s="50" t="e">
        <f>ROUND(#REF!-#REF!,3)</f>
        <v>#REF!</v>
      </c>
      <c r="AR69" s="50" t="e">
        <f>ROUND(#REF!-#REF!,3)</f>
        <v>#REF!</v>
      </c>
      <c r="AS69" s="50" t="e">
        <f>ROUND(#REF!-#REF!,3)</f>
        <v>#REF!</v>
      </c>
      <c r="AT69" s="50" t="e">
        <f>ROUND(#REF!-#REF!,3)</f>
        <v>#REF!</v>
      </c>
      <c r="AU69" s="50" t="e">
        <f>ROUND(#REF!-#REF!,3)</f>
        <v>#REF!</v>
      </c>
      <c r="AV69" s="50" t="e">
        <f>ROUND(#REF!-#REF!,3)</f>
        <v>#REF!</v>
      </c>
      <c r="AW69" s="50" t="e">
        <f>ROUND(#REF!-#REF!,3)</f>
        <v>#REF!</v>
      </c>
      <c r="AX69" s="51" t="e">
        <f>ROUND(#REF!-#REF!,3)</f>
        <v>#REF!</v>
      </c>
      <c r="AY69" s="51" t="e">
        <f>ROUND(#REF!-#REF!,3)</f>
        <v>#REF!</v>
      </c>
      <c r="AZ69" s="51" t="e">
        <f>ROUND(#REF!-#REF!,3)</f>
        <v>#REF!</v>
      </c>
      <c r="BA69" s="51" t="e">
        <f>ROUND(#REF!-#REF!,3)</f>
        <v>#REF!</v>
      </c>
      <c r="BB69" s="51" t="e">
        <f>ROUND(#REF!-#REF!,3)</f>
        <v>#REF!</v>
      </c>
      <c r="BC69" s="51" t="e">
        <f>ROUND(#REF!-#REF!,3)</f>
        <v>#REF!</v>
      </c>
      <c r="BD69" s="52" t="e">
        <f>ROUND(#REF!-#REF!,3)</f>
        <v>#REF!</v>
      </c>
      <c r="BE69" s="52" t="e">
        <f>ROUND(#REF!-#REF!,3)</f>
        <v>#REF!</v>
      </c>
      <c r="BF69" s="52" t="e">
        <f>ROUND(#REF!-#REF!,3)</f>
        <v>#REF!</v>
      </c>
      <c r="BG69" s="52" t="e">
        <f>ROUND(#REF!-#REF!,3)</f>
        <v>#REF!</v>
      </c>
      <c r="BH69" s="52" t="e">
        <f>ROUND(#REF!-#REF!,3)</f>
        <v>#REF!</v>
      </c>
      <c r="BI69" s="52" t="e">
        <f>ROUND(#REF!-#REF!,3)</f>
        <v>#REF!</v>
      </c>
      <c r="BJ69" s="52" t="e">
        <f>ROUND(#REF!-#REF!,3)</f>
        <v>#REF!</v>
      </c>
      <c r="BK69" s="52" t="e">
        <f>ROUND(#REF!-#REF!,3)</f>
        <v>#REF!</v>
      </c>
      <c r="BL69" s="52" t="e">
        <f>ROUND(#REF!-#REF!,3)</f>
        <v>#REF!</v>
      </c>
      <c r="BM69" s="52" t="e">
        <f>ROUND(#REF!-#REF!,3)</f>
        <v>#REF!</v>
      </c>
      <c r="BN69" s="52" t="e">
        <f>ROUND(#REF!-#REF!,3)</f>
        <v>#REF!</v>
      </c>
      <c r="BO69" s="52" t="e">
        <f>ROUND(#REF!-#REF!,3)</f>
        <v>#REF!</v>
      </c>
      <c r="BP69" s="52" t="e">
        <f>ROUND(#REF!-#REF!,3)</f>
        <v>#REF!</v>
      </c>
      <c r="BQ69" s="52" t="e">
        <f>ROUND(#REF!-#REF!,3)</f>
        <v>#REF!</v>
      </c>
      <c r="BR69" s="52" t="e">
        <f>ROUND(#REF!-#REF!,3)</f>
        <v>#REF!</v>
      </c>
      <c r="BS69" s="47" t="e">
        <f>ROUND(#REF!-#REF!,3)</f>
        <v>#REF!</v>
      </c>
      <c r="BT69" s="47" t="e">
        <f>ROUND(#REF!-#REF!,3)</f>
        <v>#REF!</v>
      </c>
      <c r="BU69" s="47" t="e">
        <f>ROUND(#REF!-#REF!,3)</f>
        <v>#REF!</v>
      </c>
      <c r="BV69" s="53" t="e">
        <f>ROUND(#REF!-#REF!,3)</f>
        <v>#REF!</v>
      </c>
      <c r="BW69" s="53" t="e">
        <f>ROUND(#REF!-#REF!,3)</f>
        <v>#REF!</v>
      </c>
      <c r="BX69" s="53" t="e">
        <f>ROUND(#REF!-#REF!,3)</f>
        <v>#REF!</v>
      </c>
      <c r="BY69" s="54" t="e">
        <f>ROUND(#REF!-#REF!,3)</f>
        <v>#REF!</v>
      </c>
      <c r="BZ69" s="54" t="e">
        <f>ROUND(#REF!-#REF!,3)</f>
        <v>#REF!</v>
      </c>
      <c r="CA69" s="54" t="e">
        <f>ROUND(#REF!-#REF!,3)</f>
        <v>#REF!</v>
      </c>
      <c r="CB69" s="54" t="e">
        <f>ROUND(#REF!-#REF!,3)</f>
        <v>#REF!</v>
      </c>
      <c r="CC69" s="54" t="e">
        <f>ROUND(#REF!-#REF!,3)</f>
        <v>#REF!</v>
      </c>
      <c r="CD69" s="54" t="e">
        <f>ROUND(#REF!-#REF!,3)</f>
        <v>#REF!</v>
      </c>
      <c r="CE69" s="54" t="e">
        <f>ROUND(#REF!-#REF!,3)</f>
        <v>#REF!</v>
      </c>
      <c r="CF69" s="54" t="e">
        <f>ROUND(#REF!-#REF!,3)</f>
        <v>#REF!</v>
      </c>
      <c r="CG69" s="54" t="e">
        <f>ROUND(#REF!-#REF!,3)</f>
        <v>#REF!</v>
      </c>
      <c r="CH69" s="54" t="e">
        <f>ROUND(#REF!-#REF!,3)</f>
        <v>#REF!</v>
      </c>
      <c r="CI69" s="54" t="e">
        <f>ROUND(#REF!-#REF!,3)</f>
        <v>#REF!</v>
      </c>
      <c r="CJ69" s="45"/>
      <c r="CK69" s="45"/>
      <c r="CL69" s="45"/>
      <c r="CM69" s="45"/>
      <c r="CN69" s="45"/>
      <c r="CO69" s="45"/>
      <c r="CP69" s="45"/>
      <c r="CQ69" s="45"/>
    </row>
    <row r="70" spans="1:95" ht="16">
      <c r="A70" s="6">
        <f t="shared" si="4"/>
        <v>141</v>
      </c>
      <c r="B70" s="45"/>
      <c r="C70" s="45"/>
      <c r="D70" s="45"/>
      <c r="E70" s="45"/>
      <c r="F70" s="75" t="e">
        <f>ROUND(#REF!-#REF!,3)</f>
        <v>#REF!</v>
      </c>
      <c r="G70" s="75" t="e">
        <f>ROUND(#REF!-#REF!,3)</f>
        <v>#REF!</v>
      </c>
      <c r="H70" s="75" t="e">
        <f>ROUND(#REF!-#REF!,3)</f>
        <v>#REF!</v>
      </c>
      <c r="I70" s="47" t="e">
        <f>ROUND(#REF!-#REF!,3)</f>
        <v>#REF!</v>
      </c>
      <c r="J70" s="47" t="e">
        <f>ROUND(#REF!-#REF!,3)</f>
        <v>#REF!</v>
      </c>
      <c r="K70" s="47" t="e">
        <f>ROUND(#REF!-#REF!,3)</f>
        <v>#REF!</v>
      </c>
      <c r="L70" s="50" t="e">
        <f>ROUND(#REF!-#REF!,3)</f>
        <v>#REF!</v>
      </c>
      <c r="M70" s="50" t="e">
        <f>ROUND(#REF!-#REF!,3)</f>
        <v>#REF!</v>
      </c>
      <c r="N70" s="50" t="e">
        <f>ROUND(#REF!-#REF!,3)</f>
        <v>#REF!</v>
      </c>
      <c r="O70" s="50" t="e">
        <f>ROUND(#REF!-#REF!,3)</f>
        <v>#REF!</v>
      </c>
      <c r="P70" s="50" t="e">
        <f>ROUND(#REF!-#REF!,3)</f>
        <v>#REF!</v>
      </c>
      <c r="Q70" s="50" t="e">
        <f>ROUND(#REF!-#REF!,3)</f>
        <v>#REF!</v>
      </c>
      <c r="R70" s="50" t="e">
        <f>ROUND(#REF!-#REF!,3)</f>
        <v>#REF!</v>
      </c>
      <c r="S70" s="50" t="e">
        <f>ROUND(#REF!-#REF!,3)</f>
        <v>#REF!</v>
      </c>
      <c r="T70" s="50" t="e">
        <f>ROUND(#REF!-#REF!,3)</f>
        <v>#REF!</v>
      </c>
      <c r="U70" s="50" t="e">
        <f>ROUND(#REF!-#REF!,3)</f>
        <v>#REF!</v>
      </c>
      <c r="V70" s="50" t="e">
        <f>ROUND(#REF!-#REF!,3)</f>
        <v>#REF!</v>
      </c>
      <c r="W70" s="50" t="e">
        <f>ROUND(#REF!-#REF!,3)</f>
        <v>#REF!</v>
      </c>
      <c r="X70" s="50" t="e">
        <f>ROUND(#REF!-#REF!,3)</f>
        <v>#REF!</v>
      </c>
      <c r="Y70" s="50" t="e">
        <f>ROUND(#REF!-#REF!,3)</f>
        <v>#REF!</v>
      </c>
      <c r="Z70" s="50" t="e">
        <f>ROUND(#REF!-#REF!,3)</f>
        <v>#REF!</v>
      </c>
      <c r="AA70" s="50" t="e">
        <f>ROUND(#REF!-#REF!,3)</f>
        <v>#REF!</v>
      </c>
      <c r="AB70" s="50" t="e">
        <f>ROUND(#REF!-#REF!,3)</f>
        <v>#REF!</v>
      </c>
      <c r="AC70" s="50" t="e">
        <f>ROUND(#REF!-#REF!,3)</f>
        <v>#REF!</v>
      </c>
      <c r="AD70" s="50" t="e">
        <f>ROUND(#REF!-#REF!,3)</f>
        <v>#REF!</v>
      </c>
      <c r="AE70" s="50" t="e">
        <f>ROUND(#REF!-#REF!,3)</f>
        <v>#REF!</v>
      </c>
      <c r="AF70" s="50" t="e">
        <f>ROUND(#REF!-#REF!,3)</f>
        <v>#REF!</v>
      </c>
      <c r="AG70" s="50" t="e">
        <f>ROUND(#REF!-#REF!,3)</f>
        <v>#REF!</v>
      </c>
      <c r="AH70" s="50" t="e">
        <f>ROUND(#REF!-#REF!,3)</f>
        <v>#REF!</v>
      </c>
      <c r="AI70" s="50" t="e">
        <f>ROUND(#REF!-#REF!,3)</f>
        <v>#REF!</v>
      </c>
      <c r="AJ70" s="50" t="e">
        <f>ROUND(#REF!-#REF!,3)</f>
        <v>#REF!</v>
      </c>
      <c r="AK70" s="50" t="e">
        <f>ROUND(#REF!-#REF!,3)</f>
        <v>#REF!</v>
      </c>
      <c r="AL70" s="50" t="e">
        <f>ROUND(#REF!-#REF!,3)</f>
        <v>#REF!</v>
      </c>
      <c r="AM70" s="50" t="e">
        <f>ROUND(#REF!-#REF!,3)</f>
        <v>#REF!</v>
      </c>
      <c r="AN70" s="50" t="e">
        <f>ROUND(#REF!-#REF!,3)</f>
        <v>#REF!</v>
      </c>
      <c r="AO70" s="50" t="e">
        <f>ROUND(#REF!-#REF!,3)</f>
        <v>#REF!</v>
      </c>
      <c r="AP70" s="50" t="e">
        <f>ROUND(#REF!-#REF!,3)</f>
        <v>#REF!</v>
      </c>
      <c r="AQ70" s="50" t="e">
        <f>ROUND(#REF!-#REF!,3)</f>
        <v>#REF!</v>
      </c>
      <c r="AR70" s="50" t="e">
        <f>ROUND(#REF!-#REF!,3)</f>
        <v>#REF!</v>
      </c>
      <c r="AS70" s="50" t="e">
        <f>ROUND(#REF!-#REF!,3)</f>
        <v>#REF!</v>
      </c>
      <c r="AT70" s="50" t="e">
        <f>ROUND(#REF!-#REF!,3)</f>
        <v>#REF!</v>
      </c>
      <c r="AU70" s="50" t="e">
        <f>ROUND(#REF!-#REF!,3)</f>
        <v>#REF!</v>
      </c>
      <c r="AV70" s="50" t="e">
        <f>ROUND(#REF!-#REF!,3)</f>
        <v>#REF!</v>
      </c>
      <c r="AW70" s="50" t="e">
        <f>ROUND(#REF!-#REF!,3)</f>
        <v>#REF!</v>
      </c>
      <c r="AX70" s="51" t="e">
        <f>ROUND(#REF!-#REF!,3)</f>
        <v>#REF!</v>
      </c>
      <c r="AY70" s="51" t="e">
        <f>ROUND(#REF!-#REF!,3)</f>
        <v>#REF!</v>
      </c>
      <c r="AZ70" s="51" t="e">
        <f>ROUND(#REF!-#REF!,3)</f>
        <v>#REF!</v>
      </c>
      <c r="BA70" s="51" t="e">
        <f>ROUND(#REF!-#REF!,3)</f>
        <v>#REF!</v>
      </c>
      <c r="BB70" s="51" t="e">
        <f>ROUND(#REF!-#REF!,3)</f>
        <v>#REF!</v>
      </c>
      <c r="BC70" s="51" t="e">
        <f>ROUND(#REF!-#REF!,3)</f>
        <v>#REF!</v>
      </c>
      <c r="BD70" s="52" t="e">
        <f>ROUND(#REF!-#REF!,3)</f>
        <v>#REF!</v>
      </c>
      <c r="BE70" s="52" t="e">
        <f>ROUND(#REF!-#REF!,3)</f>
        <v>#REF!</v>
      </c>
      <c r="BF70" s="52" t="e">
        <f>ROUND(#REF!-#REF!,3)</f>
        <v>#REF!</v>
      </c>
      <c r="BG70" s="52" t="e">
        <f>ROUND(#REF!-#REF!,3)</f>
        <v>#REF!</v>
      </c>
      <c r="BH70" s="52" t="e">
        <f>ROUND(#REF!-#REF!,3)</f>
        <v>#REF!</v>
      </c>
      <c r="BI70" s="52" t="e">
        <f>ROUND(#REF!-#REF!,3)</f>
        <v>#REF!</v>
      </c>
      <c r="BJ70" s="52" t="e">
        <f>ROUND(#REF!-#REF!,3)</f>
        <v>#REF!</v>
      </c>
      <c r="BK70" s="52" t="e">
        <f>ROUND(#REF!-#REF!,3)</f>
        <v>#REF!</v>
      </c>
      <c r="BL70" s="52" t="e">
        <f>ROUND(#REF!-#REF!,3)</f>
        <v>#REF!</v>
      </c>
      <c r="BM70" s="52" t="e">
        <f>ROUND(#REF!-#REF!,3)</f>
        <v>#REF!</v>
      </c>
      <c r="BN70" s="52" t="e">
        <f>ROUND(#REF!-#REF!,3)</f>
        <v>#REF!</v>
      </c>
      <c r="BO70" s="52" t="e">
        <f>ROUND(#REF!-#REF!,3)</f>
        <v>#REF!</v>
      </c>
      <c r="BP70" s="52" t="e">
        <f>ROUND(#REF!-#REF!,3)</f>
        <v>#REF!</v>
      </c>
      <c r="BQ70" s="52" t="e">
        <f>ROUND(#REF!-#REF!,3)</f>
        <v>#REF!</v>
      </c>
      <c r="BR70" s="52" t="e">
        <f>ROUND(#REF!-#REF!,3)</f>
        <v>#REF!</v>
      </c>
      <c r="BS70" s="47" t="e">
        <f>ROUND(#REF!-#REF!,3)</f>
        <v>#REF!</v>
      </c>
      <c r="BT70" s="47" t="e">
        <f>ROUND(#REF!-#REF!,3)</f>
        <v>#REF!</v>
      </c>
      <c r="BU70" s="47" t="e">
        <f>ROUND(#REF!-#REF!,3)</f>
        <v>#REF!</v>
      </c>
      <c r="BV70" s="53" t="e">
        <f>ROUND(#REF!-#REF!,3)</f>
        <v>#REF!</v>
      </c>
      <c r="BW70" s="53" t="e">
        <f>ROUND(#REF!-#REF!,3)</f>
        <v>#REF!</v>
      </c>
      <c r="BX70" s="53" t="e">
        <f>ROUND(#REF!-#REF!,3)</f>
        <v>#REF!</v>
      </c>
      <c r="BY70" s="54" t="e">
        <f>ROUND(#REF!-#REF!,3)</f>
        <v>#REF!</v>
      </c>
      <c r="BZ70" s="54" t="e">
        <f>ROUND(#REF!-#REF!,3)</f>
        <v>#REF!</v>
      </c>
      <c r="CA70" s="54" t="e">
        <f>ROUND(#REF!-#REF!,3)</f>
        <v>#REF!</v>
      </c>
      <c r="CB70" s="54" t="e">
        <f>ROUND(#REF!-#REF!,3)</f>
        <v>#REF!</v>
      </c>
      <c r="CC70" s="54" t="e">
        <f>ROUND(#REF!-#REF!,3)</f>
        <v>#REF!</v>
      </c>
      <c r="CD70" s="54" t="e">
        <f>ROUND(#REF!-#REF!,3)</f>
        <v>#REF!</v>
      </c>
      <c r="CE70" s="54" t="e">
        <f>ROUND(#REF!-#REF!,3)</f>
        <v>#REF!</v>
      </c>
      <c r="CF70" s="54" t="e">
        <f>ROUND(#REF!-#REF!,3)</f>
        <v>#REF!</v>
      </c>
      <c r="CG70" s="54" t="e">
        <f>ROUND(#REF!-#REF!,3)</f>
        <v>#REF!</v>
      </c>
      <c r="CH70" s="54" t="e">
        <f>ROUND(#REF!-#REF!,3)</f>
        <v>#REF!</v>
      </c>
      <c r="CI70" s="54" t="e">
        <f>ROUND(#REF!-#REF!,3)</f>
        <v>#REF!</v>
      </c>
      <c r="CJ70" s="45"/>
      <c r="CK70" s="45"/>
      <c r="CL70" s="45"/>
      <c r="CM70" s="45"/>
      <c r="CN70" s="45"/>
      <c r="CO70" s="45"/>
      <c r="CP70" s="45"/>
      <c r="CQ70" s="45"/>
    </row>
    <row r="71" spans="1:95" ht="16">
      <c r="A71" s="6">
        <f t="shared" si="4"/>
        <v>138</v>
      </c>
      <c r="B71" s="45"/>
      <c r="C71" s="45"/>
      <c r="D71" s="45"/>
      <c r="E71" s="45"/>
      <c r="F71" s="75" t="e">
        <f>ROUND(#REF!-#REF!,3)</f>
        <v>#REF!</v>
      </c>
      <c r="G71" s="75" t="e">
        <f>ROUND(#REF!-#REF!,3)</f>
        <v>#REF!</v>
      </c>
      <c r="H71" s="75" t="e">
        <f>ROUND(#REF!-#REF!,3)</f>
        <v>#REF!</v>
      </c>
      <c r="I71" s="47" t="e">
        <f>ROUND(#REF!-#REF!,3)</f>
        <v>#REF!</v>
      </c>
      <c r="J71" s="47" t="e">
        <f>ROUND(#REF!-#REF!,3)</f>
        <v>#REF!</v>
      </c>
      <c r="K71" s="47" t="e">
        <f>ROUND(#REF!-#REF!,3)</f>
        <v>#REF!</v>
      </c>
      <c r="L71" s="50" t="e">
        <f>ROUND(#REF!-#REF!,3)</f>
        <v>#REF!</v>
      </c>
      <c r="M71" s="50" t="e">
        <f>ROUND(#REF!-#REF!,3)</f>
        <v>#REF!</v>
      </c>
      <c r="N71" s="50" t="e">
        <f>ROUND(#REF!-#REF!,3)</f>
        <v>#REF!</v>
      </c>
      <c r="O71" s="50" t="e">
        <f>ROUND(#REF!-#REF!,3)</f>
        <v>#REF!</v>
      </c>
      <c r="P71" s="50" t="e">
        <f>ROUND(#REF!-#REF!,3)</f>
        <v>#REF!</v>
      </c>
      <c r="Q71" s="50" t="e">
        <f>ROUND(#REF!-#REF!,3)</f>
        <v>#REF!</v>
      </c>
      <c r="R71" s="50" t="e">
        <f>ROUND(#REF!-#REF!,3)</f>
        <v>#REF!</v>
      </c>
      <c r="S71" s="50" t="e">
        <f>ROUND(#REF!-#REF!,3)</f>
        <v>#REF!</v>
      </c>
      <c r="T71" s="50" t="e">
        <f>ROUND(#REF!-#REF!,3)</f>
        <v>#REF!</v>
      </c>
      <c r="U71" s="50" t="e">
        <f>ROUND(#REF!-#REF!,3)</f>
        <v>#REF!</v>
      </c>
      <c r="V71" s="50" t="e">
        <f>ROUND(#REF!-#REF!,3)</f>
        <v>#REF!</v>
      </c>
      <c r="W71" s="50" t="e">
        <f>ROUND(#REF!-#REF!,3)</f>
        <v>#REF!</v>
      </c>
      <c r="X71" s="50" t="e">
        <f>ROUND(#REF!-#REF!,3)</f>
        <v>#REF!</v>
      </c>
      <c r="Y71" s="50" t="e">
        <f>ROUND(#REF!-#REF!,3)</f>
        <v>#REF!</v>
      </c>
      <c r="Z71" s="50" t="e">
        <f>ROUND(#REF!-#REF!,3)</f>
        <v>#REF!</v>
      </c>
      <c r="AA71" s="50" t="e">
        <f>ROUND(#REF!-#REF!,3)</f>
        <v>#REF!</v>
      </c>
      <c r="AB71" s="50" t="e">
        <f>ROUND(#REF!-#REF!,3)</f>
        <v>#REF!</v>
      </c>
      <c r="AC71" s="50" t="e">
        <f>ROUND(#REF!-#REF!,3)</f>
        <v>#REF!</v>
      </c>
      <c r="AD71" s="50" t="e">
        <f>ROUND(#REF!-#REF!,3)</f>
        <v>#REF!</v>
      </c>
      <c r="AE71" s="50" t="e">
        <f>ROUND(#REF!-#REF!,3)</f>
        <v>#REF!</v>
      </c>
      <c r="AF71" s="50" t="e">
        <f>ROUND(#REF!-#REF!,3)</f>
        <v>#REF!</v>
      </c>
      <c r="AG71" s="50" t="e">
        <f>ROUND(#REF!-#REF!,3)</f>
        <v>#REF!</v>
      </c>
      <c r="AH71" s="50" t="e">
        <f>ROUND(#REF!-#REF!,3)</f>
        <v>#REF!</v>
      </c>
      <c r="AI71" s="50" t="e">
        <f>ROUND(#REF!-#REF!,3)</f>
        <v>#REF!</v>
      </c>
      <c r="AJ71" s="50" t="e">
        <f>ROUND(#REF!-#REF!,3)</f>
        <v>#REF!</v>
      </c>
      <c r="AK71" s="50" t="e">
        <f>ROUND(#REF!-#REF!,3)</f>
        <v>#REF!</v>
      </c>
      <c r="AL71" s="50" t="e">
        <f>ROUND(#REF!-#REF!,3)</f>
        <v>#REF!</v>
      </c>
      <c r="AM71" s="50" t="e">
        <f>ROUND(#REF!-#REF!,3)</f>
        <v>#REF!</v>
      </c>
      <c r="AN71" s="50" t="e">
        <f>ROUND(#REF!-#REF!,3)</f>
        <v>#REF!</v>
      </c>
      <c r="AO71" s="50" t="e">
        <f>ROUND(#REF!-#REF!,3)</f>
        <v>#REF!</v>
      </c>
      <c r="AP71" s="50" t="e">
        <f>ROUND(#REF!-#REF!,3)</f>
        <v>#REF!</v>
      </c>
      <c r="AQ71" s="50" t="e">
        <f>ROUND(#REF!-#REF!,3)</f>
        <v>#REF!</v>
      </c>
      <c r="AR71" s="50" t="e">
        <f>ROUND(#REF!-#REF!,3)</f>
        <v>#REF!</v>
      </c>
      <c r="AS71" s="50" t="e">
        <f>ROUND(#REF!-#REF!,3)</f>
        <v>#REF!</v>
      </c>
      <c r="AT71" s="50" t="e">
        <f>ROUND(#REF!-#REF!,3)</f>
        <v>#REF!</v>
      </c>
      <c r="AU71" s="50" t="e">
        <f>ROUND(#REF!-#REF!,3)</f>
        <v>#REF!</v>
      </c>
      <c r="AV71" s="50" t="e">
        <f>ROUND(#REF!-#REF!,3)</f>
        <v>#REF!</v>
      </c>
      <c r="AW71" s="50" t="e">
        <f>ROUND(#REF!-#REF!,3)</f>
        <v>#REF!</v>
      </c>
      <c r="AX71" s="51" t="e">
        <f>ROUND(#REF!-#REF!,3)</f>
        <v>#REF!</v>
      </c>
      <c r="AY71" s="51" t="e">
        <f>ROUND(#REF!-#REF!,3)</f>
        <v>#REF!</v>
      </c>
      <c r="AZ71" s="51" t="e">
        <f>ROUND(#REF!-#REF!,3)</f>
        <v>#REF!</v>
      </c>
      <c r="BA71" s="51" t="e">
        <f>ROUND(#REF!-#REF!,3)</f>
        <v>#REF!</v>
      </c>
      <c r="BB71" s="51" t="e">
        <f>ROUND(#REF!-#REF!,3)</f>
        <v>#REF!</v>
      </c>
      <c r="BC71" s="51" t="e">
        <f>ROUND(#REF!-#REF!,3)</f>
        <v>#REF!</v>
      </c>
      <c r="BD71" s="52" t="e">
        <f>ROUND(#REF!-#REF!,3)</f>
        <v>#REF!</v>
      </c>
      <c r="BE71" s="52" t="e">
        <f>ROUND(#REF!-#REF!,3)</f>
        <v>#REF!</v>
      </c>
      <c r="BF71" s="52" t="e">
        <f>ROUND(#REF!-#REF!,3)</f>
        <v>#REF!</v>
      </c>
      <c r="BG71" s="52" t="e">
        <f>ROUND(#REF!-#REF!,3)</f>
        <v>#REF!</v>
      </c>
      <c r="BH71" s="52" t="e">
        <f>ROUND(#REF!-#REF!,3)</f>
        <v>#REF!</v>
      </c>
      <c r="BI71" s="52" t="e">
        <f>ROUND(#REF!-#REF!,3)</f>
        <v>#REF!</v>
      </c>
      <c r="BJ71" s="52" t="e">
        <f>ROUND(#REF!-#REF!,3)</f>
        <v>#REF!</v>
      </c>
      <c r="BK71" s="52" t="e">
        <f>ROUND(#REF!-#REF!,3)</f>
        <v>#REF!</v>
      </c>
      <c r="BL71" s="52" t="e">
        <f>ROUND(#REF!-#REF!,3)</f>
        <v>#REF!</v>
      </c>
      <c r="BM71" s="52" t="e">
        <f>ROUND(#REF!-#REF!,3)</f>
        <v>#REF!</v>
      </c>
      <c r="BN71" s="52" t="e">
        <f>ROUND(#REF!-#REF!,3)</f>
        <v>#REF!</v>
      </c>
      <c r="BO71" s="52" t="e">
        <f>ROUND(#REF!-#REF!,3)</f>
        <v>#REF!</v>
      </c>
      <c r="BP71" s="52" t="e">
        <f>ROUND(#REF!-#REF!,3)</f>
        <v>#REF!</v>
      </c>
      <c r="BQ71" s="52" t="e">
        <f>ROUND(#REF!-#REF!,3)</f>
        <v>#REF!</v>
      </c>
      <c r="BR71" s="52" t="e">
        <f>ROUND(#REF!-#REF!,3)</f>
        <v>#REF!</v>
      </c>
      <c r="BS71" s="47" t="e">
        <f>ROUND(#REF!-#REF!,3)</f>
        <v>#REF!</v>
      </c>
      <c r="BT71" s="47" t="e">
        <f>ROUND(#REF!-#REF!,3)</f>
        <v>#REF!</v>
      </c>
      <c r="BU71" s="47" t="e">
        <f>ROUND(#REF!-#REF!,3)</f>
        <v>#REF!</v>
      </c>
      <c r="BV71" s="53" t="e">
        <f>ROUND(#REF!-#REF!,3)</f>
        <v>#REF!</v>
      </c>
      <c r="BW71" s="53" t="e">
        <f>ROUND(#REF!-#REF!,3)</f>
        <v>#REF!</v>
      </c>
      <c r="BX71" s="53" t="e">
        <f>ROUND(#REF!-#REF!,3)</f>
        <v>#REF!</v>
      </c>
      <c r="BY71" s="54" t="e">
        <f>ROUND(#REF!-#REF!,3)</f>
        <v>#REF!</v>
      </c>
      <c r="BZ71" s="54" t="e">
        <f>ROUND(#REF!-#REF!,3)</f>
        <v>#REF!</v>
      </c>
      <c r="CA71" s="54" t="e">
        <f>ROUND(#REF!-#REF!,3)</f>
        <v>#REF!</v>
      </c>
      <c r="CB71" s="54" t="e">
        <f>ROUND(#REF!-#REF!,3)</f>
        <v>#REF!</v>
      </c>
      <c r="CC71" s="54" t="e">
        <f>ROUND(#REF!-#REF!,3)</f>
        <v>#REF!</v>
      </c>
      <c r="CD71" s="54" t="e">
        <f>ROUND(#REF!-#REF!,3)</f>
        <v>#REF!</v>
      </c>
      <c r="CE71" s="54" t="e">
        <f>ROUND(#REF!-#REF!,3)</f>
        <v>#REF!</v>
      </c>
      <c r="CF71" s="54" t="e">
        <f>ROUND(#REF!-#REF!,3)</f>
        <v>#REF!</v>
      </c>
      <c r="CG71" s="54" t="e">
        <f>ROUND(#REF!-#REF!,3)</f>
        <v>#REF!</v>
      </c>
      <c r="CH71" s="54" t="e">
        <f>ROUND(#REF!-#REF!,3)</f>
        <v>#REF!</v>
      </c>
      <c r="CI71" s="54" t="e">
        <f>ROUND(#REF!-#REF!,3)</f>
        <v>#REF!</v>
      </c>
      <c r="CJ71" s="54" t="e">
        <f>ROUND(#REF!-#REF!,3)</f>
        <v>#REF!</v>
      </c>
      <c r="CK71" s="45"/>
      <c r="CL71" s="45"/>
      <c r="CM71" s="45"/>
      <c r="CN71" s="45"/>
      <c r="CO71" s="45"/>
      <c r="CP71" s="45"/>
      <c r="CQ71" s="45"/>
    </row>
    <row r="72" spans="1:95" ht="16">
      <c r="A72" s="6">
        <f t="shared" si="4"/>
        <v>135</v>
      </c>
      <c r="B72" s="45"/>
      <c r="C72" s="45"/>
      <c r="D72" s="45"/>
      <c r="E72" s="45"/>
      <c r="F72" s="75" t="e">
        <f>ROUND(#REF!-#REF!,3)</f>
        <v>#REF!</v>
      </c>
      <c r="G72" s="75" t="e">
        <f>ROUND(#REF!-#REF!,3)</f>
        <v>#REF!</v>
      </c>
      <c r="H72" s="75" t="e">
        <f>ROUND(#REF!-#REF!,3)</f>
        <v>#REF!</v>
      </c>
      <c r="I72" s="47" t="e">
        <f>ROUND(#REF!-#REF!,3)</f>
        <v>#REF!</v>
      </c>
      <c r="J72" s="47" t="e">
        <f>ROUND(#REF!-#REF!,3)</f>
        <v>#REF!</v>
      </c>
      <c r="K72" s="47" t="e">
        <f>ROUND(#REF!-#REF!,3)</f>
        <v>#REF!</v>
      </c>
      <c r="L72" s="50" t="e">
        <f>ROUND(#REF!-#REF!,3)</f>
        <v>#REF!</v>
      </c>
      <c r="M72" s="50" t="e">
        <f>ROUND(#REF!-#REF!,3)</f>
        <v>#REF!</v>
      </c>
      <c r="N72" s="50" t="e">
        <f>ROUND(#REF!-#REF!,3)</f>
        <v>#REF!</v>
      </c>
      <c r="O72" s="50" t="e">
        <f>ROUND(#REF!-#REF!,3)</f>
        <v>#REF!</v>
      </c>
      <c r="P72" s="50" t="e">
        <f>ROUND(#REF!-#REF!,3)</f>
        <v>#REF!</v>
      </c>
      <c r="Q72" s="50" t="e">
        <f>ROUND(#REF!-#REF!,3)</f>
        <v>#REF!</v>
      </c>
      <c r="R72" s="50" t="e">
        <f>ROUND(#REF!-#REF!,3)</f>
        <v>#REF!</v>
      </c>
      <c r="S72" s="50" t="e">
        <f>ROUND(#REF!-#REF!,3)</f>
        <v>#REF!</v>
      </c>
      <c r="T72" s="50" t="e">
        <f>ROUND(#REF!-#REF!,3)</f>
        <v>#REF!</v>
      </c>
      <c r="U72" s="50" t="e">
        <f>ROUND(#REF!-#REF!,3)</f>
        <v>#REF!</v>
      </c>
      <c r="V72" s="50" t="e">
        <f>ROUND(#REF!-#REF!,3)</f>
        <v>#REF!</v>
      </c>
      <c r="W72" s="50" t="e">
        <f>ROUND(#REF!-#REF!,3)</f>
        <v>#REF!</v>
      </c>
      <c r="X72" s="50" t="e">
        <f>ROUND(#REF!-#REF!,3)</f>
        <v>#REF!</v>
      </c>
      <c r="Y72" s="50" t="e">
        <f>ROUND(#REF!-#REF!,3)</f>
        <v>#REF!</v>
      </c>
      <c r="Z72" s="50" t="e">
        <f>ROUND(#REF!-#REF!,3)</f>
        <v>#REF!</v>
      </c>
      <c r="AA72" s="50" t="e">
        <f>ROUND(#REF!-#REF!,3)</f>
        <v>#REF!</v>
      </c>
      <c r="AB72" s="50" t="e">
        <f>ROUND(#REF!-#REF!,3)</f>
        <v>#REF!</v>
      </c>
      <c r="AC72" s="50" t="e">
        <f>ROUND(#REF!-#REF!,3)</f>
        <v>#REF!</v>
      </c>
      <c r="AD72" s="50" t="e">
        <f>ROUND(#REF!-#REF!,3)</f>
        <v>#REF!</v>
      </c>
      <c r="AE72" s="50" t="e">
        <f>ROUND(#REF!-#REF!,3)</f>
        <v>#REF!</v>
      </c>
      <c r="AF72" s="50" t="e">
        <f>ROUND(#REF!-#REF!,3)</f>
        <v>#REF!</v>
      </c>
      <c r="AG72" s="50" t="e">
        <f>ROUND(#REF!-#REF!,3)</f>
        <v>#REF!</v>
      </c>
      <c r="AH72" s="50" t="e">
        <f>ROUND(#REF!-#REF!,3)</f>
        <v>#REF!</v>
      </c>
      <c r="AI72" s="50" t="e">
        <f>ROUND(#REF!-#REF!,3)</f>
        <v>#REF!</v>
      </c>
      <c r="AJ72" s="50" t="e">
        <f>ROUND(#REF!-#REF!,3)</f>
        <v>#REF!</v>
      </c>
      <c r="AK72" s="50" t="e">
        <f>ROUND(#REF!-#REF!,3)</f>
        <v>#REF!</v>
      </c>
      <c r="AL72" s="50" t="e">
        <f>ROUND(#REF!-#REF!,3)</f>
        <v>#REF!</v>
      </c>
      <c r="AM72" s="50" t="e">
        <f>ROUND(#REF!-#REF!,3)</f>
        <v>#REF!</v>
      </c>
      <c r="AN72" s="50" t="e">
        <f>ROUND(#REF!-#REF!,3)</f>
        <v>#REF!</v>
      </c>
      <c r="AO72" s="50" t="e">
        <f>ROUND(#REF!-#REF!,3)</f>
        <v>#REF!</v>
      </c>
      <c r="AP72" s="50" t="e">
        <f>ROUND(#REF!-#REF!,3)</f>
        <v>#REF!</v>
      </c>
      <c r="AQ72" s="50" t="e">
        <f>ROUND(#REF!-#REF!,3)</f>
        <v>#REF!</v>
      </c>
      <c r="AR72" s="50" t="e">
        <f>ROUND(#REF!-#REF!,3)</f>
        <v>#REF!</v>
      </c>
      <c r="AS72" s="50" t="e">
        <f>ROUND(#REF!-#REF!,3)</f>
        <v>#REF!</v>
      </c>
      <c r="AT72" s="50" t="e">
        <f>ROUND(#REF!-#REF!,3)</f>
        <v>#REF!</v>
      </c>
      <c r="AU72" s="50" t="e">
        <f>ROUND(#REF!-#REF!,3)</f>
        <v>#REF!</v>
      </c>
      <c r="AV72" s="50" t="e">
        <f>ROUND(#REF!-#REF!,3)</f>
        <v>#REF!</v>
      </c>
      <c r="AW72" s="50" t="e">
        <f>ROUND(#REF!-#REF!,3)</f>
        <v>#REF!</v>
      </c>
      <c r="AX72" s="51" t="e">
        <f>ROUND(#REF!-#REF!,3)</f>
        <v>#REF!</v>
      </c>
      <c r="AY72" s="51" t="e">
        <f>ROUND(#REF!-#REF!,3)</f>
        <v>#REF!</v>
      </c>
      <c r="AZ72" s="51" t="e">
        <f>ROUND(#REF!-#REF!,3)</f>
        <v>#REF!</v>
      </c>
      <c r="BA72" s="51" t="e">
        <f>ROUND(#REF!-#REF!,3)</f>
        <v>#REF!</v>
      </c>
      <c r="BB72" s="51" t="e">
        <f>ROUND(#REF!-#REF!,3)</f>
        <v>#REF!</v>
      </c>
      <c r="BC72" s="51" t="e">
        <f>ROUND(#REF!-#REF!,3)</f>
        <v>#REF!</v>
      </c>
      <c r="BD72" s="52" t="e">
        <f>ROUND(#REF!-#REF!,3)</f>
        <v>#REF!</v>
      </c>
      <c r="BE72" s="52" t="e">
        <f>ROUND(#REF!-#REF!,3)</f>
        <v>#REF!</v>
      </c>
      <c r="BF72" s="52" t="e">
        <f>ROUND(#REF!-#REF!,3)</f>
        <v>#REF!</v>
      </c>
      <c r="BG72" s="52" t="e">
        <f>ROUND(#REF!-#REF!,3)</f>
        <v>#REF!</v>
      </c>
      <c r="BH72" s="52" t="e">
        <f>ROUND(#REF!-#REF!,3)</f>
        <v>#REF!</v>
      </c>
      <c r="BI72" s="52" t="e">
        <f>ROUND(#REF!-#REF!,3)</f>
        <v>#REF!</v>
      </c>
      <c r="BJ72" s="52" t="e">
        <f>ROUND(#REF!-#REF!,3)</f>
        <v>#REF!</v>
      </c>
      <c r="BK72" s="52" t="e">
        <f>ROUND(#REF!-#REF!,3)</f>
        <v>#REF!</v>
      </c>
      <c r="BL72" s="52" t="e">
        <f>ROUND(#REF!-#REF!,3)</f>
        <v>#REF!</v>
      </c>
      <c r="BM72" s="52" t="e">
        <f>ROUND(#REF!-#REF!,3)</f>
        <v>#REF!</v>
      </c>
      <c r="BN72" s="52" t="e">
        <f>ROUND(#REF!-#REF!,3)</f>
        <v>#REF!</v>
      </c>
      <c r="BO72" s="52" t="e">
        <f>ROUND(#REF!-#REF!,3)</f>
        <v>#REF!</v>
      </c>
      <c r="BP72" s="52" t="e">
        <f>ROUND(#REF!-#REF!,3)</f>
        <v>#REF!</v>
      </c>
      <c r="BQ72" s="52" t="e">
        <f>ROUND(#REF!-#REF!,3)</f>
        <v>#REF!</v>
      </c>
      <c r="BR72" s="52" t="e">
        <f>ROUND(#REF!-#REF!,3)</f>
        <v>#REF!</v>
      </c>
      <c r="BS72" s="47" t="e">
        <f>ROUND(#REF!-#REF!,3)</f>
        <v>#REF!</v>
      </c>
      <c r="BT72" s="47" t="e">
        <f>ROUND(#REF!-#REF!,3)</f>
        <v>#REF!</v>
      </c>
      <c r="BU72" s="47" t="e">
        <f>ROUND(#REF!-#REF!,3)</f>
        <v>#REF!</v>
      </c>
      <c r="BV72" s="53" t="e">
        <f>ROUND(#REF!-#REF!,3)</f>
        <v>#REF!</v>
      </c>
      <c r="BW72" s="53" t="e">
        <f>ROUND(#REF!-#REF!,3)</f>
        <v>#REF!</v>
      </c>
      <c r="BX72" s="53" t="e">
        <f>ROUND(#REF!-#REF!,3)</f>
        <v>#REF!</v>
      </c>
      <c r="BY72" s="54" t="e">
        <f>ROUND(#REF!-#REF!,3)</f>
        <v>#REF!</v>
      </c>
      <c r="BZ72" s="54" t="e">
        <f>ROUND(#REF!-#REF!,3)</f>
        <v>#REF!</v>
      </c>
      <c r="CA72" s="54" t="e">
        <f>ROUND(#REF!-#REF!,3)</f>
        <v>#REF!</v>
      </c>
      <c r="CB72" s="54" t="e">
        <f>ROUND(#REF!-#REF!,3)</f>
        <v>#REF!</v>
      </c>
      <c r="CC72" s="54" t="e">
        <f>ROUND(#REF!-#REF!,3)</f>
        <v>#REF!</v>
      </c>
      <c r="CD72" s="54" t="e">
        <f>ROUND(#REF!-#REF!,3)</f>
        <v>#REF!</v>
      </c>
      <c r="CE72" s="54" t="e">
        <f>ROUND(#REF!-#REF!,3)</f>
        <v>#REF!</v>
      </c>
      <c r="CF72" s="54" t="e">
        <f>ROUND(#REF!-#REF!,3)</f>
        <v>#REF!</v>
      </c>
      <c r="CG72" s="54" t="e">
        <f>ROUND(#REF!-#REF!,3)</f>
        <v>#REF!</v>
      </c>
      <c r="CH72" s="54" t="e">
        <f>ROUND(#REF!-#REF!,3)</f>
        <v>#REF!</v>
      </c>
      <c r="CI72" s="54" t="e">
        <f>ROUND(#REF!-#REF!,3)</f>
        <v>#REF!</v>
      </c>
      <c r="CJ72" s="54" t="e">
        <f>ROUND(#REF!-#REF!,3)</f>
        <v>#REF!</v>
      </c>
      <c r="CK72" s="45"/>
      <c r="CL72" s="45"/>
      <c r="CM72" s="45"/>
      <c r="CN72" s="45"/>
      <c r="CO72" s="45"/>
      <c r="CP72" s="45"/>
      <c r="CQ72" s="45"/>
    </row>
    <row r="73" spans="1:95" ht="16">
      <c r="A73" s="6">
        <f t="shared" si="4"/>
        <v>132</v>
      </c>
      <c r="B73" s="45"/>
      <c r="C73" s="45"/>
      <c r="D73" s="45"/>
      <c r="E73" s="45"/>
      <c r="F73" s="75" t="e">
        <f>ROUND(#REF!-#REF!,3)</f>
        <v>#REF!</v>
      </c>
      <c r="G73" s="75" t="e">
        <f>ROUND(#REF!-#REF!,3)</f>
        <v>#REF!</v>
      </c>
      <c r="H73" s="75" t="e">
        <f>ROUND(#REF!-#REF!,3)</f>
        <v>#REF!</v>
      </c>
      <c r="I73" s="47" t="e">
        <f>ROUND(#REF!-#REF!,3)</f>
        <v>#REF!</v>
      </c>
      <c r="J73" s="47" t="e">
        <f>ROUND(#REF!-#REF!,3)</f>
        <v>#REF!</v>
      </c>
      <c r="K73" s="47" t="e">
        <f>ROUND(#REF!-#REF!,3)</f>
        <v>#REF!</v>
      </c>
      <c r="L73" s="47" t="e">
        <f>ROUND(#REF!-#REF!,3)</f>
        <v>#REF!</v>
      </c>
      <c r="M73" s="47" t="e">
        <f>ROUND(#REF!-#REF!,3)</f>
        <v>#REF!</v>
      </c>
      <c r="N73" s="47" t="e">
        <f>ROUND(#REF!-#REF!,3)</f>
        <v>#REF!</v>
      </c>
      <c r="O73" s="47" t="e">
        <f>ROUND(#REF!-#REF!,3)</f>
        <v>#REF!</v>
      </c>
      <c r="P73" s="47" t="e">
        <f>ROUND(#REF!-#REF!,3)</f>
        <v>#REF!</v>
      </c>
      <c r="Q73" s="47" t="e">
        <f>ROUND(#REF!-#REF!,3)</f>
        <v>#REF!</v>
      </c>
      <c r="R73" s="47" t="e">
        <f>ROUND(#REF!-#REF!,3)</f>
        <v>#REF!</v>
      </c>
      <c r="S73" s="47" t="e">
        <f>ROUND(#REF!-#REF!,3)</f>
        <v>#REF!</v>
      </c>
      <c r="T73" s="47" t="e">
        <f>ROUND(#REF!-#REF!,3)</f>
        <v>#REF!</v>
      </c>
      <c r="U73" s="47" t="e">
        <f>ROUND(#REF!-#REF!,3)</f>
        <v>#REF!</v>
      </c>
      <c r="V73" s="47" t="e">
        <f>ROUND(#REF!-#REF!,3)</f>
        <v>#REF!</v>
      </c>
      <c r="W73" s="47" t="e">
        <f>ROUND(#REF!-#REF!,3)</f>
        <v>#REF!</v>
      </c>
      <c r="X73" s="47" t="e">
        <f>ROUND(#REF!-#REF!,3)</f>
        <v>#REF!</v>
      </c>
      <c r="Y73" s="47" t="e">
        <f>ROUND(#REF!-#REF!,3)</f>
        <v>#REF!</v>
      </c>
      <c r="Z73" s="47" t="e">
        <f>ROUND(#REF!-#REF!,3)</f>
        <v>#REF!</v>
      </c>
      <c r="AA73" s="47" t="e">
        <f>ROUND(#REF!-#REF!,3)</f>
        <v>#REF!</v>
      </c>
      <c r="AB73" s="47" t="e">
        <f>ROUND(#REF!-#REF!,3)</f>
        <v>#REF!</v>
      </c>
      <c r="AC73" s="47" t="e">
        <f>ROUND(#REF!-#REF!,3)</f>
        <v>#REF!</v>
      </c>
      <c r="AD73" s="47" t="e">
        <f>ROUND(#REF!-#REF!,3)</f>
        <v>#REF!</v>
      </c>
      <c r="AE73" s="47" t="e">
        <f>ROUND(#REF!-#REF!,3)</f>
        <v>#REF!</v>
      </c>
      <c r="AF73" s="47" t="e">
        <f>ROUND(#REF!-#REF!,3)</f>
        <v>#REF!</v>
      </c>
      <c r="AG73" s="47" t="e">
        <f>ROUND(#REF!-#REF!,3)</f>
        <v>#REF!</v>
      </c>
      <c r="AH73" s="47" t="e">
        <f>ROUND(#REF!-#REF!,3)</f>
        <v>#REF!</v>
      </c>
      <c r="AI73" s="47" t="e">
        <f>ROUND(#REF!-#REF!,3)</f>
        <v>#REF!</v>
      </c>
      <c r="AJ73" s="47" t="e">
        <f>ROUND(#REF!-#REF!,3)</f>
        <v>#REF!</v>
      </c>
      <c r="AK73" s="47" t="e">
        <f>ROUND(#REF!-#REF!,3)</f>
        <v>#REF!</v>
      </c>
      <c r="AL73" s="47" t="e">
        <f>ROUND(#REF!-#REF!,3)</f>
        <v>#REF!</v>
      </c>
      <c r="AM73" s="47" t="e">
        <f>ROUND(#REF!-#REF!,3)</f>
        <v>#REF!</v>
      </c>
      <c r="AN73" s="47" t="e">
        <f>ROUND(#REF!-#REF!,3)</f>
        <v>#REF!</v>
      </c>
      <c r="AO73" s="47" t="e">
        <f>ROUND(#REF!-#REF!,3)</f>
        <v>#REF!</v>
      </c>
      <c r="AP73" s="47" t="e">
        <f>ROUND(#REF!-#REF!,3)</f>
        <v>#REF!</v>
      </c>
      <c r="AQ73" s="47" t="e">
        <f>ROUND(#REF!-#REF!,3)</f>
        <v>#REF!</v>
      </c>
      <c r="AR73" s="47" t="e">
        <f>ROUND(#REF!-#REF!,3)</f>
        <v>#REF!</v>
      </c>
      <c r="AS73" s="47" t="e">
        <f>ROUND(#REF!-#REF!,3)</f>
        <v>#REF!</v>
      </c>
      <c r="AT73" s="47" t="e">
        <f>ROUND(#REF!-#REF!,3)</f>
        <v>#REF!</v>
      </c>
      <c r="AU73" s="47" t="e">
        <f>ROUND(#REF!-#REF!,3)</f>
        <v>#REF!</v>
      </c>
      <c r="AV73" s="47" t="e">
        <f>ROUND(#REF!-#REF!,3)</f>
        <v>#REF!</v>
      </c>
      <c r="AW73" s="47" t="e">
        <f>ROUND(#REF!-#REF!,3)</f>
        <v>#REF!</v>
      </c>
      <c r="AX73" s="51" t="e">
        <f>ROUND(#REF!-#REF!,3)</f>
        <v>#REF!</v>
      </c>
      <c r="AY73" s="51" t="e">
        <f>ROUND(#REF!-#REF!,3)</f>
        <v>#REF!</v>
      </c>
      <c r="AZ73" s="51" t="e">
        <f>ROUND(#REF!-#REF!,3)</f>
        <v>#REF!</v>
      </c>
      <c r="BA73" s="51" t="e">
        <f>ROUND(#REF!-#REF!,3)</f>
        <v>#REF!</v>
      </c>
      <c r="BB73" s="51" t="e">
        <f>ROUND(#REF!-#REF!,3)</f>
        <v>#REF!</v>
      </c>
      <c r="BC73" s="51" t="e">
        <f>ROUND(#REF!-#REF!,3)</f>
        <v>#REF!</v>
      </c>
      <c r="BD73" s="47" t="e">
        <f>ROUND(#REF!-#REF!,3)</f>
        <v>#REF!</v>
      </c>
      <c r="BE73" s="47" t="e">
        <f>ROUND(#REF!-#REF!,3)</f>
        <v>#REF!</v>
      </c>
      <c r="BF73" s="47" t="e">
        <f>ROUND(#REF!-#REF!,3)</f>
        <v>#REF!</v>
      </c>
      <c r="BG73" s="47" t="e">
        <f>ROUND(#REF!-#REF!,3)</f>
        <v>#REF!</v>
      </c>
      <c r="BH73" s="47" t="e">
        <f>ROUND(#REF!-#REF!,3)</f>
        <v>#REF!</v>
      </c>
      <c r="BI73" s="47" t="e">
        <f>ROUND(#REF!-#REF!,3)</f>
        <v>#REF!</v>
      </c>
      <c r="BJ73" s="47" t="e">
        <f>ROUND(#REF!-#REF!,3)</f>
        <v>#REF!</v>
      </c>
      <c r="BK73" s="47" t="e">
        <f>ROUND(#REF!-#REF!,3)</f>
        <v>#REF!</v>
      </c>
      <c r="BL73" s="47" t="e">
        <f>ROUND(#REF!-#REF!,3)</f>
        <v>#REF!</v>
      </c>
      <c r="BM73" s="47" t="e">
        <f>ROUND(#REF!-#REF!,3)</f>
        <v>#REF!</v>
      </c>
      <c r="BN73" s="47" t="e">
        <f>ROUND(#REF!-#REF!,3)</f>
        <v>#REF!</v>
      </c>
      <c r="BO73" s="47" t="e">
        <f>ROUND(#REF!-#REF!,3)</f>
        <v>#REF!</v>
      </c>
      <c r="BP73" s="47" t="e">
        <f>ROUND(#REF!-#REF!,3)</f>
        <v>#REF!</v>
      </c>
      <c r="BQ73" s="47" t="e">
        <f>ROUND(#REF!-#REF!,3)</f>
        <v>#REF!</v>
      </c>
      <c r="BR73" s="47" t="e">
        <f>ROUND(#REF!-#REF!,3)</f>
        <v>#REF!</v>
      </c>
      <c r="BS73" s="47" t="e">
        <f>ROUND(#REF!-#REF!,3)</f>
        <v>#REF!</v>
      </c>
      <c r="BT73" s="47" t="e">
        <f>ROUND(#REF!-#REF!,3)</f>
        <v>#REF!</v>
      </c>
      <c r="BU73" s="47" t="e">
        <f>ROUND(#REF!-#REF!,3)</f>
        <v>#REF!</v>
      </c>
      <c r="BV73" s="47" t="e">
        <f>ROUND(#REF!-#REF!,3)</f>
        <v>#REF!</v>
      </c>
      <c r="BW73" s="47" t="e">
        <f>ROUND(#REF!-#REF!,3)</f>
        <v>#REF!</v>
      </c>
      <c r="BX73" s="47" t="e">
        <f>ROUND(#REF!-#REF!,3)</f>
        <v>#REF!</v>
      </c>
      <c r="BY73" s="47" t="e">
        <f>ROUND(#REF!-#REF!,3)</f>
        <v>#REF!</v>
      </c>
      <c r="BZ73" s="47" t="e">
        <f>ROUND(#REF!-#REF!,3)</f>
        <v>#REF!</v>
      </c>
      <c r="CA73" s="47" t="e">
        <f>ROUND(#REF!-#REF!,3)</f>
        <v>#REF!</v>
      </c>
      <c r="CB73" s="47" t="e">
        <f>ROUND(#REF!-#REF!,3)</f>
        <v>#REF!</v>
      </c>
      <c r="CC73" s="47" t="e">
        <f>ROUND(#REF!-#REF!,3)</f>
        <v>#REF!</v>
      </c>
      <c r="CD73" s="47" t="e">
        <f>ROUND(#REF!-#REF!,3)</f>
        <v>#REF!</v>
      </c>
      <c r="CE73" s="47" t="e">
        <f>ROUND(#REF!-#REF!,3)</f>
        <v>#REF!</v>
      </c>
      <c r="CF73" s="47" t="e">
        <f>ROUND(#REF!-#REF!,3)</f>
        <v>#REF!</v>
      </c>
      <c r="CG73" s="47" t="e">
        <f>ROUND(#REF!-#REF!,3)</f>
        <v>#REF!</v>
      </c>
      <c r="CH73" s="47" t="e">
        <f>ROUND(#REF!-#REF!,3)</f>
        <v>#REF!</v>
      </c>
      <c r="CI73" s="47" t="e">
        <f>ROUND(#REF!-#REF!,3)</f>
        <v>#REF!</v>
      </c>
      <c r="CJ73" s="47" t="e">
        <f>ROUND(#REF!-#REF!,3)</f>
        <v>#REF!</v>
      </c>
      <c r="CK73" s="45"/>
      <c r="CL73" s="45"/>
      <c r="CM73" s="45"/>
      <c r="CN73" s="45"/>
      <c r="CO73" s="45"/>
      <c r="CP73" s="45"/>
      <c r="CQ73" s="45"/>
    </row>
    <row r="74" spans="1:95" ht="16">
      <c r="A74" s="6">
        <f t="shared" si="4"/>
        <v>129</v>
      </c>
      <c r="B74" s="45"/>
      <c r="C74" s="45"/>
      <c r="D74" s="45"/>
      <c r="E74" s="45"/>
      <c r="F74" s="75" t="e">
        <f>ROUND(#REF!-#REF!,3)</f>
        <v>#REF!</v>
      </c>
      <c r="G74" s="75" t="e">
        <f>ROUND(#REF!-#REF!,3)</f>
        <v>#REF!</v>
      </c>
      <c r="H74" s="75" t="e">
        <f>ROUND(#REF!-#REF!,3)</f>
        <v>#REF!</v>
      </c>
      <c r="I74" s="47" t="e">
        <f>ROUND(#REF!-#REF!,3)</f>
        <v>#REF!</v>
      </c>
      <c r="J74" s="47" t="e">
        <f>ROUND(#REF!-#REF!,3)</f>
        <v>#REF!</v>
      </c>
      <c r="K74" s="47" t="e">
        <f>ROUND(#REF!-#REF!,3)</f>
        <v>#REF!</v>
      </c>
      <c r="L74" s="47" t="e">
        <f>ROUND(#REF!-#REF!,3)</f>
        <v>#REF!</v>
      </c>
      <c r="M74" s="47" t="e">
        <f>ROUND(#REF!-#REF!,3)</f>
        <v>#REF!</v>
      </c>
      <c r="N74" s="47" t="e">
        <f>ROUND(#REF!-#REF!,3)</f>
        <v>#REF!</v>
      </c>
      <c r="O74" s="47" t="e">
        <f>ROUND(#REF!-#REF!,3)</f>
        <v>#REF!</v>
      </c>
      <c r="P74" s="47" t="e">
        <f>ROUND(#REF!-#REF!,3)</f>
        <v>#REF!</v>
      </c>
      <c r="Q74" s="47" t="e">
        <f>ROUND(#REF!-#REF!,3)</f>
        <v>#REF!</v>
      </c>
      <c r="R74" s="47" t="e">
        <f>ROUND(#REF!-#REF!,3)</f>
        <v>#REF!</v>
      </c>
      <c r="S74" s="47" t="e">
        <f>ROUND(#REF!-#REF!,3)</f>
        <v>#REF!</v>
      </c>
      <c r="T74" s="47" t="e">
        <f>ROUND(#REF!-#REF!,3)</f>
        <v>#REF!</v>
      </c>
      <c r="U74" s="47" t="e">
        <f>ROUND(#REF!-#REF!,3)</f>
        <v>#REF!</v>
      </c>
      <c r="V74" s="47" t="e">
        <f>ROUND(#REF!-#REF!,3)</f>
        <v>#REF!</v>
      </c>
      <c r="W74" s="47" t="e">
        <f>ROUND(#REF!-#REF!,3)</f>
        <v>#REF!</v>
      </c>
      <c r="X74" s="47" t="e">
        <f>ROUND(#REF!-#REF!,3)</f>
        <v>#REF!</v>
      </c>
      <c r="Y74" s="47" t="e">
        <f>ROUND(#REF!-#REF!,3)</f>
        <v>#REF!</v>
      </c>
      <c r="Z74" s="47" t="e">
        <f>ROUND(#REF!-#REF!,3)</f>
        <v>#REF!</v>
      </c>
      <c r="AA74" s="47" t="e">
        <f>ROUND(#REF!-#REF!,3)</f>
        <v>#REF!</v>
      </c>
      <c r="AB74" s="47" t="e">
        <f>ROUND(#REF!-#REF!,3)</f>
        <v>#REF!</v>
      </c>
      <c r="AC74" s="47" t="e">
        <f>ROUND(#REF!-#REF!,3)</f>
        <v>#REF!</v>
      </c>
      <c r="AD74" s="47" t="e">
        <f>ROUND(#REF!-#REF!,3)</f>
        <v>#REF!</v>
      </c>
      <c r="AE74" s="47" t="e">
        <f>ROUND(#REF!-#REF!,3)</f>
        <v>#REF!</v>
      </c>
      <c r="AF74" s="47" t="e">
        <f>ROUND(#REF!-#REF!,3)</f>
        <v>#REF!</v>
      </c>
      <c r="AG74" s="47" t="e">
        <f>ROUND(#REF!-#REF!,3)</f>
        <v>#REF!</v>
      </c>
      <c r="AH74" s="47" t="e">
        <f>ROUND(#REF!-#REF!,3)</f>
        <v>#REF!</v>
      </c>
      <c r="AI74" s="47" t="e">
        <f>ROUND(#REF!-#REF!,3)</f>
        <v>#REF!</v>
      </c>
      <c r="AJ74" s="47" t="e">
        <f>ROUND(#REF!-#REF!,3)</f>
        <v>#REF!</v>
      </c>
      <c r="AK74" s="47" t="e">
        <f>ROUND(#REF!-#REF!,3)</f>
        <v>#REF!</v>
      </c>
      <c r="AL74" s="47" t="e">
        <f>ROUND(#REF!-#REF!,3)</f>
        <v>#REF!</v>
      </c>
      <c r="AM74" s="47" t="e">
        <f>ROUND(#REF!-#REF!,3)</f>
        <v>#REF!</v>
      </c>
      <c r="AN74" s="47" t="e">
        <f>ROUND(#REF!-#REF!,3)</f>
        <v>#REF!</v>
      </c>
      <c r="AO74" s="47" t="e">
        <f>ROUND(#REF!-#REF!,3)</f>
        <v>#REF!</v>
      </c>
      <c r="AP74" s="47" t="e">
        <f>ROUND(#REF!-#REF!,3)</f>
        <v>#REF!</v>
      </c>
      <c r="AQ74" s="47" t="e">
        <f>ROUND(#REF!-#REF!,3)</f>
        <v>#REF!</v>
      </c>
      <c r="AR74" s="47" t="e">
        <f>ROUND(#REF!-#REF!,3)</f>
        <v>#REF!</v>
      </c>
      <c r="AS74" s="47" t="e">
        <f>ROUND(#REF!-#REF!,3)</f>
        <v>#REF!</v>
      </c>
      <c r="AT74" s="47" t="e">
        <f>ROUND(#REF!-#REF!,3)</f>
        <v>#REF!</v>
      </c>
      <c r="AU74" s="47" t="e">
        <f>ROUND(#REF!-#REF!,3)</f>
        <v>#REF!</v>
      </c>
      <c r="AV74" s="47" t="e">
        <f>ROUND(#REF!-#REF!,3)</f>
        <v>#REF!</v>
      </c>
      <c r="AW74" s="47" t="e">
        <f>ROUND(#REF!-#REF!,3)</f>
        <v>#REF!</v>
      </c>
      <c r="AX74" s="51" t="e">
        <f>ROUND(#REF!-#REF!,3)</f>
        <v>#REF!</v>
      </c>
      <c r="AY74" s="51" t="e">
        <f>ROUND(#REF!-#REF!,3)</f>
        <v>#REF!</v>
      </c>
      <c r="AZ74" s="51" t="e">
        <f>ROUND(#REF!-#REF!,3)</f>
        <v>#REF!</v>
      </c>
      <c r="BA74" s="51" t="e">
        <f>ROUND(#REF!-#REF!,3)</f>
        <v>#REF!</v>
      </c>
      <c r="BB74" s="51" t="e">
        <f>ROUND(#REF!-#REF!,3)</f>
        <v>#REF!</v>
      </c>
      <c r="BC74" s="51" t="e">
        <f>ROUND(#REF!-#REF!,3)</f>
        <v>#REF!</v>
      </c>
      <c r="BD74" s="47" t="e">
        <f>ROUND(#REF!-#REF!,3)</f>
        <v>#REF!</v>
      </c>
      <c r="BE74" s="47" t="e">
        <f>ROUND(#REF!-#REF!,3)</f>
        <v>#REF!</v>
      </c>
      <c r="BF74" s="47" t="e">
        <f>ROUND(#REF!-#REF!,3)</f>
        <v>#REF!</v>
      </c>
      <c r="BG74" s="47" t="e">
        <f>ROUND(#REF!-#REF!,3)</f>
        <v>#REF!</v>
      </c>
      <c r="BH74" s="47" t="e">
        <f>ROUND(#REF!-#REF!,3)</f>
        <v>#REF!</v>
      </c>
      <c r="BI74" s="47" t="e">
        <f>ROUND(#REF!-#REF!,3)</f>
        <v>#REF!</v>
      </c>
      <c r="BJ74" s="47" t="e">
        <f>ROUND(#REF!-#REF!,3)</f>
        <v>#REF!</v>
      </c>
      <c r="BK74" s="47" t="e">
        <f>ROUND(#REF!-#REF!,3)</f>
        <v>#REF!</v>
      </c>
      <c r="BL74" s="47" t="e">
        <f>ROUND(#REF!-#REF!,3)</f>
        <v>#REF!</v>
      </c>
      <c r="BM74" s="47" t="e">
        <f>ROUND(#REF!-#REF!,3)</f>
        <v>#REF!</v>
      </c>
      <c r="BN74" s="47" t="e">
        <f>ROUND(#REF!-#REF!,3)</f>
        <v>#REF!</v>
      </c>
      <c r="BO74" s="47" t="e">
        <f>ROUND(#REF!-#REF!,3)</f>
        <v>#REF!</v>
      </c>
      <c r="BP74" s="47" t="e">
        <f>ROUND(#REF!-#REF!,3)</f>
        <v>#REF!</v>
      </c>
      <c r="BQ74" s="47" t="e">
        <f>ROUND(#REF!-#REF!,3)</f>
        <v>#REF!</v>
      </c>
      <c r="BR74" s="47" t="e">
        <f>ROUND(#REF!-#REF!,3)</f>
        <v>#REF!</v>
      </c>
      <c r="BS74" s="47" t="e">
        <f>ROUND(#REF!-#REF!,3)</f>
        <v>#REF!</v>
      </c>
      <c r="BT74" s="47" t="e">
        <f>ROUND(#REF!-#REF!,3)</f>
        <v>#REF!</v>
      </c>
      <c r="BU74" s="47" t="e">
        <f>ROUND(#REF!-#REF!,3)</f>
        <v>#REF!</v>
      </c>
      <c r="BV74" s="47" t="e">
        <f>ROUND(#REF!-#REF!,3)</f>
        <v>#REF!</v>
      </c>
      <c r="BW74" s="47" t="e">
        <f>ROUND(#REF!-#REF!,3)</f>
        <v>#REF!</v>
      </c>
      <c r="BX74" s="47" t="e">
        <f>ROUND(#REF!-#REF!,3)</f>
        <v>#REF!</v>
      </c>
      <c r="BY74" s="47" t="e">
        <f>ROUND(#REF!-#REF!,3)</f>
        <v>#REF!</v>
      </c>
      <c r="BZ74" s="47" t="e">
        <f>ROUND(#REF!-#REF!,3)</f>
        <v>#REF!</v>
      </c>
      <c r="CA74" s="47" t="e">
        <f>ROUND(#REF!-#REF!,3)</f>
        <v>#REF!</v>
      </c>
      <c r="CB74" s="47" t="e">
        <f>ROUND(#REF!-#REF!,3)</f>
        <v>#REF!</v>
      </c>
      <c r="CC74" s="47" t="e">
        <f>ROUND(#REF!-#REF!,3)</f>
        <v>#REF!</v>
      </c>
      <c r="CD74" s="47" t="e">
        <f>ROUND(#REF!-#REF!,3)</f>
        <v>#REF!</v>
      </c>
      <c r="CE74" s="47" t="e">
        <f>ROUND(#REF!-#REF!,3)</f>
        <v>#REF!</v>
      </c>
      <c r="CF74" s="47" t="e">
        <f>ROUND(#REF!-#REF!,3)</f>
        <v>#REF!</v>
      </c>
      <c r="CG74" s="47" t="e">
        <f>ROUND(#REF!-#REF!,3)</f>
        <v>#REF!</v>
      </c>
      <c r="CH74" s="47" t="e">
        <f>ROUND(#REF!-#REF!,3)</f>
        <v>#REF!</v>
      </c>
      <c r="CI74" s="47" t="e">
        <f>ROUND(#REF!-#REF!,3)</f>
        <v>#REF!</v>
      </c>
      <c r="CJ74" s="47" t="e">
        <f>ROUND(#REF!-#REF!,3)</f>
        <v>#REF!</v>
      </c>
      <c r="CK74" s="45"/>
      <c r="CL74" s="45"/>
      <c r="CM74" s="45"/>
      <c r="CN74" s="45"/>
      <c r="CO74" s="45"/>
      <c r="CP74" s="45"/>
      <c r="CQ74" s="45"/>
    </row>
    <row r="75" spans="1:95" ht="16">
      <c r="A75" s="6">
        <f t="shared" si="4"/>
        <v>126</v>
      </c>
      <c r="B75" s="45"/>
      <c r="C75" s="45"/>
      <c r="D75" s="45"/>
      <c r="E75" s="45"/>
      <c r="F75" s="75" t="e">
        <f>ROUND(#REF!-#REF!,3)</f>
        <v>#REF!</v>
      </c>
      <c r="G75" s="75" t="e">
        <f>ROUND(#REF!-#REF!,3)</f>
        <v>#REF!</v>
      </c>
      <c r="H75" s="75" t="e">
        <f>ROUND(#REF!-#REF!,3)</f>
        <v>#REF!</v>
      </c>
      <c r="I75" s="47" t="e">
        <f>ROUND(#REF!-#REF!,3)</f>
        <v>#REF!</v>
      </c>
      <c r="J75" s="47" t="e">
        <f>ROUND(#REF!-#REF!,3)</f>
        <v>#REF!</v>
      </c>
      <c r="K75" s="47" t="e">
        <f>ROUND(#REF!-#REF!,3)</f>
        <v>#REF!</v>
      </c>
      <c r="L75" s="47" t="e">
        <f>ROUND(#REF!-#REF!,3)</f>
        <v>#REF!</v>
      </c>
      <c r="M75" s="47" t="e">
        <f>ROUND(#REF!-#REF!,3)</f>
        <v>#REF!</v>
      </c>
      <c r="N75" s="47" t="e">
        <f>ROUND(#REF!-#REF!,3)</f>
        <v>#REF!</v>
      </c>
      <c r="O75" s="47" t="e">
        <f>ROUND(#REF!-#REF!,3)</f>
        <v>#REF!</v>
      </c>
      <c r="P75" s="47" t="e">
        <f>ROUND(#REF!-#REF!,3)</f>
        <v>#REF!</v>
      </c>
      <c r="Q75" s="47" t="e">
        <f>ROUND(#REF!-#REF!,3)</f>
        <v>#REF!</v>
      </c>
      <c r="R75" s="47" t="e">
        <f>ROUND(#REF!-#REF!,3)</f>
        <v>#REF!</v>
      </c>
      <c r="S75" s="47" t="e">
        <f>ROUND(#REF!-#REF!,3)</f>
        <v>#REF!</v>
      </c>
      <c r="T75" s="47" t="e">
        <f>ROUND(#REF!-#REF!,3)</f>
        <v>#REF!</v>
      </c>
      <c r="U75" s="47" t="e">
        <f>ROUND(#REF!-#REF!,3)</f>
        <v>#REF!</v>
      </c>
      <c r="V75" s="47" t="e">
        <f>ROUND(#REF!-#REF!,3)</f>
        <v>#REF!</v>
      </c>
      <c r="W75" s="47" t="e">
        <f>ROUND(#REF!-#REF!,3)</f>
        <v>#REF!</v>
      </c>
      <c r="X75" s="47" t="e">
        <f>ROUND(#REF!-#REF!,3)</f>
        <v>#REF!</v>
      </c>
      <c r="Y75" s="47" t="e">
        <f>ROUND(#REF!-#REF!,3)</f>
        <v>#REF!</v>
      </c>
      <c r="Z75" s="47" t="e">
        <f>ROUND(#REF!-#REF!,3)</f>
        <v>#REF!</v>
      </c>
      <c r="AA75" s="47" t="e">
        <f>ROUND(#REF!-#REF!,3)</f>
        <v>#REF!</v>
      </c>
      <c r="AB75" s="47" t="e">
        <f>ROUND(#REF!-#REF!,3)</f>
        <v>#REF!</v>
      </c>
      <c r="AC75" s="47" t="e">
        <f>ROUND(#REF!-#REF!,3)</f>
        <v>#REF!</v>
      </c>
      <c r="AD75" s="47" t="e">
        <f>ROUND(#REF!-#REF!,3)</f>
        <v>#REF!</v>
      </c>
      <c r="AE75" s="47" t="e">
        <f>ROUND(#REF!-#REF!,3)</f>
        <v>#REF!</v>
      </c>
      <c r="AF75" s="47" t="e">
        <f>ROUND(#REF!-#REF!,3)</f>
        <v>#REF!</v>
      </c>
      <c r="AG75" s="47" t="e">
        <f>ROUND(#REF!-#REF!,3)</f>
        <v>#REF!</v>
      </c>
      <c r="AH75" s="47" t="e">
        <f>ROUND(#REF!-#REF!,3)</f>
        <v>#REF!</v>
      </c>
      <c r="AI75" s="47" t="e">
        <f>ROUND(#REF!-#REF!,3)</f>
        <v>#REF!</v>
      </c>
      <c r="AJ75" s="47" t="e">
        <f>ROUND(#REF!-#REF!,3)</f>
        <v>#REF!</v>
      </c>
      <c r="AK75" s="47" t="e">
        <f>ROUND(#REF!-#REF!,3)</f>
        <v>#REF!</v>
      </c>
      <c r="AL75" s="47" t="e">
        <f>ROUND(#REF!-#REF!,3)</f>
        <v>#REF!</v>
      </c>
      <c r="AM75" s="47" t="e">
        <f>ROUND(#REF!-#REF!,3)</f>
        <v>#REF!</v>
      </c>
      <c r="AN75" s="47" t="e">
        <f>ROUND(#REF!-#REF!,3)</f>
        <v>#REF!</v>
      </c>
      <c r="AO75" s="47" t="e">
        <f>ROUND(#REF!-#REF!,3)</f>
        <v>#REF!</v>
      </c>
      <c r="AP75" s="47" t="e">
        <f>ROUND(#REF!-#REF!,3)</f>
        <v>#REF!</v>
      </c>
      <c r="AQ75" s="47" t="e">
        <f>ROUND(#REF!-#REF!,3)</f>
        <v>#REF!</v>
      </c>
      <c r="AR75" s="47" t="e">
        <f>ROUND(#REF!-#REF!,3)</f>
        <v>#REF!</v>
      </c>
      <c r="AS75" s="47" t="e">
        <f>ROUND(#REF!-#REF!,3)</f>
        <v>#REF!</v>
      </c>
      <c r="AT75" s="47" t="e">
        <f>ROUND(#REF!-#REF!,3)</f>
        <v>#REF!</v>
      </c>
      <c r="AU75" s="47" t="e">
        <f>ROUND(#REF!-#REF!,3)</f>
        <v>#REF!</v>
      </c>
      <c r="AV75" s="47" t="e">
        <f>ROUND(#REF!-#REF!,3)</f>
        <v>#REF!</v>
      </c>
      <c r="AW75" s="47" t="e">
        <f>ROUND(#REF!-#REF!,3)</f>
        <v>#REF!</v>
      </c>
      <c r="AX75" s="51" t="e">
        <f>ROUND(#REF!-#REF!,3)</f>
        <v>#REF!</v>
      </c>
      <c r="AY75" s="51" t="e">
        <f>ROUND(#REF!-#REF!,3)</f>
        <v>#REF!</v>
      </c>
      <c r="AZ75" s="51" t="e">
        <f>ROUND(#REF!-#REF!,3)</f>
        <v>#REF!</v>
      </c>
      <c r="BA75" s="51" t="e">
        <f>ROUND(#REF!-#REF!,3)</f>
        <v>#REF!</v>
      </c>
      <c r="BB75" s="51" t="e">
        <f>ROUND(#REF!-#REF!,3)</f>
        <v>#REF!</v>
      </c>
      <c r="BC75" s="51" t="e">
        <f>ROUND(#REF!-#REF!,3)</f>
        <v>#REF!</v>
      </c>
      <c r="BD75" s="47" t="e">
        <f>ROUND(#REF!-#REF!,3)</f>
        <v>#REF!</v>
      </c>
      <c r="BE75" s="47" t="e">
        <f>ROUND(#REF!-#REF!,3)</f>
        <v>#REF!</v>
      </c>
      <c r="BF75" s="47" t="e">
        <f>ROUND(#REF!-#REF!,3)</f>
        <v>#REF!</v>
      </c>
      <c r="BG75" s="47" t="e">
        <f>ROUND(#REF!-#REF!,3)</f>
        <v>#REF!</v>
      </c>
      <c r="BH75" s="47" t="e">
        <f>ROUND(#REF!-#REF!,3)</f>
        <v>#REF!</v>
      </c>
      <c r="BI75" s="47" t="e">
        <f>ROUND(#REF!-#REF!,3)</f>
        <v>#REF!</v>
      </c>
      <c r="BJ75" s="47" t="e">
        <f>ROUND(#REF!-#REF!,3)</f>
        <v>#REF!</v>
      </c>
      <c r="BK75" s="47" t="e">
        <f>ROUND(#REF!-#REF!,3)</f>
        <v>#REF!</v>
      </c>
      <c r="BL75" s="47" t="e">
        <f>ROUND(#REF!-#REF!,3)</f>
        <v>#REF!</v>
      </c>
      <c r="BM75" s="47" t="e">
        <f>ROUND(#REF!-#REF!,3)</f>
        <v>#REF!</v>
      </c>
      <c r="BN75" s="47" t="e">
        <f>ROUND(#REF!-#REF!,3)</f>
        <v>#REF!</v>
      </c>
      <c r="BO75" s="47" t="e">
        <f>ROUND(#REF!-#REF!,3)</f>
        <v>#REF!</v>
      </c>
      <c r="BP75" s="47" t="e">
        <f>ROUND(#REF!-#REF!,3)</f>
        <v>#REF!</v>
      </c>
      <c r="BQ75" s="47" t="e">
        <f>ROUND(#REF!-#REF!,3)</f>
        <v>#REF!</v>
      </c>
      <c r="BR75" s="47" t="e">
        <f>ROUND(#REF!-#REF!,3)</f>
        <v>#REF!</v>
      </c>
      <c r="BS75" s="47" t="e">
        <f>ROUND(#REF!-#REF!,3)</f>
        <v>#REF!</v>
      </c>
      <c r="BT75" s="47" t="e">
        <f>ROUND(#REF!-#REF!,3)</f>
        <v>#REF!</v>
      </c>
      <c r="BU75" s="47" t="e">
        <f>ROUND(#REF!-#REF!,3)</f>
        <v>#REF!</v>
      </c>
      <c r="BV75" s="47" t="e">
        <f>ROUND(#REF!-#REF!,3)</f>
        <v>#REF!</v>
      </c>
      <c r="BW75" s="47" t="e">
        <f>ROUND(#REF!-#REF!,3)</f>
        <v>#REF!</v>
      </c>
      <c r="BX75" s="47" t="e">
        <f>ROUND(#REF!-#REF!,3)</f>
        <v>#REF!</v>
      </c>
      <c r="BY75" s="47" t="e">
        <f>ROUND(#REF!-#REF!,3)</f>
        <v>#REF!</v>
      </c>
      <c r="BZ75" s="47" t="e">
        <f>ROUND(#REF!-#REF!,3)</f>
        <v>#REF!</v>
      </c>
      <c r="CA75" s="47" t="e">
        <f>ROUND(#REF!-#REF!,3)</f>
        <v>#REF!</v>
      </c>
      <c r="CB75" s="47" t="e">
        <f>ROUND(#REF!-#REF!,3)</f>
        <v>#REF!</v>
      </c>
      <c r="CC75" s="47" t="e">
        <f>ROUND(#REF!-#REF!,3)</f>
        <v>#REF!</v>
      </c>
      <c r="CD75" s="47" t="e">
        <f>ROUND(#REF!-#REF!,3)</f>
        <v>#REF!</v>
      </c>
      <c r="CE75" s="47" t="e">
        <f>ROUND(#REF!-#REF!,3)</f>
        <v>#REF!</v>
      </c>
      <c r="CF75" s="47" t="e">
        <f>ROUND(#REF!-#REF!,3)</f>
        <v>#REF!</v>
      </c>
      <c r="CG75" s="47" t="e">
        <f>ROUND(#REF!-#REF!,3)</f>
        <v>#REF!</v>
      </c>
      <c r="CH75" s="47" t="e">
        <f>ROUND(#REF!-#REF!,3)</f>
        <v>#REF!</v>
      </c>
      <c r="CI75" s="47" t="e">
        <f>ROUND(#REF!-#REF!,3)</f>
        <v>#REF!</v>
      </c>
      <c r="CJ75" s="47" t="e">
        <f>ROUND(#REF!-#REF!,3)</f>
        <v>#REF!</v>
      </c>
      <c r="CK75" s="45"/>
      <c r="CL75" s="45"/>
      <c r="CM75" s="45"/>
      <c r="CN75" s="45"/>
      <c r="CO75" s="45"/>
      <c r="CP75" s="45"/>
      <c r="CQ75" s="45"/>
    </row>
    <row r="76" spans="1:95" ht="16">
      <c r="A76" s="6">
        <f t="shared" si="4"/>
        <v>123</v>
      </c>
      <c r="B76" s="45"/>
      <c r="C76" s="45"/>
      <c r="D76" s="45"/>
      <c r="E76" s="45"/>
      <c r="F76" s="75" t="e">
        <f>ROUND(#REF!-#REF!,3)</f>
        <v>#REF!</v>
      </c>
      <c r="G76" s="75" t="e">
        <f>ROUND(#REF!-#REF!,3)</f>
        <v>#REF!</v>
      </c>
      <c r="H76" s="75" t="e">
        <f>ROUND(#REF!-#REF!,3)</f>
        <v>#REF!</v>
      </c>
      <c r="I76" s="47" t="e">
        <f>ROUND(#REF!-#REF!,3)</f>
        <v>#REF!</v>
      </c>
      <c r="J76" s="47" t="e">
        <f>ROUND(#REF!-#REF!,3)</f>
        <v>#REF!</v>
      </c>
      <c r="K76" s="47" t="e">
        <f>ROUND(#REF!-#REF!,3)</f>
        <v>#REF!</v>
      </c>
      <c r="L76" s="55" t="e">
        <f>ROUND(#REF!-#REF!,3)</f>
        <v>#REF!</v>
      </c>
      <c r="M76" s="55" t="e">
        <f>ROUND(#REF!-#REF!,3)</f>
        <v>#REF!</v>
      </c>
      <c r="N76" s="55" t="e">
        <f>ROUND(#REF!-#REF!,3)</f>
        <v>#REF!</v>
      </c>
      <c r="O76" s="55" t="e">
        <f>ROUND(#REF!-#REF!,3)</f>
        <v>#REF!</v>
      </c>
      <c r="P76" s="55" t="e">
        <f>ROUND(#REF!-#REF!,3)</f>
        <v>#REF!</v>
      </c>
      <c r="Q76" s="55" t="e">
        <f>ROUND(#REF!-#REF!,3)</f>
        <v>#REF!</v>
      </c>
      <c r="R76" s="55" t="e">
        <f>ROUND(#REF!-#REF!,3)</f>
        <v>#REF!</v>
      </c>
      <c r="S76" s="55" t="e">
        <f>ROUND(#REF!-#REF!,3)</f>
        <v>#REF!</v>
      </c>
      <c r="T76" s="55" t="e">
        <f>ROUND(#REF!-#REF!,3)</f>
        <v>#REF!</v>
      </c>
      <c r="U76" s="55" t="e">
        <f>ROUND(#REF!-#REF!,3)</f>
        <v>#REF!</v>
      </c>
      <c r="V76" s="55" t="e">
        <f>ROUND(#REF!-#REF!,3)</f>
        <v>#REF!</v>
      </c>
      <c r="W76" s="55" t="e">
        <f>ROUND(#REF!-#REF!,3)</f>
        <v>#REF!</v>
      </c>
      <c r="X76" s="55" t="e">
        <f>ROUND(#REF!-#REF!,3)</f>
        <v>#REF!</v>
      </c>
      <c r="Y76" s="55" t="e">
        <f>ROUND(#REF!-#REF!,3)</f>
        <v>#REF!</v>
      </c>
      <c r="Z76" s="55" t="e">
        <f>ROUND(#REF!-#REF!,3)</f>
        <v>#REF!</v>
      </c>
      <c r="AA76" s="55" t="e">
        <f>ROUND(#REF!-#REF!,3)</f>
        <v>#REF!</v>
      </c>
      <c r="AB76" s="55" t="e">
        <f>ROUND(#REF!-#REF!,3)</f>
        <v>#REF!</v>
      </c>
      <c r="AC76" s="55" t="e">
        <f>ROUND(#REF!-#REF!,3)</f>
        <v>#REF!</v>
      </c>
      <c r="AD76" s="55" t="e">
        <f>ROUND(#REF!-#REF!,3)</f>
        <v>#REF!</v>
      </c>
      <c r="AE76" s="55" t="e">
        <f>ROUND(#REF!-#REF!,3)</f>
        <v>#REF!</v>
      </c>
      <c r="AF76" s="55" t="e">
        <f>ROUND(#REF!-#REF!,3)</f>
        <v>#REF!</v>
      </c>
      <c r="AG76" s="55" t="e">
        <f>ROUND(#REF!-#REF!,3)</f>
        <v>#REF!</v>
      </c>
      <c r="AH76" s="55" t="e">
        <f>ROUND(#REF!-#REF!,3)</f>
        <v>#REF!</v>
      </c>
      <c r="AI76" s="55" t="e">
        <f>ROUND(#REF!-#REF!,3)</f>
        <v>#REF!</v>
      </c>
      <c r="AJ76" s="55" t="e">
        <f>ROUND(#REF!-#REF!,3)</f>
        <v>#REF!</v>
      </c>
      <c r="AK76" s="55" t="e">
        <f>ROUND(#REF!-#REF!,3)</f>
        <v>#REF!</v>
      </c>
      <c r="AL76" s="55" t="e">
        <f>ROUND(#REF!-#REF!,3)</f>
        <v>#REF!</v>
      </c>
      <c r="AM76" s="55" t="e">
        <f>ROUND(#REF!-#REF!,3)</f>
        <v>#REF!</v>
      </c>
      <c r="AN76" s="55" t="e">
        <f>ROUND(#REF!-#REF!,3)</f>
        <v>#REF!</v>
      </c>
      <c r="AO76" s="55" t="e">
        <f>ROUND(#REF!-#REF!,3)</f>
        <v>#REF!</v>
      </c>
      <c r="AP76" s="55" t="e">
        <f>ROUND(#REF!-#REF!,3)</f>
        <v>#REF!</v>
      </c>
      <c r="AQ76" s="55" t="e">
        <f>ROUND(#REF!-#REF!,3)</f>
        <v>#REF!</v>
      </c>
      <c r="AR76" s="55" t="e">
        <f>ROUND(#REF!-#REF!,3)</f>
        <v>#REF!</v>
      </c>
      <c r="AS76" s="55" t="e">
        <f>ROUND(#REF!-#REF!,3)</f>
        <v>#REF!</v>
      </c>
      <c r="AT76" s="55" t="e">
        <f>ROUND(#REF!-#REF!,3)</f>
        <v>#REF!</v>
      </c>
      <c r="AU76" s="55" t="e">
        <f>ROUND(#REF!-#REF!,3)</f>
        <v>#REF!</v>
      </c>
      <c r="AV76" s="55" t="e">
        <f>ROUND(#REF!-#REF!,3)</f>
        <v>#REF!</v>
      </c>
      <c r="AW76" s="55" t="e">
        <f>ROUND(#REF!-#REF!,3)</f>
        <v>#REF!</v>
      </c>
      <c r="AX76" s="51" t="e">
        <f>ROUND(#REF!-#REF!,3)</f>
        <v>#REF!</v>
      </c>
      <c r="AY76" s="51" t="e">
        <f>ROUND(#REF!-#REF!,3)</f>
        <v>#REF!</v>
      </c>
      <c r="AZ76" s="51" t="e">
        <f>ROUND(#REF!-#REF!,3)</f>
        <v>#REF!</v>
      </c>
      <c r="BA76" s="51" t="e">
        <f>ROUND(#REF!-#REF!,3)</f>
        <v>#REF!</v>
      </c>
      <c r="BB76" s="51" t="e">
        <f>ROUND(#REF!-#REF!,3)</f>
        <v>#REF!</v>
      </c>
      <c r="BC76" s="51" t="e">
        <f>ROUND(#REF!-#REF!,3)</f>
        <v>#REF!</v>
      </c>
      <c r="BD76" s="52" t="e">
        <f>ROUND(#REF!-#REF!,3)</f>
        <v>#REF!</v>
      </c>
      <c r="BE76" s="52" t="e">
        <f>ROUND(#REF!-#REF!,3)</f>
        <v>#REF!</v>
      </c>
      <c r="BF76" s="52" t="e">
        <f>ROUND(#REF!-#REF!,3)</f>
        <v>#REF!</v>
      </c>
      <c r="BG76" s="52" t="e">
        <f>ROUND(#REF!-#REF!,3)</f>
        <v>#REF!</v>
      </c>
      <c r="BH76" s="52" t="e">
        <f>ROUND(#REF!-#REF!,3)</f>
        <v>#REF!</v>
      </c>
      <c r="BI76" s="52" t="e">
        <f>ROUND(#REF!-#REF!,3)</f>
        <v>#REF!</v>
      </c>
      <c r="BJ76" s="52" t="e">
        <f>ROUND(#REF!-#REF!,3)</f>
        <v>#REF!</v>
      </c>
      <c r="BK76" s="52" t="e">
        <f>ROUND(#REF!-#REF!,3)</f>
        <v>#REF!</v>
      </c>
      <c r="BL76" s="52" t="e">
        <f>ROUND(#REF!-#REF!,3)</f>
        <v>#REF!</v>
      </c>
      <c r="BM76" s="52" t="e">
        <f>ROUND(#REF!-#REF!,3)</f>
        <v>#REF!</v>
      </c>
      <c r="BN76" s="52" t="e">
        <f>ROUND(#REF!-#REF!,3)</f>
        <v>#REF!</v>
      </c>
      <c r="BO76" s="52" t="e">
        <f>ROUND(#REF!-#REF!,3)</f>
        <v>#REF!</v>
      </c>
      <c r="BP76" s="52" t="e">
        <f>ROUND(#REF!-#REF!,3)</f>
        <v>#REF!</v>
      </c>
      <c r="BQ76" s="52" t="e">
        <f>ROUND(#REF!-#REF!,3)</f>
        <v>#REF!</v>
      </c>
      <c r="BR76" s="52" t="e">
        <f>ROUND(#REF!-#REF!,3)</f>
        <v>#REF!</v>
      </c>
      <c r="BS76" s="52" t="e">
        <f>ROUND(#REF!-#REF!,3)</f>
        <v>#REF!</v>
      </c>
      <c r="BT76" s="52" t="e">
        <f>ROUND(#REF!-#REF!,3)</f>
        <v>#REF!</v>
      </c>
      <c r="BU76" s="56" t="e">
        <f>ROUND(#REF!-#REF!,3)</f>
        <v>#REF!</v>
      </c>
      <c r="BV76" s="56" t="e">
        <f>ROUND(#REF!-#REF!,3)</f>
        <v>#REF!</v>
      </c>
      <c r="BW76" s="56" t="e">
        <f>ROUND(#REF!-#REF!,3)</f>
        <v>#REF!</v>
      </c>
      <c r="BX76" s="56" t="e">
        <f>ROUND(#REF!-#REF!,3)</f>
        <v>#REF!</v>
      </c>
      <c r="BY76" s="56" t="e">
        <f>ROUND(#REF!-#REF!,3)</f>
        <v>#REF!</v>
      </c>
      <c r="BZ76" s="56" t="e">
        <f>ROUND(#REF!-#REF!,3)</f>
        <v>#REF!</v>
      </c>
      <c r="CA76" s="56" t="e">
        <f>ROUND(#REF!-#REF!,3)</f>
        <v>#REF!</v>
      </c>
      <c r="CB76" s="56" t="e">
        <f>ROUND(#REF!-#REF!,3)</f>
        <v>#REF!</v>
      </c>
      <c r="CC76" s="56" t="e">
        <f>ROUND(#REF!-#REF!,3)</f>
        <v>#REF!</v>
      </c>
      <c r="CD76" s="56" t="e">
        <f>ROUND(#REF!-#REF!,3)</f>
        <v>#REF!</v>
      </c>
      <c r="CE76" s="56" t="e">
        <f>ROUND(#REF!-#REF!,3)</f>
        <v>#REF!</v>
      </c>
      <c r="CF76" s="56" t="e">
        <f>ROUND(#REF!-#REF!,3)</f>
        <v>#REF!</v>
      </c>
      <c r="CG76" s="56" t="e">
        <f>ROUND(#REF!-#REF!,3)</f>
        <v>#REF!</v>
      </c>
      <c r="CH76" s="56" t="e">
        <f>ROUND(#REF!-#REF!,3)</f>
        <v>#REF!</v>
      </c>
      <c r="CI76" s="56" t="e">
        <f>ROUND(#REF!-#REF!,3)</f>
        <v>#REF!</v>
      </c>
      <c r="CJ76" s="56" t="e">
        <f>ROUND(#REF!-#REF!,3)</f>
        <v>#REF!</v>
      </c>
      <c r="CK76" s="45"/>
      <c r="CL76" s="45"/>
      <c r="CM76" s="45"/>
      <c r="CN76" s="45"/>
      <c r="CO76" s="45"/>
      <c r="CP76" s="45"/>
      <c r="CQ76" s="45"/>
    </row>
    <row r="77" spans="1:95" ht="16">
      <c r="A77" s="6">
        <f t="shared" si="4"/>
        <v>120</v>
      </c>
      <c r="B77" s="45"/>
      <c r="C77" s="45"/>
      <c r="D77" s="45"/>
      <c r="E77" s="45"/>
      <c r="F77" s="45"/>
      <c r="G77" s="75" t="e">
        <f>ROUND(#REF!-#REF!,3)</f>
        <v>#REF!</v>
      </c>
      <c r="H77" s="75" t="e">
        <f>ROUND(#REF!-#REF!,3)</f>
        <v>#REF!</v>
      </c>
      <c r="I77" s="47" t="e">
        <f>ROUND(#REF!-#REF!,3)</f>
        <v>#REF!</v>
      </c>
      <c r="J77" s="47" t="e">
        <f>ROUND(#REF!-#REF!,3)</f>
        <v>#REF!</v>
      </c>
      <c r="K77" s="47" t="e">
        <f>ROUND(#REF!-#REF!,3)</f>
        <v>#REF!</v>
      </c>
      <c r="L77" s="55" t="e">
        <f>ROUND(#REF!-#REF!,3)</f>
        <v>#REF!</v>
      </c>
      <c r="M77" s="55" t="e">
        <f>ROUND(#REF!-#REF!,3)</f>
        <v>#REF!</v>
      </c>
      <c r="N77" s="55" t="e">
        <f>ROUND(#REF!-#REF!,3)</f>
        <v>#REF!</v>
      </c>
      <c r="O77" s="55" t="e">
        <f>ROUND(#REF!-#REF!,3)</f>
        <v>#REF!</v>
      </c>
      <c r="P77" s="55" t="e">
        <f>ROUND(#REF!-#REF!,3)</f>
        <v>#REF!</v>
      </c>
      <c r="Q77" s="55" t="e">
        <f>ROUND(#REF!-#REF!,3)</f>
        <v>#REF!</v>
      </c>
      <c r="R77" s="55" t="e">
        <f>ROUND(#REF!-#REF!,3)</f>
        <v>#REF!</v>
      </c>
      <c r="S77" s="55" t="e">
        <f>ROUND(#REF!-#REF!,3)</f>
        <v>#REF!</v>
      </c>
      <c r="T77" s="55" t="e">
        <f>ROUND(#REF!-#REF!,3)</f>
        <v>#REF!</v>
      </c>
      <c r="U77" s="55" t="e">
        <f>ROUND(#REF!-#REF!,3)</f>
        <v>#REF!</v>
      </c>
      <c r="V77" s="55" t="e">
        <f>ROUND(#REF!-#REF!,3)</f>
        <v>#REF!</v>
      </c>
      <c r="W77" s="55" t="e">
        <f>ROUND(#REF!-#REF!,3)</f>
        <v>#REF!</v>
      </c>
      <c r="X77" s="55" t="e">
        <f>ROUND(#REF!-#REF!,3)</f>
        <v>#REF!</v>
      </c>
      <c r="Y77" s="55" t="e">
        <f>ROUND(#REF!-#REF!,3)</f>
        <v>#REF!</v>
      </c>
      <c r="Z77" s="55" t="e">
        <f>ROUND(#REF!-#REF!,3)</f>
        <v>#REF!</v>
      </c>
      <c r="AA77" s="55" t="e">
        <f>ROUND(#REF!-#REF!,3)</f>
        <v>#REF!</v>
      </c>
      <c r="AB77" s="55" t="e">
        <f>ROUND(#REF!-#REF!,3)</f>
        <v>#REF!</v>
      </c>
      <c r="AC77" s="55" t="e">
        <f>ROUND(#REF!-#REF!,3)</f>
        <v>#REF!</v>
      </c>
      <c r="AD77" s="55" t="e">
        <f>ROUND(#REF!-#REF!,3)</f>
        <v>#REF!</v>
      </c>
      <c r="AE77" s="55" t="e">
        <f>ROUND(#REF!-#REF!,3)</f>
        <v>#REF!</v>
      </c>
      <c r="AF77" s="55" t="e">
        <f>ROUND(#REF!-#REF!,3)</f>
        <v>#REF!</v>
      </c>
      <c r="AG77" s="55" t="e">
        <f>ROUND(#REF!-#REF!,3)</f>
        <v>#REF!</v>
      </c>
      <c r="AH77" s="55" t="e">
        <f>ROUND(#REF!-#REF!,3)</f>
        <v>#REF!</v>
      </c>
      <c r="AI77" s="55" t="e">
        <f>ROUND(#REF!-#REF!,3)</f>
        <v>#REF!</v>
      </c>
      <c r="AJ77" s="55" t="e">
        <f>ROUND(#REF!-#REF!,3)</f>
        <v>#REF!</v>
      </c>
      <c r="AK77" s="55" t="e">
        <f>ROUND(#REF!-#REF!,3)</f>
        <v>#REF!</v>
      </c>
      <c r="AL77" s="55" t="e">
        <f>ROUND(#REF!-#REF!,3)</f>
        <v>#REF!</v>
      </c>
      <c r="AM77" s="55" t="e">
        <f>ROUND(#REF!-#REF!,3)</f>
        <v>#REF!</v>
      </c>
      <c r="AN77" s="55" t="e">
        <f>ROUND(#REF!-#REF!,3)</f>
        <v>#REF!</v>
      </c>
      <c r="AO77" s="55" t="e">
        <f>ROUND(#REF!-#REF!,3)</f>
        <v>#REF!</v>
      </c>
      <c r="AP77" s="55" t="e">
        <f>ROUND(#REF!-#REF!,3)</f>
        <v>#REF!</v>
      </c>
      <c r="AQ77" s="55" t="e">
        <f>ROUND(#REF!-#REF!,3)</f>
        <v>#REF!</v>
      </c>
      <c r="AR77" s="55" t="e">
        <f>ROUND(#REF!-#REF!,3)</f>
        <v>#REF!</v>
      </c>
      <c r="AS77" s="55" t="e">
        <f>ROUND(#REF!-#REF!,3)</f>
        <v>#REF!</v>
      </c>
      <c r="AT77" s="55" t="e">
        <f>ROUND(#REF!-#REF!,3)</f>
        <v>#REF!</v>
      </c>
      <c r="AU77" s="55" t="e">
        <f>ROUND(#REF!-#REF!,3)</f>
        <v>#REF!</v>
      </c>
      <c r="AV77" s="55" t="e">
        <f>ROUND(#REF!-#REF!,3)</f>
        <v>#REF!</v>
      </c>
      <c r="AW77" s="55" t="e">
        <f>ROUND(#REF!-#REF!,3)</f>
        <v>#REF!</v>
      </c>
      <c r="AX77" s="51" t="e">
        <f>ROUND(#REF!-#REF!,3)</f>
        <v>#REF!</v>
      </c>
      <c r="AY77" s="51" t="e">
        <f>ROUND(#REF!-#REF!,3)</f>
        <v>#REF!</v>
      </c>
      <c r="AZ77" s="51" t="e">
        <f>ROUND(#REF!-#REF!,3)</f>
        <v>#REF!</v>
      </c>
      <c r="BA77" s="51" t="e">
        <f>ROUND(#REF!-#REF!,3)</f>
        <v>#REF!</v>
      </c>
      <c r="BB77" s="51" t="e">
        <f>ROUND(#REF!-#REF!,3)</f>
        <v>#REF!</v>
      </c>
      <c r="BC77" s="51" t="e">
        <f>ROUND(#REF!-#REF!,3)</f>
        <v>#REF!</v>
      </c>
      <c r="BD77" s="52" t="e">
        <f>ROUND(#REF!-#REF!,3)</f>
        <v>#REF!</v>
      </c>
      <c r="BE77" s="52" t="e">
        <f>ROUND(#REF!-#REF!,3)</f>
        <v>#REF!</v>
      </c>
      <c r="BF77" s="52" t="e">
        <f>ROUND(#REF!-#REF!,3)</f>
        <v>#REF!</v>
      </c>
      <c r="BG77" s="52" t="e">
        <f>ROUND(#REF!-#REF!,3)</f>
        <v>#REF!</v>
      </c>
      <c r="BH77" s="52" t="e">
        <f>ROUND(#REF!-#REF!,3)</f>
        <v>#REF!</v>
      </c>
      <c r="BI77" s="52" t="e">
        <f>ROUND(#REF!-#REF!,3)</f>
        <v>#REF!</v>
      </c>
      <c r="BJ77" s="52" t="e">
        <f>ROUND(#REF!-#REF!,3)</f>
        <v>#REF!</v>
      </c>
      <c r="BK77" s="52" t="e">
        <f>ROUND(#REF!-#REF!,3)</f>
        <v>#REF!</v>
      </c>
      <c r="BL77" s="52" t="e">
        <f>ROUND(#REF!-#REF!,3)</f>
        <v>#REF!</v>
      </c>
      <c r="BM77" s="52" t="e">
        <f>ROUND(#REF!-#REF!,3)</f>
        <v>#REF!</v>
      </c>
      <c r="BN77" s="52" t="e">
        <f>ROUND(#REF!-#REF!,3)</f>
        <v>#REF!</v>
      </c>
      <c r="BO77" s="52" t="e">
        <f>ROUND(#REF!-#REF!,3)</f>
        <v>#REF!</v>
      </c>
      <c r="BP77" s="52" t="e">
        <f>ROUND(#REF!-#REF!,3)</f>
        <v>#REF!</v>
      </c>
      <c r="BQ77" s="52" t="e">
        <f>ROUND(#REF!-#REF!,3)</f>
        <v>#REF!</v>
      </c>
      <c r="BR77" s="52" t="e">
        <f>ROUND(#REF!-#REF!,3)</f>
        <v>#REF!</v>
      </c>
      <c r="BS77" s="52" t="e">
        <f>ROUND(#REF!-#REF!,3)</f>
        <v>#REF!</v>
      </c>
      <c r="BT77" s="52" t="e">
        <f>ROUND(#REF!-#REF!,3)</f>
        <v>#REF!</v>
      </c>
      <c r="BU77" s="56" t="e">
        <f>ROUND(#REF!-#REF!,3)</f>
        <v>#REF!</v>
      </c>
      <c r="BV77" s="56" t="e">
        <f>ROUND(#REF!-#REF!,3)</f>
        <v>#REF!</v>
      </c>
      <c r="BW77" s="56" t="e">
        <f>ROUND(#REF!-#REF!,3)</f>
        <v>#REF!</v>
      </c>
      <c r="BX77" s="56" t="e">
        <f>ROUND(#REF!-#REF!,3)</f>
        <v>#REF!</v>
      </c>
      <c r="BY77" s="56" t="e">
        <f>ROUND(#REF!-#REF!,3)</f>
        <v>#REF!</v>
      </c>
      <c r="BZ77" s="56" t="e">
        <f>ROUND(#REF!-#REF!,3)</f>
        <v>#REF!</v>
      </c>
      <c r="CA77" s="56" t="e">
        <f>ROUND(#REF!-#REF!,3)</f>
        <v>#REF!</v>
      </c>
      <c r="CB77" s="56" t="e">
        <f>ROUND(#REF!-#REF!,3)</f>
        <v>#REF!</v>
      </c>
      <c r="CC77" s="56" t="e">
        <f>ROUND(#REF!-#REF!,3)</f>
        <v>#REF!</v>
      </c>
      <c r="CD77" s="56" t="e">
        <f>ROUND(#REF!-#REF!,3)</f>
        <v>#REF!</v>
      </c>
      <c r="CE77" s="56" t="e">
        <f>ROUND(#REF!-#REF!,3)</f>
        <v>#REF!</v>
      </c>
      <c r="CF77" s="56" t="e">
        <f>ROUND(#REF!-#REF!,3)</f>
        <v>#REF!</v>
      </c>
      <c r="CG77" s="56" t="e">
        <f>ROUND(#REF!-#REF!,3)</f>
        <v>#REF!</v>
      </c>
      <c r="CH77" s="56" t="e">
        <f>ROUND(#REF!-#REF!,3)</f>
        <v>#REF!</v>
      </c>
      <c r="CI77" s="56" t="e">
        <f>ROUND(#REF!-#REF!,3)</f>
        <v>#REF!</v>
      </c>
      <c r="CJ77" s="56" t="e">
        <f>ROUND(#REF!-#REF!,3)</f>
        <v>#REF!</v>
      </c>
      <c r="CK77" s="45"/>
      <c r="CL77" s="45"/>
      <c r="CM77" s="45"/>
      <c r="CN77" s="45"/>
      <c r="CO77" s="45"/>
      <c r="CP77" s="45"/>
      <c r="CQ77" s="45"/>
    </row>
    <row r="78" spans="1:95" ht="16">
      <c r="A78" s="6">
        <f t="shared" si="4"/>
        <v>117</v>
      </c>
      <c r="B78" s="45"/>
      <c r="C78" s="45"/>
      <c r="D78" s="45"/>
      <c r="E78" s="45"/>
      <c r="F78" s="45"/>
      <c r="G78" s="75" t="e">
        <f>ROUND(#REF!-#REF!,3)</f>
        <v>#REF!</v>
      </c>
      <c r="H78" s="75" t="e">
        <f>ROUND(#REF!-#REF!,3)</f>
        <v>#REF!</v>
      </c>
      <c r="I78" s="47" t="e">
        <f>ROUND(#REF!-#REF!,3)</f>
        <v>#REF!</v>
      </c>
      <c r="J78" s="47" t="e">
        <f>ROUND(#REF!-#REF!,3)</f>
        <v>#REF!</v>
      </c>
      <c r="K78" s="47" t="e">
        <f>ROUND(#REF!-#REF!,3)</f>
        <v>#REF!</v>
      </c>
      <c r="L78" s="55" t="e">
        <f>ROUND(#REF!-#REF!,3)</f>
        <v>#REF!</v>
      </c>
      <c r="M78" s="55" t="e">
        <f>ROUND(#REF!-#REF!,3)</f>
        <v>#REF!</v>
      </c>
      <c r="N78" s="55" t="e">
        <f>ROUND(#REF!-#REF!,3)</f>
        <v>#REF!</v>
      </c>
      <c r="O78" s="55" t="e">
        <f>ROUND(#REF!-#REF!,3)</f>
        <v>#REF!</v>
      </c>
      <c r="P78" s="55" t="e">
        <f>ROUND(#REF!-#REF!,3)</f>
        <v>#REF!</v>
      </c>
      <c r="Q78" s="55" t="e">
        <f>ROUND(#REF!-#REF!,3)</f>
        <v>#REF!</v>
      </c>
      <c r="R78" s="55" t="e">
        <f>ROUND(#REF!-#REF!,3)</f>
        <v>#REF!</v>
      </c>
      <c r="S78" s="55" t="e">
        <f>ROUND(#REF!-#REF!,3)</f>
        <v>#REF!</v>
      </c>
      <c r="T78" s="55" t="e">
        <f>ROUND(#REF!-#REF!,3)</f>
        <v>#REF!</v>
      </c>
      <c r="U78" s="55" t="e">
        <f>ROUND(#REF!-#REF!,3)</f>
        <v>#REF!</v>
      </c>
      <c r="V78" s="55" t="e">
        <f>ROUND(#REF!-#REF!,3)</f>
        <v>#REF!</v>
      </c>
      <c r="W78" s="55" t="e">
        <f>ROUND(#REF!-#REF!,3)</f>
        <v>#REF!</v>
      </c>
      <c r="X78" s="55" t="e">
        <f>ROUND(#REF!-#REF!,3)</f>
        <v>#REF!</v>
      </c>
      <c r="Y78" s="55" t="e">
        <f>ROUND(#REF!-#REF!,3)</f>
        <v>#REF!</v>
      </c>
      <c r="Z78" s="55" t="e">
        <f>ROUND(#REF!-#REF!,3)</f>
        <v>#REF!</v>
      </c>
      <c r="AA78" s="55" t="e">
        <f>ROUND(#REF!-#REF!,3)</f>
        <v>#REF!</v>
      </c>
      <c r="AB78" s="55" t="e">
        <f>ROUND(#REF!-#REF!,3)</f>
        <v>#REF!</v>
      </c>
      <c r="AC78" s="55" t="e">
        <f>ROUND(#REF!-#REF!,3)</f>
        <v>#REF!</v>
      </c>
      <c r="AD78" s="55" t="e">
        <f>ROUND(#REF!-#REF!,3)</f>
        <v>#REF!</v>
      </c>
      <c r="AE78" s="55" t="e">
        <f>ROUND(#REF!-#REF!,3)</f>
        <v>#REF!</v>
      </c>
      <c r="AF78" s="55" t="e">
        <f>ROUND(#REF!-#REF!,3)</f>
        <v>#REF!</v>
      </c>
      <c r="AG78" s="55" t="e">
        <f>ROUND(#REF!-#REF!,3)</f>
        <v>#REF!</v>
      </c>
      <c r="AH78" s="55" t="e">
        <f>ROUND(#REF!-#REF!,3)</f>
        <v>#REF!</v>
      </c>
      <c r="AI78" s="55" t="e">
        <f>ROUND(#REF!-#REF!,3)</f>
        <v>#REF!</v>
      </c>
      <c r="AJ78" s="55" t="e">
        <f>ROUND(#REF!-#REF!,3)</f>
        <v>#REF!</v>
      </c>
      <c r="AK78" s="55" t="e">
        <f>ROUND(#REF!-#REF!,3)</f>
        <v>#REF!</v>
      </c>
      <c r="AL78" s="55" t="e">
        <f>ROUND(#REF!-#REF!,3)</f>
        <v>#REF!</v>
      </c>
      <c r="AM78" s="55" t="e">
        <f>ROUND(#REF!-#REF!,3)</f>
        <v>#REF!</v>
      </c>
      <c r="AN78" s="55" t="e">
        <f>ROUND(#REF!-#REF!,3)</f>
        <v>#REF!</v>
      </c>
      <c r="AO78" s="55" t="e">
        <f>ROUND(#REF!-#REF!,3)</f>
        <v>#REF!</v>
      </c>
      <c r="AP78" s="55" t="e">
        <f>ROUND(#REF!-#REF!,3)</f>
        <v>#REF!</v>
      </c>
      <c r="AQ78" s="55" t="e">
        <f>ROUND(#REF!-#REF!,3)</f>
        <v>#REF!</v>
      </c>
      <c r="AR78" s="55" t="e">
        <f>ROUND(#REF!-#REF!,3)</f>
        <v>#REF!</v>
      </c>
      <c r="AS78" s="55" t="e">
        <f>ROUND(#REF!-#REF!,3)</f>
        <v>#REF!</v>
      </c>
      <c r="AT78" s="55" t="e">
        <f>ROUND(#REF!-#REF!,3)</f>
        <v>#REF!</v>
      </c>
      <c r="AU78" s="55" t="e">
        <f>ROUND(#REF!-#REF!,3)</f>
        <v>#REF!</v>
      </c>
      <c r="AV78" s="55" t="e">
        <f>ROUND(#REF!-#REF!,3)</f>
        <v>#REF!</v>
      </c>
      <c r="AW78" s="55" t="e">
        <f>ROUND(#REF!-#REF!,3)</f>
        <v>#REF!</v>
      </c>
      <c r="AX78" s="51" t="e">
        <f>ROUND(#REF!-#REF!,3)</f>
        <v>#REF!</v>
      </c>
      <c r="AY78" s="51" t="e">
        <f>ROUND(#REF!-#REF!,3)</f>
        <v>#REF!</v>
      </c>
      <c r="AZ78" s="51" t="e">
        <f>ROUND(#REF!-#REF!,3)</f>
        <v>#REF!</v>
      </c>
      <c r="BA78" s="51" t="e">
        <f>ROUND(#REF!-#REF!,3)</f>
        <v>#REF!</v>
      </c>
      <c r="BB78" s="51" t="e">
        <f>ROUND(#REF!-#REF!,3)</f>
        <v>#REF!</v>
      </c>
      <c r="BC78" s="51" t="e">
        <f>ROUND(#REF!-#REF!,3)</f>
        <v>#REF!</v>
      </c>
      <c r="BD78" s="52" t="e">
        <f>ROUND(#REF!-#REF!,3)</f>
        <v>#REF!</v>
      </c>
      <c r="BE78" s="52" t="e">
        <f>ROUND(#REF!-#REF!,3)</f>
        <v>#REF!</v>
      </c>
      <c r="BF78" s="52" t="e">
        <f>ROUND(#REF!-#REF!,3)</f>
        <v>#REF!</v>
      </c>
      <c r="BG78" s="52" t="e">
        <f>ROUND(#REF!-#REF!,3)</f>
        <v>#REF!</v>
      </c>
      <c r="BH78" s="52" t="e">
        <f>ROUND(#REF!-#REF!,3)</f>
        <v>#REF!</v>
      </c>
      <c r="BI78" s="52" t="e">
        <f>ROUND(#REF!-#REF!,3)</f>
        <v>#REF!</v>
      </c>
      <c r="BJ78" s="52" t="e">
        <f>ROUND(#REF!-#REF!,3)</f>
        <v>#REF!</v>
      </c>
      <c r="BK78" s="52" t="e">
        <f>ROUND(#REF!-#REF!,3)</f>
        <v>#REF!</v>
      </c>
      <c r="BL78" s="52" t="e">
        <f>ROUND(#REF!-#REF!,3)</f>
        <v>#REF!</v>
      </c>
      <c r="BM78" s="52" t="e">
        <f>ROUND(#REF!-#REF!,3)</f>
        <v>#REF!</v>
      </c>
      <c r="BN78" s="52" t="e">
        <f>ROUND(#REF!-#REF!,3)</f>
        <v>#REF!</v>
      </c>
      <c r="BO78" s="52" t="e">
        <f>ROUND(#REF!-#REF!,3)</f>
        <v>#REF!</v>
      </c>
      <c r="BP78" s="52" t="e">
        <f>ROUND(#REF!-#REF!,3)</f>
        <v>#REF!</v>
      </c>
      <c r="BQ78" s="52" t="e">
        <f>ROUND(#REF!-#REF!,3)</f>
        <v>#REF!</v>
      </c>
      <c r="BR78" s="52" t="e">
        <f>ROUND(#REF!-#REF!,3)</f>
        <v>#REF!</v>
      </c>
      <c r="BS78" s="52" t="e">
        <f>ROUND(#REF!-#REF!,3)</f>
        <v>#REF!</v>
      </c>
      <c r="BT78" s="52" t="e">
        <f>ROUND(#REF!-#REF!,3)</f>
        <v>#REF!</v>
      </c>
      <c r="BU78" s="56" t="e">
        <f>ROUND(#REF!-#REF!,3)</f>
        <v>#REF!</v>
      </c>
      <c r="BV78" s="56" t="e">
        <f>ROUND(#REF!-#REF!,3)</f>
        <v>#REF!</v>
      </c>
      <c r="BW78" s="56" t="e">
        <f>ROUND(#REF!-#REF!,3)</f>
        <v>#REF!</v>
      </c>
      <c r="BX78" s="56" t="e">
        <f>ROUND(#REF!-#REF!,3)</f>
        <v>#REF!</v>
      </c>
      <c r="BY78" s="56" t="e">
        <f>ROUND(#REF!-#REF!,3)</f>
        <v>#REF!</v>
      </c>
      <c r="BZ78" s="56" t="e">
        <f>ROUND(#REF!-#REF!,3)</f>
        <v>#REF!</v>
      </c>
      <c r="CA78" s="56" t="e">
        <f>ROUND(#REF!-#REF!,3)</f>
        <v>#REF!</v>
      </c>
      <c r="CB78" s="56" t="e">
        <f>ROUND(#REF!-#REF!,3)</f>
        <v>#REF!</v>
      </c>
      <c r="CC78" s="56" t="e">
        <f>ROUND(#REF!-#REF!,3)</f>
        <v>#REF!</v>
      </c>
      <c r="CD78" s="56" t="e">
        <f>ROUND(#REF!-#REF!,3)</f>
        <v>#REF!</v>
      </c>
      <c r="CE78" s="56" t="e">
        <f>ROUND(#REF!-#REF!,3)</f>
        <v>#REF!</v>
      </c>
      <c r="CF78" s="56" t="e">
        <f>ROUND(#REF!-#REF!,3)</f>
        <v>#REF!</v>
      </c>
      <c r="CG78" s="56" t="e">
        <f>ROUND(#REF!-#REF!,3)</f>
        <v>#REF!</v>
      </c>
      <c r="CH78" s="56" t="e">
        <f>ROUND(#REF!-#REF!,3)</f>
        <v>#REF!</v>
      </c>
      <c r="CI78" s="56" t="e">
        <f>ROUND(#REF!-#REF!,3)</f>
        <v>#REF!</v>
      </c>
      <c r="CJ78" s="56" t="e">
        <f>ROUND(#REF!-#REF!,3)</f>
        <v>#REF!</v>
      </c>
      <c r="CK78" s="45"/>
      <c r="CL78" s="45"/>
      <c r="CM78" s="45"/>
      <c r="CN78" s="45"/>
      <c r="CO78" s="45"/>
      <c r="CP78" s="45"/>
      <c r="CQ78" s="45"/>
    </row>
    <row r="79" spans="1:95" ht="16">
      <c r="A79" s="6">
        <f t="shared" si="4"/>
        <v>114</v>
      </c>
      <c r="B79" s="45"/>
      <c r="C79" s="45"/>
      <c r="D79" s="45"/>
      <c r="E79" s="45"/>
      <c r="F79" s="45"/>
      <c r="G79" s="75" t="e">
        <f>ROUND(#REF!-#REF!,3)</f>
        <v>#REF!</v>
      </c>
      <c r="H79" s="75" t="e">
        <f>ROUND(#REF!-#REF!,3)</f>
        <v>#REF!</v>
      </c>
      <c r="I79" s="47" t="e">
        <f>ROUND(#REF!-#REF!,3)</f>
        <v>#REF!</v>
      </c>
      <c r="J79" s="47" t="e">
        <f>ROUND(#REF!-#REF!,3)</f>
        <v>#REF!</v>
      </c>
      <c r="K79" s="47" t="e">
        <f>ROUND(#REF!-#REF!,3)</f>
        <v>#REF!</v>
      </c>
      <c r="L79" s="55" t="e">
        <f>ROUND(#REF!-#REF!,3)</f>
        <v>#REF!</v>
      </c>
      <c r="M79" s="55" t="e">
        <f>ROUND(#REF!-#REF!,3)</f>
        <v>#REF!</v>
      </c>
      <c r="N79" s="55" t="e">
        <f>ROUND(#REF!-#REF!,3)</f>
        <v>#REF!</v>
      </c>
      <c r="O79" s="55" t="e">
        <f>ROUND(#REF!-#REF!,3)</f>
        <v>#REF!</v>
      </c>
      <c r="P79" s="55" t="e">
        <f>ROUND(#REF!-#REF!,3)</f>
        <v>#REF!</v>
      </c>
      <c r="Q79" s="55" t="e">
        <f>ROUND(#REF!-#REF!,3)</f>
        <v>#REF!</v>
      </c>
      <c r="R79" s="55" t="e">
        <f>ROUND(#REF!-#REF!,3)</f>
        <v>#REF!</v>
      </c>
      <c r="S79" s="55" t="e">
        <f>ROUND(#REF!-#REF!,3)</f>
        <v>#REF!</v>
      </c>
      <c r="T79" s="55" t="e">
        <f>ROUND(#REF!-#REF!,3)</f>
        <v>#REF!</v>
      </c>
      <c r="U79" s="55" t="e">
        <f>ROUND(#REF!-#REF!,3)</f>
        <v>#REF!</v>
      </c>
      <c r="V79" s="55" t="e">
        <f>ROUND(#REF!-#REF!,3)</f>
        <v>#REF!</v>
      </c>
      <c r="W79" s="55" t="e">
        <f>ROUND(#REF!-#REF!,3)</f>
        <v>#REF!</v>
      </c>
      <c r="X79" s="55" t="e">
        <f>ROUND(#REF!-#REF!,3)</f>
        <v>#REF!</v>
      </c>
      <c r="Y79" s="55" t="e">
        <f>ROUND(#REF!-#REF!,3)</f>
        <v>#REF!</v>
      </c>
      <c r="Z79" s="55" t="e">
        <f>ROUND(#REF!-#REF!,3)</f>
        <v>#REF!</v>
      </c>
      <c r="AA79" s="55" t="e">
        <f>ROUND(#REF!-#REF!,3)</f>
        <v>#REF!</v>
      </c>
      <c r="AB79" s="55" t="e">
        <f>ROUND(#REF!-#REF!,3)</f>
        <v>#REF!</v>
      </c>
      <c r="AC79" s="55" t="e">
        <f>ROUND(#REF!-#REF!,3)</f>
        <v>#REF!</v>
      </c>
      <c r="AD79" s="55" t="e">
        <f>ROUND(#REF!-#REF!,3)</f>
        <v>#REF!</v>
      </c>
      <c r="AE79" s="55" t="e">
        <f>ROUND(#REF!-#REF!,3)</f>
        <v>#REF!</v>
      </c>
      <c r="AF79" s="55" t="e">
        <f>ROUND(#REF!-#REF!,3)</f>
        <v>#REF!</v>
      </c>
      <c r="AG79" s="55" t="e">
        <f>ROUND(#REF!-#REF!,3)</f>
        <v>#REF!</v>
      </c>
      <c r="AH79" s="55" t="e">
        <f>ROUND(#REF!-#REF!,3)</f>
        <v>#REF!</v>
      </c>
      <c r="AI79" s="55" t="e">
        <f>ROUND(#REF!-#REF!,3)</f>
        <v>#REF!</v>
      </c>
      <c r="AJ79" s="55" t="e">
        <f>ROUND(#REF!-#REF!,3)</f>
        <v>#REF!</v>
      </c>
      <c r="AK79" s="55" t="e">
        <f>ROUND(#REF!-#REF!,3)</f>
        <v>#REF!</v>
      </c>
      <c r="AL79" s="55" t="e">
        <f>ROUND(#REF!-#REF!,3)</f>
        <v>#REF!</v>
      </c>
      <c r="AM79" s="55" t="e">
        <f>ROUND(#REF!-#REF!,3)</f>
        <v>#REF!</v>
      </c>
      <c r="AN79" s="55" t="e">
        <f>ROUND(#REF!-#REF!,3)</f>
        <v>#REF!</v>
      </c>
      <c r="AO79" s="55" t="e">
        <f>ROUND(#REF!-#REF!,3)</f>
        <v>#REF!</v>
      </c>
      <c r="AP79" s="55" t="e">
        <f>ROUND(#REF!-#REF!,3)</f>
        <v>#REF!</v>
      </c>
      <c r="AQ79" s="55" t="e">
        <f>ROUND(#REF!-#REF!,3)</f>
        <v>#REF!</v>
      </c>
      <c r="AR79" s="55" t="e">
        <f>ROUND(#REF!-#REF!,3)</f>
        <v>#REF!</v>
      </c>
      <c r="AS79" s="55" t="e">
        <f>ROUND(#REF!-#REF!,3)</f>
        <v>#REF!</v>
      </c>
      <c r="AT79" s="55" t="e">
        <f>ROUND(#REF!-#REF!,3)</f>
        <v>#REF!</v>
      </c>
      <c r="AU79" s="55" t="e">
        <f>ROUND(#REF!-#REF!,3)</f>
        <v>#REF!</v>
      </c>
      <c r="AV79" s="55" t="e">
        <f>ROUND(#REF!-#REF!,3)</f>
        <v>#REF!</v>
      </c>
      <c r="AW79" s="55" t="e">
        <f>ROUND(#REF!-#REF!,3)</f>
        <v>#REF!</v>
      </c>
      <c r="AX79" s="51" t="e">
        <f>ROUND(#REF!-#REF!,3)</f>
        <v>#REF!</v>
      </c>
      <c r="AY79" s="51" t="e">
        <f>ROUND(#REF!-#REF!,3)</f>
        <v>#REF!</v>
      </c>
      <c r="AZ79" s="51" t="e">
        <f>ROUND(#REF!-#REF!,3)</f>
        <v>#REF!</v>
      </c>
      <c r="BA79" s="51" t="e">
        <f>ROUND(#REF!-#REF!,3)</f>
        <v>#REF!</v>
      </c>
      <c r="BB79" s="51" t="e">
        <f>ROUND(#REF!-#REF!,3)</f>
        <v>#REF!</v>
      </c>
      <c r="BC79" s="51" t="e">
        <f>ROUND(#REF!-#REF!,3)</f>
        <v>#REF!</v>
      </c>
      <c r="BD79" s="52" t="e">
        <f>ROUND(#REF!-#REF!,3)</f>
        <v>#REF!</v>
      </c>
      <c r="BE79" s="52" t="e">
        <f>ROUND(#REF!-#REF!,3)</f>
        <v>#REF!</v>
      </c>
      <c r="BF79" s="52" t="e">
        <f>ROUND(#REF!-#REF!,3)</f>
        <v>#REF!</v>
      </c>
      <c r="BG79" s="52" t="e">
        <f>ROUND(#REF!-#REF!,3)</f>
        <v>#REF!</v>
      </c>
      <c r="BH79" s="52" t="e">
        <f>ROUND(#REF!-#REF!,3)</f>
        <v>#REF!</v>
      </c>
      <c r="BI79" s="52" t="e">
        <f>ROUND(#REF!-#REF!,3)</f>
        <v>#REF!</v>
      </c>
      <c r="BJ79" s="52" t="e">
        <f>ROUND(#REF!-#REF!,3)</f>
        <v>#REF!</v>
      </c>
      <c r="BK79" s="52" t="e">
        <f>ROUND(#REF!-#REF!,3)</f>
        <v>#REF!</v>
      </c>
      <c r="BL79" s="52" t="e">
        <f>ROUND(#REF!-#REF!,3)</f>
        <v>#REF!</v>
      </c>
      <c r="BM79" s="52" t="e">
        <f>ROUND(#REF!-#REF!,3)</f>
        <v>#REF!</v>
      </c>
      <c r="BN79" s="52" t="e">
        <f>ROUND(#REF!-#REF!,3)</f>
        <v>#REF!</v>
      </c>
      <c r="BO79" s="52" t="e">
        <f>ROUND(#REF!-#REF!,3)</f>
        <v>#REF!</v>
      </c>
      <c r="BP79" s="52" t="e">
        <f>ROUND(#REF!-#REF!,3)</f>
        <v>#REF!</v>
      </c>
      <c r="BQ79" s="52" t="e">
        <f>ROUND(#REF!-#REF!,3)</f>
        <v>#REF!</v>
      </c>
      <c r="BR79" s="52" t="e">
        <f>ROUND(#REF!-#REF!,3)</f>
        <v>#REF!</v>
      </c>
      <c r="BS79" s="52" t="e">
        <f>ROUND(#REF!-#REF!,3)</f>
        <v>#REF!</v>
      </c>
      <c r="BT79" s="52" t="e">
        <f>ROUND(#REF!-#REF!,3)</f>
        <v>#REF!</v>
      </c>
      <c r="BU79" s="56" t="e">
        <f>ROUND(#REF!-#REF!,3)</f>
        <v>#REF!</v>
      </c>
      <c r="BV79" s="56" t="e">
        <f>ROUND(#REF!-#REF!,3)</f>
        <v>#REF!</v>
      </c>
      <c r="BW79" s="56" t="e">
        <f>ROUND(#REF!-#REF!,3)</f>
        <v>#REF!</v>
      </c>
      <c r="BX79" s="56" t="e">
        <f>ROUND(#REF!-#REF!,3)</f>
        <v>#REF!</v>
      </c>
      <c r="BY79" s="56" t="e">
        <f>ROUND(#REF!-#REF!,3)</f>
        <v>#REF!</v>
      </c>
      <c r="BZ79" s="56" t="e">
        <f>ROUND(#REF!-#REF!,3)</f>
        <v>#REF!</v>
      </c>
      <c r="CA79" s="56" t="e">
        <f>ROUND(#REF!-#REF!,3)</f>
        <v>#REF!</v>
      </c>
      <c r="CB79" s="56" t="e">
        <f>ROUND(#REF!-#REF!,3)</f>
        <v>#REF!</v>
      </c>
      <c r="CC79" s="56" t="e">
        <f>ROUND(#REF!-#REF!,3)</f>
        <v>#REF!</v>
      </c>
      <c r="CD79" s="56" t="e">
        <f>ROUND(#REF!-#REF!,3)</f>
        <v>#REF!</v>
      </c>
      <c r="CE79" s="56" t="e">
        <f>ROUND(#REF!-#REF!,3)</f>
        <v>#REF!</v>
      </c>
      <c r="CF79" s="56" t="e">
        <f>ROUND(#REF!-#REF!,3)</f>
        <v>#REF!</v>
      </c>
      <c r="CG79" s="56" t="e">
        <f>ROUND(#REF!-#REF!,3)</f>
        <v>#REF!</v>
      </c>
      <c r="CH79" s="56" t="e">
        <f>ROUND(#REF!-#REF!,3)</f>
        <v>#REF!</v>
      </c>
      <c r="CI79" s="56" t="e">
        <f>ROUND(#REF!-#REF!,3)</f>
        <v>#REF!</v>
      </c>
      <c r="CJ79" s="56" t="e">
        <f>ROUND(#REF!-#REF!,3)</f>
        <v>#REF!</v>
      </c>
      <c r="CK79" s="56" t="e">
        <f>ROUND(#REF!-#REF!,3)</f>
        <v>#REF!</v>
      </c>
      <c r="CL79" s="45"/>
      <c r="CM79" s="45"/>
      <c r="CN79" s="45"/>
      <c r="CO79" s="45"/>
      <c r="CP79" s="45"/>
      <c r="CQ79" s="45"/>
    </row>
    <row r="80" spans="1:95" ht="16">
      <c r="A80" s="6">
        <f t="shared" si="4"/>
        <v>111</v>
      </c>
      <c r="B80" s="45"/>
      <c r="C80" s="45"/>
      <c r="D80" s="45"/>
      <c r="E80" s="45"/>
      <c r="F80" s="45"/>
      <c r="G80" s="75" t="e">
        <f>ROUND(#REF!-#REF!,3)</f>
        <v>#REF!</v>
      </c>
      <c r="H80" s="75" t="e">
        <f>ROUND(#REF!-#REF!,3)</f>
        <v>#REF!</v>
      </c>
      <c r="I80" s="47" t="e">
        <f>ROUND(#REF!-#REF!,3)</f>
        <v>#REF!</v>
      </c>
      <c r="J80" s="47" t="e">
        <f>ROUND(#REF!-#REF!,3)</f>
        <v>#REF!</v>
      </c>
      <c r="K80" s="47" t="e">
        <f>ROUND(#REF!-#REF!,3)</f>
        <v>#REF!</v>
      </c>
      <c r="L80" s="55" t="e">
        <f>ROUND(#REF!-#REF!,3)</f>
        <v>#REF!</v>
      </c>
      <c r="M80" s="55" t="e">
        <f>ROUND(#REF!-#REF!,3)</f>
        <v>#REF!</v>
      </c>
      <c r="N80" s="55" t="e">
        <f>ROUND(#REF!-#REF!,3)</f>
        <v>#REF!</v>
      </c>
      <c r="O80" s="55" t="e">
        <f>ROUND(#REF!-#REF!,3)</f>
        <v>#REF!</v>
      </c>
      <c r="P80" s="55" t="e">
        <f>ROUND(#REF!-#REF!,3)</f>
        <v>#REF!</v>
      </c>
      <c r="Q80" s="55" t="e">
        <f>ROUND(#REF!-#REF!,3)</f>
        <v>#REF!</v>
      </c>
      <c r="R80" s="55" t="e">
        <f>ROUND(#REF!-#REF!,3)</f>
        <v>#REF!</v>
      </c>
      <c r="S80" s="55" t="e">
        <f>ROUND(#REF!-#REF!,3)</f>
        <v>#REF!</v>
      </c>
      <c r="T80" s="55" t="e">
        <f>ROUND(#REF!-#REF!,3)</f>
        <v>#REF!</v>
      </c>
      <c r="U80" s="55" t="e">
        <f>ROUND(#REF!-#REF!,3)</f>
        <v>#REF!</v>
      </c>
      <c r="V80" s="55" t="e">
        <f>ROUND(#REF!-#REF!,3)</f>
        <v>#REF!</v>
      </c>
      <c r="W80" s="55" t="e">
        <f>ROUND(#REF!-#REF!,3)</f>
        <v>#REF!</v>
      </c>
      <c r="X80" s="55" t="e">
        <f>ROUND(#REF!-#REF!,3)</f>
        <v>#REF!</v>
      </c>
      <c r="Y80" s="55" t="e">
        <f>ROUND(#REF!-#REF!,3)</f>
        <v>#REF!</v>
      </c>
      <c r="Z80" s="55" t="e">
        <f>ROUND(#REF!-#REF!,3)</f>
        <v>#REF!</v>
      </c>
      <c r="AA80" s="55" t="e">
        <f>ROUND(#REF!-#REF!,3)</f>
        <v>#REF!</v>
      </c>
      <c r="AB80" s="55" t="e">
        <f>ROUND(#REF!-#REF!,3)</f>
        <v>#REF!</v>
      </c>
      <c r="AC80" s="55" t="e">
        <f>ROUND(#REF!-#REF!,3)</f>
        <v>#REF!</v>
      </c>
      <c r="AD80" s="55" t="e">
        <f>ROUND(#REF!-#REF!,3)</f>
        <v>#REF!</v>
      </c>
      <c r="AE80" s="55" t="e">
        <f>ROUND(#REF!-#REF!,3)</f>
        <v>#REF!</v>
      </c>
      <c r="AF80" s="55" t="e">
        <f>ROUND(#REF!-#REF!,3)</f>
        <v>#REF!</v>
      </c>
      <c r="AG80" s="55" t="e">
        <f>ROUND(#REF!-#REF!,3)</f>
        <v>#REF!</v>
      </c>
      <c r="AH80" s="55" t="e">
        <f>ROUND(#REF!-#REF!,3)</f>
        <v>#REF!</v>
      </c>
      <c r="AI80" s="55" t="e">
        <f>ROUND(#REF!-#REF!,3)</f>
        <v>#REF!</v>
      </c>
      <c r="AJ80" s="55" t="e">
        <f>ROUND(#REF!-#REF!,3)</f>
        <v>#REF!</v>
      </c>
      <c r="AK80" s="55" t="e">
        <f>ROUND(#REF!-#REF!,3)</f>
        <v>#REF!</v>
      </c>
      <c r="AL80" s="55" t="e">
        <f>ROUND(#REF!-#REF!,3)</f>
        <v>#REF!</v>
      </c>
      <c r="AM80" s="55" t="e">
        <f>ROUND(#REF!-#REF!,3)</f>
        <v>#REF!</v>
      </c>
      <c r="AN80" s="55" t="e">
        <f>ROUND(#REF!-#REF!,3)</f>
        <v>#REF!</v>
      </c>
      <c r="AO80" s="55" t="e">
        <f>ROUND(#REF!-#REF!,3)</f>
        <v>#REF!</v>
      </c>
      <c r="AP80" s="55" t="e">
        <f>ROUND(#REF!-#REF!,3)</f>
        <v>#REF!</v>
      </c>
      <c r="AQ80" s="55" t="e">
        <f>ROUND(#REF!-#REF!,3)</f>
        <v>#REF!</v>
      </c>
      <c r="AR80" s="55" t="e">
        <f>ROUND(#REF!-#REF!,3)</f>
        <v>#REF!</v>
      </c>
      <c r="AS80" s="55" t="e">
        <f>ROUND(#REF!-#REF!,3)</f>
        <v>#REF!</v>
      </c>
      <c r="AT80" s="55" t="e">
        <f>ROUND(#REF!-#REF!,3)</f>
        <v>#REF!</v>
      </c>
      <c r="AU80" s="55" t="e">
        <f>ROUND(#REF!-#REF!,3)</f>
        <v>#REF!</v>
      </c>
      <c r="AV80" s="55" t="e">
        <f>ROUND(#REF!-#REF!,3)</f>
        <v>#REF!</v>
      </c>
      <c r="AW80" s="55" t="e">
        <f>ROUND(#REF!-#REF!,3)</f>
        <v>#REF!</v>
      </c>
      <c r="AX80" s="51" t="e">
        <f>ROUND(#REF!-#REF!,3)</f>
        <v>#REF!</v>
      </c>
      <c r="AY80" s="51" t="e">
        <f>ROUND(#REF!-#REF!,3)</f>
        <v>#REF!</v>
      </c>
      <c r="AZ80" s="51" t="e">
        <f>ROUND(#REF!-#REF!,3)</f>
        <v>#REF!</v>
      </c>
      <c r="BA80" s="51" t="e">
        <f>ROUND(#REF!-#REF!,3)</f>
        <v>#REF!</v>
      </c>
      <c r="BB80" s="51" t="e">
        <f>ROUND(#REF!-#REF!,3)</f>
        <v>#REF!</v>
      </c>
      <c r="BC80" s="51" t="e">
        <f>ROUND(#REF!-#REF!,3)</f>
        <v>#REF!</v>
      </c>
      <c r="BD80" s="52" t="e">
        <f>ROUND(#REF!-#REF!,3)</f>
        <v>#REF!</v>
      </c>
      <c r="BE80" s="52" t="e">
        <f>ROUND(#REF!-#REF!,3)</f>
        <v>#REF!</v>
      </c>
      <c r="BF80" s="52" t="e">
        <f>ROUND(#REF!-#REF!,3)</f>
        <v>#REF!</v>
      </c>
      <c r="BG80" s="52" t="e">
        <f>ROUND(#REF!-#REF!,3)</f>
        <v>#REF!</v>
      </c>
      <c r="BH80" s="52" t="e">
        <f>ROUND(#REF!-#REF!,3)</f>
        <v>#REF!</v>
      </c>
      <c r="BI80" s="52" t="e">
        <f>ROUND(#REF!-#REF!,3)</f>
        <v>#REF!</v>
      </c>
      <c r="BJ80" s="52" t="e">
        <f>ROUND(#REF!-#REF!,3)</f>
        <v>#REF!</v>
      </c>
      <c r="BK80" s="52" t="e">
        <f>ROUND(#REF!-#REF!,3)</f>
        <v>#REF!</v>
      </c>
      <c r="BL80" s="52" t="e">
        <f>ROUND(#REF!-#REF!,3)</f>
        <v>#REF!</v>
      </c>
      <c r="BM80" s="52" t="e">
        <f>ROUND(#REF!-#REF!,3)</f>
        <v>#REF!</v>
      </c>
      <c r="BN80" s="52" t="e">
        <f>ROUND(#REF!-#REF!,3)</f>
        <v>#REF!</v>
      </c>
      <c r="BO80" s="52" t="e">
        <f>ROUND(#REF!-#REF!,3)</f>
        <v>#REF!</v>
      </c>
      <c r="BP80" s="52" t="e">
        <f>ROUND(#REF!-#REF!,3)</f>
        <v>#REF!</v>
      </c>
      <c r="BQ80" s="52" t="e">
        <f>ROUND(#REF!-#REF!,3)</f>
        <v>#REF!</v>
      </c>
      <c r="BR80" s="52" t="e">
        <f>ROUND(#REF!-#REF!,3)</f>
        <v>#REF!</v>
      </c>
      <c r="BS80" s="52" t="e">
        <f>ROUND(#REF!-#REF!,3)</f>
        <v>#REF!</v>
      </c>
      <c r="BT80" s="52" t="e">
        <f>ROUND(#REF!-#REF!,3)</f>
        <v>#REF!</v>
      </c>
      <c r="BU80" s="56" t="e">
        <f>ROUND(#REF!-#REF!,3)</f>
        <v>#REF!</v>
      </c>
      <c r="BV80" s="56" t="e">
        <f>ROUND(#REF!-#REF!,3)</f>
        <v>#REF!</v>
      </c>
      <c r="BW80" s="56" t="e">
        <f>ROUND(#REF!-#REF!,3)</f>
        <v>#REF!</v>
      </c>
      <c r="BX80" s="56" t="e">
        <f>ROUND(#REF!-#REF!,3)</f>
        <v>#REF!</v>
      </c>
      <c r="BY80" s="56" t="e">
        <f>ROUND(#REF!-#REF!,3)</f>
        <v>#REF!</v>
      </c>
      <c r="BZ80" s="56" t="e">
        <f>ROUND(#REF!-#REF!,3)</f>
        <v>#REF!</v>
      </c>
      <c r="CA80" s="56" t="e">
        <f>ROUND(#REF!-#REF!,3)</f>
        <v>#REF!</v>
      </c>
      <c r="CB80" s="56" t="e">
        <f>ROUND(#REF!-#REF!,3)</f>
        <v>#REF!</v>
      </c>
      <c r="CC80" s="56" t="e">
        <f>ROUND(#REF!-#REF!,3)</f>
        <v>#REF!</v>
      </c>
      <c r="CD80" s="56" t="e">
        <f>ROUND(#REF!-#REF!,3)</f>
        <v>#REF!</v>
      </c>
      <c r="CE80" s="56" t="e">
        <f>ROUND(#REF!-#REF!,3)</f>
        <v>#REF!</v>
      </c>
      <c r="CF80" s="56" t="e">
        <f>ROUND(#REF!-#REF!,3)</f>
        <v>#REF!</v>
      </c>
      <c r="CG80" s="56" t="e">
        <f>ROUND(#REF!-#REF!,3)</f>
        <v>#REF!</v>
      </c>
      <c r="CH80" s="56" t="e">
        <f>ROUND(#REF!-#REF!,3)</f>
        <v>#REF!</v>
      </c>
      <c r="CI80" s="56" t="e">
        <f>ROUND(#REF!-#REF!,3)</f>
        <v>#REF!</v>
      </c>
      <c r="CJ80" s="56" t="e">
        <f>ROUND(#REF!-#REF!,3)</f>
        <v>#REF!</v>
      </c>
      <c r="CK80" s="56" t="e">
        <f>ROUND(#REF!-#REF!,3)</f>
        <v>#REF!</v>
      </c>
      <c r="CL80" s="45"/>
      <c r="CM80" s="45"/>
      <c r="CN80" s="45"/>
      <c r="CO80" s="45"/>
      <c r="CP80" s="45"/>
      <c r="CQ80" s="45"/>
    </row>
    <row r="81" spans="1:95" ht="16">
      <c r="A81" s="6">
        <f t="shared" si="4"/>
        <v>108</v>
      </c>
      <c r="B81" s="45"/>
      <c r="C81" s="45"/>
      <c r="D81" s="45"/>
      <c r="E81" s="45"/>
      <c r="F81" s="45"/>
      <c r="G81" s="75" t="e">
        <f>ROUND(#REF!-#REF!,3)</f>
        <v>#REF!</v>
      </c>
      <c r="H81" s="75" t="e">
        <f>ROUND(#REF!-#REF!,3)</f>
        <v>#REF!</v>
      </c>
      <c r="I81" s="47" t="e">
        <f>ROUND(#REF!-#REF!,3)</f>
        <v>#REF!</v>
      </c>
      <c r="J81" s="47" t="e">
        <f>ROUND(#REF!-#REF!,3)</f>
        <v>#REF!</v>
      </c>
      <c r="K81" s="47" t="e">
        <f>ROUND(#REF!-#REF!,3)</f>
        <v>#REF!</v>
      </c>
      <c r="L81" s="55" t="e">
        <f>ROUND(#REF!-#REF!,3)</f>
        <v>#REF!</v>
      </c>
      <c r="M81" s="55" t="e">
        <f>ROUND(#REF!-#REF!,3)</f>
        <v>#REF!</v>
      </c>
      <c r="N81" s="55" t="e">
        <f>ROUND(#REF!-#REF!,3)</f>
        <v>#REF!</v>
      </c>
      <c r="O81" s="55" t="e">
        <f>ROUND(#REF!-#REF!,3)</f>
        <v>#REF!</v>
      </c>
      <c r="P81" s="55" t="e">
        <f>ROUND(#REF!-#REF!,3)</f>
        <v>#REF!</v>
      </c>
      <c r="Q81" s="55" t="e">
        <f>ROUND(#REF!-#REF!,3)</f>
        <v>#REF!</v>
      </c>
      <c r="R81" s="55" t="e">
        <f>ROUND(#REF!-#REF!,3)</f>
        <v>#REF!</v>
      </c>
      <c r="S81" s="55" t="e">
        <f>ROUND(#REF!-#REF!,3)</f>
        <v>#REF!</v>
      </c>
      <c r="T81" s="55" t="e">
        <f>ROUND(#REF!-#REF!,3)</f>
        <v>#REF!</v>
      </c>
      <c r="U81" s="55" t="e">
        <f>ROUND(#REF!-#REF!,3)</f>
        <v>#REF!</v>
      </c>
      <c r="V81" s="55" t="e">
        <f>ROUND(#REF!-#REF!,3)</f>
        <v>#REF!</v>
      </c>
      <c r="W81" s="55" t="e">
        <f>ROUND(#REF!-#REF!,3)</f>
        <v>#REF!</v>
      </c>
      <c r="X81" s="55" t="e">
        <f>ROUND(#REF!-#REF!,3)</f>
        <v>#REF!</v>
      </c>
      <c r="Y81" s="55" t="e">
        <f>ROUND(#REF!-#REF!,3)</f>
        <v>#REF!</v>
      </c>
      <c r="Z81" s="55" t="e">
        <f>ROUND(#REF!-#REF!,3)</f>
        <v>#REF!</v>
      </c>
      <c r="AA81" s="55" t="e">
        <f>ROUND(#REF!-#REF!,3)</f>
        <v>#REF!</v>
      </c>
      <c r="AB81" s="55" t="e">
        <f>ROUND(#REF!-#REF!,3)</f>
        <v>#REF!</v>
      </c>
      <c r="AC81" s="55" t="e">
        <f>ROUND(#REF!-#REF!,3)</f>
        <v>#REF!</v>
      </c>
      <c r="AD81" s="55" t="e">
        <f>ROUND(#REF!-#REF!,3)</f>
        <v>#REF!</v>
      </c>
      <c r="AE81" s="55" t="e">
        <f>ROUND(#REF!-#REF!,3)</f>
        <v>#REF!</v>
      </c>
      <c r="AF81" s="55" t="e">
        <f>ROUND(#REF!-#REF!,3)</f>
        <v>#REF!</v>
      </c>
      <c r="AG81" s="55" t="e">
        <f>ROUND(#REF!-#REF!,3)</f>
        <v>#REF!</v>
      </c>
      <c r="AH81" s="55" t="e">
        <f>ROUND(#REF!-#REF!,3)</f>
        <v>#REF!</v>
      </c>
      <c r="AI81" s="55" t="e">
        <f>ROUND(#REF!-#REF!,3)</f>
        <v>#REF!</v>
      </c>
      <c r="AJ81" s="55" t="e">
        <f>ROUND(#REF!-#REF!,3)</f>
        <v>#REF!</v>
      </c>
      <c r="AK81" s="55" t="e">
        <f>ROUND(#REF!-#REF!,3)</f>
        <v>#REF!</v>
      </c>
      <c r="AL81" s="55" t="e">
        <f>ROUND(#REF!-#REF!,3)</f>
        <v>#REF!</v>
      </c>
      <c r="AM81" s="55" t="e">
        <f>ROUND(#REF!-#REF!,3)</f>
        <v>#REF!</v>
      </c>
      <c r="AN81" s="55" t="e">
        <f>ROUND(#REF!-#REF!,3)</f>
        <v>#REF!</v>
      </c>
      <c r="AO81" s="55" t="e">
        <f>ROUND(#REF!-#REF!,3)</f>
        <v>#REF!</v>
      </c>
      <c r="AP81" s="55" t="e">
        <f>ROUND(#REF!-#REF!,3)</f>
        <v>#REF!</v>
      </c>
      <c r="AQ81" s="55" t="e">
        <f>ROUND(#REF!-#REF!,3)</f>
        <v>#REF!</v>
      </c>
      <c r="AR81" s="55" t="e">
        <f>ROUND(#REF!-#REF!,3)</f>
        <v>#REF!</v>
      </c>
      <c r="AS81" s="55" t="e">
        <f>ROUND(#REF!-#REF!,3)</f>
        <v>#REF!</v>
      </c>
      <c r="AT81" s="55" t="e">
        <f>ROUND(#REF!-#REF!,3)</f>
        <v>#REF!</v>
      </c>
      <c r="AU81" s="55" t="e">
        <f>ROUND(#REF!-#REF!,3)</f>
        <v>#REF!</v>
      </c>
      <c r="AV81" s="55" t="e">
        <f>ROUND(#REF!-#REF!,3)</f>
        <v>#REF!</v>
      </c>
      <c r="AW81" s="55" t="e">
        <f>ROUND(#REF!-#REF!,3)</f>
        <v>#REF!</v>
      </c>
      <c r="AX81" s="51" t="e">
        <f>ROUND(#REF!-#REF!,3)</f>
        <v>#REF!</v>
      </c>
      <c r="AY81" s="51" t="e">
        <f>ROUND(#REF!-#REF!,3)</f>
        <v>#REF!</v>
      </c>
      <c r="AZ81" s="51" t="e">
        <f>ROUND(#REF!-#REF!,3)</f>
        <v>#REF!</v>
      </c>
      <c r="BA81" s="51" t="e">
        <f>ROUND(#REF!-#REF!,3)</f>
        <v>#REF!</v>
      </c>
      <c r="BB81" s="51" t="e">
        <f>ROUND(#REF!-#REF!,3)</f>
        <v>#REF!</v>
      </c>
      <c r="BC81" s="51" t="e">
        <f>ROUND(#REF!-#REF!,3)</f>
        <v>#REF!</v>
      </c>
      <c r="BD81" s="52" t="e">
        <f>ROUND(#REF!-#REF!,3)</f>
        <v>#REF!</v>
      </c>
      <c r="BE81" s="52" t="e">
        <f>ROUND(#REF!-#REF!,3)</f>
        <v>#REF!</v>
      </c>
      <c r="BF81" s="52" t="e">
        <f>ROUND(#REF!-#REF!,3)</f>
        <v>#REF!</v>
      </c>
      <c r="BG81" s="52" t="e">
        <f>ROUND(#REF!-#REF!,3)</f>
        <v>#REF!</v>
      </c>
      <c r="BH81" s="52" t="e">
        <f>ROUND(#REF!-#REF!,3)</f>
        <v>#REF!</v>
      </c>
      <c r="BI81" s="52" t="e">
        <f>ROUND(#REF!-#REF!,3)</f>
        <v>#REF!</v>
      </c>
      <c r="BJ81" s="52" t="e">
        <f>ROUND(#REF!-#REF!,3)</f>
        <v>#REF!</v>
      </c>
      <c r="BK81" s="52" t="e">
        <f>ROUND(#REF!-#REF!,3)</f>
        <v>#REF!</v>
      </c>
      <c r="BL81" s="52" t="e">
        <f>ROUND(#REF!-#REF!,3)</f>
        <v>#REF!</v>
      </c>
      <c r="BM81" s="52" t="e">
        <f>ROUND(#REF!-#REF!,3)</f>
        <v>#REF!</v>
      </c>
      <c r="BN81" s="52" t="e">
        <f>ROUND(#REF!-#REF!,3)</f>
        <v>#REF!</v>
      </c>
      <c r="BO81" s="52" t="e">
        <f>ROUND(#REF!-#REF!,3)</f>
        <v>#REF!</v>
      </c>
      <c r="BP81" s="52" t="e">
        <f>ROUND(#REF!-#REF!,3)</f>
        <v>#REF!</v>
      </c>
      <c r="BQ81" s="52" t="e">
        <f>ROUND(#REF!-#REF!,3)</f>
        <v>#REF!</v>
      </c>
      <c r="BR81" s="52" t="e">
        <f>ROUND(#REF!-#REF!,3)</f>
        <v>#REF!</v>
      </c>
      <c r="BS81" s="52" t="e">
        <f>ROUND(#REF!-#REF!,3)</f>
        <v>#REF!</v>
      </c>
      <c r="BT81" s="52" t="e">
        <f>ROUND(#REF!-#REF!,3)</f>
        <v>#REF!</v>
      </c>
      <c r="BU81" s="56" t="e">
        <f>ROUND(#REF!-#REF!,3)</f>
        <v>#REF!</v>
      </c>
      <c r="BV81" s="56" t="e">
        <f>ROUND(#REF!-#REF!,3)</f>
        <v>#REF!</v>
      </c>
      <c r="BW81" s="56" t="e">
        <f>ROUND(#REF!-#REF!,3)</f>
        <v>#REF!</v>
      </c>
      <c r="BX81" s="56" t="e">
        <f>ROUND(#REF!-#REF!,3)</f>
        <v>#REF!</v>
      </c>
      <c r="BY81" s="56" t="e">
        <f>ROUND(#REF!-#REF!,3)</f>
        <v>#REF!</v>
      </c>
      <c r="BZ81" s="56" t="e">
        <f>ROUND(#REF!-#REF!,3)</f>
        <v>#REF!</v>
      </c>
      <c r="CA81" s="56" t="e">
        <f>ROUND(#REF!-#REF!,3)</f>
        <v>#REF!</v>
      </c>
      <c r="CB81" s="56" t="e">
        <f>ROUND(#REF!-#REF!,3)</f>
        <v>#REF!</v>
      </c>
      <c r="CC81" s="56" t="e">
        <f>ROUND(#REF!-#REF!,3)</f>
        <v>#REF!</v>
      </c>
      <c r="CD81" s="56" t="e">
        <f>ROUND(#REF!-#REF!,3)</f>
        <v>#REF!</v>
      </c>
      <c r="CE81" s="56" t="e">
        <f>ROUND(#REF!-#REF!,3)</f>
        <v>#REF!</v>
      </c>
      <c r="CF81" s="56" t="e">
        <f>ROUND(#REF!-#REF!,3)</f>
        <v>#REF!</v>
      </c>
      <c r="CG81" s="56" t="e">
        <f>ROUND(#REF!-#REF!,3)</f>
        <v>#REF!</v>
      </c>
      <c r="CH81" s="56" t="e">
        <f>ROUND(#REF!-#REF!,3)</f>
        <v>#REF!</v>
      </c>
      <c r="CI81" s="56" t="e">
        <f>ROUND(#REF!-#REF!,3)</f>
        <v>#REF!</v>
      </c>
      <c r="CJ81" s="56" t="e">
        <f>ROUND(#REF!-#REF!,3)</f>
        <v>#REF!</v>
      </c>
      <c r="CK81" s="56" t="e">
        <f>ROUND(#REF!-#REF!,3)</f>
        <v>#REF!</v>
      </c>
      <c r="CL81" s="45"/>
      <c r="CM81" s="45"/>
      <c r="CN81" s="45"/>
      <c r="CO81" s="45"/>
      <c r="CP81" s="45"/>
      <c r="CQ81" s="45"/>
    </row>
    <row r="82" spans="1:95" ht="16">
      <c r="A82" s="6">
        <f t="shared" si="4"/>
        <v>105</v>
      </c>
      <c r="B82" s="45"/>
      <c r="C82" s="45"/>
      <c r="D82" s="45"/>
      <c r="E82" s="45"/>
      <c r="F82" s="45"/>
      <c r="G82" s="75" t="e">
        <f>ROUND(#REF!-#REF!,3)</f>
        <v>#REF!</v>
      </c>
      <c r="H82" s="75" t="e">
        <f>ROUND(#REF!-#REF!,3)</f>
        <v>#REF!</v>
      </c>
      <c r="I82" s="47" t="e">
        <f>ROUND(#REF!-#REF!,3)</f>
        <v>#REF!</v>
      </c>
      <c r="J82" s="47" t="e">
        <f>ROUND(#REF!-#REF!,3)</f>
        <v>#REF!</v>
      </c>
      <c r="K82" s="47" t="e">
        <f>ROUND(#REF!-#REF!,3)</f>
        <v>#REF!</v>
      </c>
      <c r="L82" s="55" t="e">
        <f>ROUND(#REF!-#REF!,3)</f>
        <v>#REF!</v>
      </c>
      <c r="M82" s="55" t="e">
        <f>ROUND(#REF!-#REF!,3)</f>
        <v>#REF!</v>
      </c>
      <c r="N82" s="55" t="e">
        <f>ROUND(#REF!-#REF!,3)</f>
        <v>#REF!</v>
      </c>
      <c r="O82" s="55" t="e">
        <f>ROUND(#REF!-#REF!,3)</f>
        <v>#REF!</v>
      </c>
      <c r="P82" s="55" t="e">
        <f>ROUND(#REF!-#REF!,3)</f>
        <v>#REF!</v>
      </c>
      <c r="Q82" s="55" t="e">
        <f>ROUND(#REF!-#REF!,3)</f>
        <v>#REF!</v>
      </c>
      <c r="R82" s="55" t="e">
        <f>ROUND(#REF!-#REF!,3)</f>
        <v>#REF!</v>
      </c>
      <c r="S82" s="55" t="e">
        <f>ROUND(#REF!-#REF!,3)</f>
        <v>#REF!</v>
      </c>
      <c r="T82" s="55" t="e">
        <f>ROUND(#REF!-#REF!,3)</f>
        <v>#REF!</v>
      </c>
      <c r="U82" s="55" t="e">
        <f>ROUND(#REF!-#REF!,3)</f>
        <v>#REF!</v>
      </c>
      <c r="V82" s="55" t="e">
        <f>ROUND(#REF!-#REF!,3)</f>
        <v>#REF!</v>
      </c>
      <c r="W82" s="55" t="e">
        <f>ROUND(#REF!-#REF!,3)</f>
        <v>#REF!</v>
      </c>
      <c r="X82" s="55" t="e">
        <f>ROUND(#REF!-#REF!,3)</f>
        <v>#REF!</v>
      </c>
      <c r="Y82" s="55" t="e">
        <f>ROUND(#REF!-#REF!,3)</f>
        <v>#REF!</v>
      </c>
      <c r="Z82" s="55" t="e">
        <f>ROUND(#REF!-#REF!,3)</f>
        <v>#REF!</v>
      </c>
      <c r="AA82" s="55" t="e">
        <f>ROUND(#REF!-#REF!,3)</f>
        <v>#REF!</v>
      </c>
      <c r="AB82" s="55" t="e">
        <f>ROUND(#REF!-#REF!,3)</f>
        <v>#REF!</v>
      </c>
      <c r="AC82" s="55" t="e">
        <f>ROUND(#REF!-#REF!,3)</f>
        <v>#REF!</v>
      </c>
      <c r="AD82" s="55" t="e">
        <f>ROUND(#REF!-#REF!,3)</f>
        <v>#REF!</v>
      </c>
      <c r="AE82" s="55" t="e">
        <f>ROUND(#REF!-#REF!,3)</f>
        <v>#REF!</v>
      </c>
      <c r="AF82" s="55" t="e">
        <f>ROUND(#REF!-#REF!,3)</f>
        <v>#REF!</v>
      </c>
      <c r="AG82" s="55" t="e">
        <f>ROUND(#REF!-#REF!,3)</f>
        <v>#REF!</v>
      </c>
      <c r="AH82" s="55" t="e">
        <f>ROUND(#REF!-#REF!,3)</f>
        <v>#REF!</v>
      </c>
      <c r="AI82" s="55" t="e">
        <f>ROUND(#REF!-#REF!,3)</f>
        <v>#REF!</v>
      </c>
      <c r="AJ82" s="55" t="e">
        <f>ROUND(#REF!-#REF!,3)</f>
        <v>#REF!</v>
      </c>
      <c r="AK82" s="55" t="e">
        <f>ROUND(#REF!-#REF!,3)</f>
        <v>#REF!</v>
      </c>
      <c r="AL82" s="55" t="e">
        <f>ROUND(#REF!-#REF!,3)</f>
        <v>#REF!</v>
      </c>
      <c r="AM82" s="55" t="e">
        <f>ROUND(#REF!-#REF!,3)</f>
        <v>#REF!</v>
      </c>
      <c r="AN82" s="55" t="e">
        <f>ROUND(#REF!-#REF!,3)</f>
        <v>#REF!</v>
      </c>
      <c r="AO82" s="55" t="e">
        <f>ROUND(#REF!-#REF!,3)</f>
        <v>#REF!</v>
      </c>
      <c r="AP82" s="55" t="e">
        <f>ROUND(#REF!-#REF!,3)</f>
        <v>#REF!</v>
      </c>
      <c r="AQ82" s="55" t="e">
        <f>ROUND(#REF!-#REF!,3)</f>
        <v>#REF!</v>
      </c>
      <c r="AR82" s="55" t="e">
        <f>ROUND(#REF!-#REF!,3)</f>
        <v>#REF!</v>
      </c>
      <c r="AS82" s="55" t="e">
        <f>ROUND(#REF!-#REF!,3)</f>
        <v>#REF!</v>
      </c>
      <c r="AT82" s="55" t="e">
        <f>ROUND(#REF!-#REF!,3)</f>
        <v>#REF!</v>
      </c>
      <c r="AU82" s="55" t="e">
        <f>ROUND(#REF!-#REF!,3)</f>
        <v>#REF!</v>
      </c>
      <c r="AV82" s="55" t="e">
        <f>ROUND(#REF!-#REF!,3)</f>
        <v>#REF!</v>
      </c>
      <c r="AW82" s="55" t="e">
        <f>ROUND(#REF!-#REF!,3)</f>
        <v>#REF!</v>
      </c>
      <c r="AX82" s="51" t="e">
        <f>ROUND(#REF!-#REF!,3)</f>
        <v>#REF!</v>
      </c>
      <c r="AY82" s="51" t="e">
        <f>ROUND(#REF!-#REF!,3)</f>
        <v>#REF!</v>
      </c>
      <c r="AZ82" s="51" t="e">
        <f>ROUND(#REF!-#REF!,3)</f>
        <v>#REF!</v>
      </c>
      <c r="BA82" s="51" t="e">
        <f>ROUND(#REF!-#REF!,3)</f>
        <v>#REF!</v>
      </c>
      <c r="BB82" s="51" t="e">
        <f>ROUND(#REF!-#REF!,3)</f>
        <v>#REF!</v>
      </c>
      <c r="BC82" s="51" t="e">
        <f>ROUND(#REF!-#REF!,3)</f>
        <v>#REF!</v>
      </c>
      <c r="BD82" s="52" t="e">
        <f>ROUND(#REF!-#REF!,3)</f>
        <v>#REF!</v>
      </c>
      <c r="BE82" s="52" t="e">
        <f>ROUND(#REF!-#REF!,3)</f>
        <v>#REF!</v>
      </c>
      <c r="BF82" s="52" t="e">
        <f>ROUND(#REF!-#REF!,3)</f>
        <v>#REF!</v>
      </c>
      <c r="BG82" s="52" t="e">
        <f>ROUND(#REF!-#REF!,3)</f>
        <v>#REF!</v>
      </c>
      <c r="BH82" s="52" t="e">
        <f>ROUND(#REF!-#REF!,3)</f>
        <v>#REF!</v>
      </c>
      <c r="BI82" s="52" t="e">
        <f>ROUND(#REF!-#REF!,3)</f>
        <v>#REF!</v>
      </c>
      <c r="BJ82" s="52" t="e">
        <f>ROUND(#REF!-#REF!,3)</f>
        <v>#REF!</v>
      </c>
      <c r="BK82" s="52" t="e">
        <f>ROUND(#REF!-#REF!,3)</f>
        <v>#REF!</v>
      </c>
      <c r="BL82" s="52" t="e">
        <f>ROUND(#REF!-#REF!,3)</f>
        <v>#REF!</v>
      </c>
      <c r="BM82" s="52" t="e">
        <f>ROUND(#REF!-#REF!,3)</f>
        <v>#REF!</v>
      </c>
      <c r="BN82" s="52" t="e">
        <f>ROUND(#REF!-#REF!,3)</f>
        <v>#REF!</v>
      </c>
      <c r="BO82" s="52" t="e">
        <f>ROUND(#REF!-#REF!,3)</f>
        <v>#REF!</v>
      </c>
      <c r="BP82" s="52" t="e">
        <f>ROUND(#REF!-#REF!,3)</f>
        <v>#REF!</v>
      </c>
      <c r="BQ82" s="52" t="e">
        <f>ROUND(#REF!-#REF!,3)</f>
        <v>#REF!</v>
      </c>
      <c r="BR82" s="52" t="e">
        <f>ROUND(#REF!-#REF!,3)</f>
        <v>#REF!</v>
      </c>
      <c r="BS82" s="52" t="e">
        <f>ROUND(#REF!-#REF!,3)</f>
        <v>#REF!</v>
      </c>
      <c r="BT82" s="52" t="e">
        <f>ROUND(#REF!-#REF!,3)</f>
        <v>#REF!</v>
      </c>
      <c r="BU82" s="56" t="e">
        <f>ROUND(#REF!-#REF!,3)</f>
        <v>#REF!</v>
      </c>
      <c r="BV82" s="56" t="e">
        <f>ROUND(#REF!-#REF!,3)</f>
        <v>#REF!</v>
      </c>
      <c r="BW82" s="56" t="e">
        <f>ROUND(#REF!-#REF!,3)</f>
        <v>#REF!</v>
      </c>
      <c r="BX82" s="56" t="e">
        <f>ROUND(#REF!-#REF!,3)</f>
        <v>#REF!</v>
      </c>
      <c r="BY82" s="56" t="e">
        <f>ROUND(#REF!-#REF!,3)</f>
        <v>#REF!</v>
      </c>
      <c r="BZ82" s="56" t="e">
        <f>ROUND(#REF!-#REF!,3)</f>
        <v>#REF!</v>
      </c>
      <c r="CA82" s="56" t="e">
        <f>ROUND(#REF!-#REF!,3)</f>
        <v>#REF!</v>
      </c>
      <c r="CB82" s="56" t="e">
        <f>ROUND(#REF!-#REF!,3)</f>
        <v>#REF!</v>
      </c>
      <c r="CC82" s="56" t="e">
        <f>ROUND(#REF!-#REF!,3)</f>
        <v>#REF!</v>
      </c>
      <c r="CD82" s="56" t="e">
        <f>ROUND(#REF!-#REF!,3)</f>
        <v>#REF!</v>
      </c>
      <c r="CE82" s="56" t="e">
        <f>ROUND(#REF!-#REF!,3)</f>
        <v>#REF!</v>
      </c>
      <c r="CF82" s="56" t="e">
        <f>ROUND(#REF!-#REF!,3)</f>
        <v>#REF!</v>
      </c>
      <c r="CG82" s="56" t="e">
        <f>ROUND(#REF!-#REF!,3)</f>
        <v>#REF!</v>
      </c>
      <c r="CH82" s="56" t="e">
        <f>ROUND(#REF!-#REF!,3)</f>
        <v>#REF!</v>
      </c>
      <c r="CI82" s="56" t="e">
        <f>ROUND(#REF!-#REF!,3)</f>
        <v>#REF!</v>
      </c>
      <c r="CJ82" s="56" t="e">
        <f>ROUND(#REF!-#REF!,3)</f>
        <v>#REF!</v>
      </c>
      <c r="CK82" s="56" t="e">
        <f>ROUND(#REF!-#REF!,3)</f>
        <v>#REF!</v>
      </c>
      <c r="CL82" s="45"/>
      <c r="CM82" s="45"/>
      <c r="CN82" s="45"/>
      <c r="CO82" s="45"/>
      <c r="CP82" s="45"/>
      <c r="CQ82" s="45"/>
    </row>
    <row r="83" spans="1:95" ht="16">
      <c r="A83" s="6">
        <f t="shared" si="4"/>
        <v>102</v>
      </c>
      <c r="B83" s="45"/>
      <c r="C83" s="45"/>
      <c r="D83" s="45"/>
      <c r="E83" s="45"/>
      <c r="F83" s="45"/>
      <c r="G83" s="75" t="e">
        <f>ROUND(#REF!-#REF!,3)</f>
        <v>#REF!</v>
      </c>
      <c r="H83" s="75" t="e">
        <f>ROUND(#REF!-#REF!,3)</f>
        <v>#REF!</v>
      </c>
      <c r="I83" s="47" t="e">
        <f>ROUND(#REF!-#REF!,3)</f>
        <v>#REF!</v>
      </c>
      <c r="J83" s="47" t="e">
        <f>ROUND(#REF!-#REF!,3)</f>
        <v>#REF!</v>
      </c>
      <c r="K83" s="47" t="e">
        <f>ROUND(#REF!-#REF!,3)</f>
        <v>#REF!</v>
      </c>
      <c r="L83" s="55" t="e">
        <f>ROUND(#REF!-#REF!,3)</f>
        <v>#REF!</v>
      </c>
      <c r="M83" s="55" t="e">
        <f>ROUND(#REF!-#REF!,3)</f>
        <v>#REF!</v>
      </c>
      <c r="N83" s="55" t="e">
        <f>ROUND(#REF!-#REF!,3)</f>
        <v>#REF!</v>
      </c>
      <c r="O83" s="55" t="e">
        <f>ROUND(#REF!-#REF!,3)</f>
        <v>#REF!</v>
      </c>
      <c r="P83" s="55" t="e">
        <f>ROUND(#REF!-#REF!,3)</f>
        <v>#REF!</v>
      </c>
      <c r="Q83" s="55" t="e">
        <f>ROUND(#REF!-#REF!,3)</f>
        <v>#REF!</v>
      </c>
      <c r="R83" s="55" t="e">
        <f>ROUND(#REF!-#REF!,3)</f>
        <v>#REF!</v>
      </c>
      <c r="S83" s="55" t="e">
        <f>ROUND(#REF!-#REF!,3)</f>
        <v>#REF!</v>
      </c>
      <c r="T83" s="55" t="e">
        <f>ROUND(#REF!-#REF!,3)</f>
        <v>#REF!</v>
      </c>
      <c r="U83" s="55" t="e">
        <f>ROUND(#REF!-#REF!,3)</f>
        <v>#REF!</v>
      </c>
      <c r="V83" s="55" t="e">
        <f>ROUND(#REF!-#REF!,3)</f>
        <v>#REF!</v>
      </c>
      <c r="W83" s="55" t="e">
        <f>ROUND(#REF!-#REF!,3)</f>
        <v>#REF!</v>
      </c>
      <c r="X83" s="55" t="e">
        <f>ROUND(#REF!-#REF!,3)</f>
        <v>#REF!</v>
      </c>
      <c r="Y83" s="55" t="e">
        <f>ROUND(#REF!-#REF!,3)</f>
        <v>#REF!</v>
      </c>
      <c r="Z83" s="55" t="e">
        <f>ROUND(#REF!-#REF!,3)</f>
        <v>#REF!</v>
      </c>
      <c r="AA83" s="55" t="e">
        <f>ROUND(#REF!-#REF!,3)</f>
        <v>#REF!</v>
      </c>
      <c r="AB83" s="55" t="e">
        <f>ROUND(#REF!-#REF!,3)</f>
        <v>#REF!</v>
      </c>
      <c r="AC83" s="55" t="e">
        <f>ROUND(#REF!-#REF!,3)</f>
        <v>#REF!</v>
      </c>
      <c r="AD83" s="55" t="e">
        <f>ROUND(#REF!-#REF!,3)</f>
        <v>#REF!</v>
      </c>
      <c r="AE83" s="55" t="e">
        <f>ROUND(#REF!-#REF!,3)</f>
        <v>#REF!</v>
      </c>
      <c r="AF83" s="55" t="e">
        <f>ROUND(#REF!-#REF!,3)</f>
        <v>#REF!</v>
      </c>
      <c r="AG83" s="55" t="e">
        <f>ROUND(#REF!-#REF!,3)</f>
        <v>#REF!</v>
      </c>
      <c r="AH83" s="55" t="e">
        <f>ROUND(#REF!-#REF!,3)</f>
        <v>#REF!</v>
      </c>
      <c r="AI83" s="55" t="e">
        <f>ROUND(#REF!-#REF!,3)</f>
        <v>#REF!</v>
      </c>
      <c r="AJ83" s="55" t="e">
        <f>ROUND(#REF!-#REF!,3)</f>
        <v>#REF!</v>
      </c>
      <c r="AK83" s="55" t="e">
        <f>ROUND(#REF!-#REF!,3)</f>
        <v>#REF!</v>
      </c>
      <c r="AL83" s="55" t="e">
        <f>ROUND(#REF!-#REF!,3)</f>
        <v>#REF!</v>
      </c>
      <c r="AM83" s="55" t="e">
        <f>ROUND(#REF!-#REF!,3)</f>
        <v>#REF!</v>
      </c>
      <c r="AN83" s="55" t="e">
        <f>ROUND(#REF!-#REF!,3)</f>
        <v>#REF!</v>
      </c>
      <c r="AO83" s="55" t="e">
        <f>ROUND(#REF!-#REF!,3)</f>
        <v>#REF!</v>
      </c>
      <c r="AP83" s="55" t="e">
        <f>ROUND(#REF!-#REF!,3)</f>
        <v>#REF!</v>
      </c>
      <c r="AQ83" s="55" t="e">
        <f>ROUND(#REF!-#REF!,3)</f>
        <v>#REF!</v>
      </c>
      <c r="AR83" s="55" t="e">
        <f>ROUND(#REF!-#REF!,3)</f>
        <v>#REF!</v>
      </c>
      <c r="AS83" s="55" t="e">
        <f>ROUND(#REF!-#REF!,3)</f>
        <v>#REF!</v>
      </c>
      <c r="AT83" s="55" t="e">
        <f>ROUND(#REF!-#REF!,3)</f>
        <v>#REF!</v>
      </c>
      <c r="AU83" s="55" t="e">
        <f>ROUND(#REF!-#REF!,3)</f>
        <v>#REF!</v>
      </c>
      <c r="AV83" s="55" t="e">
        <f>ROUND(#REF!-#REF!,3)</f>
        <v>#REF!</v>
      </c>
      <c r="AW83" s="55" t="e">
        <f>ROUND(#REF!-#REF!,3)</f>
        <v>#REF!</v>
      </c>
      <c r="AX83" s="51" t="e">
        <f>ROUND(#REF!-#REF!,3)</f>
        <v>#REF!</v>
      </c>
      <c r="AY83" s="51" t="e">
        <f>ROUND(#REF!-#REF!,3)</f>
        <v>#REF!</v>
      </c>
      <c r="AZ83" s="51" t="e">
        <f>ROUND(#REF!-#REF!,3)</f>
        <v>#REF!</v>
      </c>
      <c r="BA83" s="51" t="e">
        <f>ROUND(#REF!-#REF!,3)</f>
        <v>#REF!</v>
      </c>
      <c r="BB83" s="51" t="e">
        <f>ROUND(#REF!-#REF!,3)</f>
        <v>#REF!</v>
      </c>
      <c r="BC83" s="51" t="e">
        <f>ROUND(#REF!-#REF!,3)</f>
        <v>#REF!</v>
      </c>
      <c r="BD83" s="52" t="e">
        <f>ROUND(#REF!-#REF!,3)</f>
        <v>#REF!</v>
      </c>
      <c r="BE83" s="52" t="e">
        <f>ROUND(#REF!-#REF!,3)</f>
        <v>#REF!</v>
      </c>
      <c r="BF83" s="52" t="e">
        <f>ROUND(#REF!-#REF!,3)</f>
        <v>#REF!</v>
      </c>
      <c r="BG83" s="52" t="e">
        <f>ROUND(#REF!-#REF!,3)</f>
        <v>#REF!</v>
      </c>
      <c r="BH83" s="52" t="e">
        <f>ROUND(#REF!-#REF!,3)</f>
        <v>#REF!</v>
      </c>
      <c r="BI83" s="52" t="e">
        <f>ROUND(#REF!-#REF!,3)</f>
        <v>#REF!</v>
      </c>
      <c r="BJ83" s="52" t="e">
        <f>ROUND(#REF!-#REF!,3)</f>
        <v>#REF!</v>
      </c>
      <c r="BK83" s="52" t="e">
        <f>ROUND(#REF!-#REF!,3)</f>
        <v>#REF!</v>
      </c>
      <c r="BL83" s="52" t="e">
        <f>ROUND(#REF!-#REF!,3)</f>
        <v>#REF!</v>
      </c>
      <c r="BM83" s="52" t="e">
        <f>ROUND(#REF!-#REF!,3)</f>
        <v>#REF!</v>
      </c>
      <c r="BN83" s="52" t="e">
        <f>ROUND(#REF!-#REF!,3)</f>
        <v>#REF!</v>
      </c>
      <c r="BO83" s="52" t="e">
        <f>ROUND(#REF!-#REF!,3)</f>
        <v>#REF!</v>
      </c>
      <c r="BP83" s="52" t="e">
        <f>ROUND(#REF!-#REF!,3)</f>
        <v>#REF!</v>
      </c>
      <c r="BQ83" s="52" t="e">
        <f>ROUND(#REF!-#REF!,3)</f>
        <v>#REF!</v>
      </c>
      <c r="BR83" s="52" t="e">
        <f>ROUND(#REF!-#REF!,3)</f>
        <v>#REF!</v>
      </c>
      <c r="BS83" s="52" t="e">
        <f>ROUND(#REF!-#REF!,3)</f>
        <v>#REF!</v>
      </c>
      <c r="BT83" s="52" t="e">
        <f>ROUND(#REF!-#REF!,3)</f>
        <v>#REF!</v>
      </c>
      <c r="BU83" s="56" t="e">
        <f>ROUND(#REF!-#REF!,3)</f>
        <v>#REF!</v>
      </c>
      <c r="BV83" s="56" t="e">
        <f>ROUND(#REF!-#REF!,3)</f>
        <v>#REF!</v>
      </c>
      <c r="BW83" s="56" t="e">
        <f>ROUND(#REF!-#REF!,3)</f>
        <v>#REF!</v>
      </c>
      <c r="BX83" s="56" t="e">
        <f>ROUND(#REF!-#REF!,3)</f>
        <v>#REF!</v>
      </c>
      <c r="BY83" s="56" t="e">
        <f>ROUND(#REF!-#REF!,3)</f>
        <v>#REF!</v>
      </c>
      <c r="BZ83" s="56" t="e">
        <f>ROUND(#REF!-#REF!,3)</f>
        <v>#REF!</v>
      </c>
      <c r="CA83" s="56" t="e">
        <f>ROUND(#REF!-#REF!,3)</f>
        <v>#REF!</v>
      </c>
      <c r="CB83" s="56" t="e">
        <f>ROUND(#REF!-#REF!,3)</f>
        <v>#REF!</v>
      </c>
      <c r="CC83" s="56" t="e">
        <f>ROUND(#REF!-#REF!,3)</f>
        <v>#REF!</v>
      </c>
      <c r="CD83" s="56" t="e">
        <f>ROUND(#REF!-#REF!,3)</f>
        <v>#REF!</v>
      </c>
      <c r="CE83" s="56" t="e">
        <f>ROUND(#REF!-#REF!,3)</f>
        <v>#REF!</v>
      </c>
      <c r="CF83" s="56" t="e">
        <f>ROUND(#REF!-#REF!,3)</f>
        <v>#REF!</v>
      </c>
      <c r="CG83" s="56" t="e">
        <f>ROUND(#REF!-#REF!,3)</f>
        <v>#REF!</v>
      </c>
      <c r="CH83" s="56" t="e">
        <f>ROUND(#REF!-#REF!,3)</f>
        <v>#REF!</v>
      </c>
      <c r="CI83" s="56" t="e">
        <f>ROUND(#REF!-#REF!,3)</f>
        <v>#REF!</v>
      </c>
      <c r="CJ83" s="56" t="e">
        <f>ROUND(#REF!-#REF!,3)</f>
        <v>#REF!</v>
      </c>
      <c r="CK83" s="56" t="e">
        <f>ROUND(#REF!-#REF!,3)</f>
        <v>#REF!</v>
      </c>
      <c r="CL83" s="45"/>
      <c r="CM83" s="45"/>
      <c r="CN83" s="45"/>
      <c r="CO83" s="45"/>
      <c r="CP83" s="45"/>
      <c r="CQ83" s="45"/>
    </row>
    <row r="84" spans="1:95" ht="16">
      <c r="A84" s="6">
        <f t="shared" si="4"/>
        <v>99</v>
      </c>
      <c r="B84" s="45"/>
      <c r="C84" s="45"/>
      <c r="D84" s="45"/>
      <c r="E84" s="45"/>
      <c r="F84" s="45"/>
      <c r="G84" s="75" t="e">
        <f>ROUND(#REF!-#REF!,3)</f>
        <v>#REF!</v>
      </c>
      <c r="H84" s="75" t="e">
        <f>ROUND(#REF!-#REF!,3)</f>
        <v>#REF!</v>
      </c>
      <c r="I84" s="47" t="e">
        <f>ROUND(#REF!-#REF!,3)</f>
        <v>#REF!</v>
      </c>
      <c r="J84" s="47" t="e">
        <f>ROUND(#REF!-#REF!,3)</f>
        <v>#REF!</v>
      </c>
      <c r="K84" s="47" t="e">
        <f>ROUND(#REF!-#REF!,3)</f>
        <v>#REF!</v>
      </c>
      <c r="L84" s="55" t="e">
        <f>ROUND(#REF!-#REF!,3)</f>
        <v>#REF!</v>
      </c>
      <c r="M84" s="55" t="e">
        <f>ROUND(#REF!-#REF!,3)</f>
        <v>#REF!</v>
      </c>
      <c r="N84" s="55" t="e">
        <f>ROUND(#REF!-#REF!,3)</f>
        <v>#REF!</v>
      </c>
      <c r="O84" s="55" t="e">
        <f>ROUND(#REF!-#REF!,3)</f>
        <v>#REF!</v>
      </c>
      <c r="P84" s="55" t="e">
        <f>ROUND(#REF!-#REF!,3)</f>
        <v>#REF!</v>
      </c>
      <c r="Q84" s="55" t="e">
        <f>ROUND(#REF!-#REF!,3)</f>
        <v>#REF!</v>
      </c>
      <c r="R84" s="55" t="e">
        <f>ROUND(#REF!-#REF!,3)</f>
        <v>#REF!</v>
      </c>
      <c r="S84" s="55" t="e">
        <f>ROUND(#REF!-#REF!,3)</f>
        <v>#REF!</v>
      </c>
      <c r="T84" s="55" t="e">
        <f>ROUND(#REF!-#REF!,3)</f>
        <v>#REF!</v>
      </c>
      <c r="U84" s="55" t="e">
        <f>ROUND(#REF!-#REF!,3)</f>
        <v>#REF!</v>
      </c>
      <c r="V84" s="55" t="e">
        <f>ROUND(#REF!-#REF!,3)</f>
        <v>#REF!</v>
      </c>
      <c r="W84" s="55" t="e">
        <f>ROUND(#REF!-#REF!,3)</f>
        <v>#REF!</v>
      </c>
      <c r="X84" s="55" t="e">
        <f>ROUND(#REF!-#REF!,3)</f>
        <v>#REF!</v>
      </c>
      <c r="Y84" s="55" t="e">
        <f>ROUND(#REF!-#REF!,3)</f>
        <v>#REF!</v>
      </c>
      <c r="Z84" s="55" t="e">
        <f>ROUND(#REF!-#REF!,3)</f>
        <v>#REF!</v>
      </c>
      <c r="AA84" s="55" t="e">
        <f>ROUND(#REF!-#REF!,3)</f>
        <v>#REF!</v>
      </c>
      <c r="AB84" s="55" t="e">
        <f>ROUND(#REF!-#REF!,3)</f>
        <v>#REF!</v>
      </c>
      <c r="AC84" s="55" t="e">
        <f>ROUND(#REF!-#REF!,3)</f>
        <v>#REF!</v>
      </c>
      <c r="AD84" s="55" t="e">
        <f>ROUND(#REF!-#REF!,3)</f>
        <v>#REF!</v>
      </c>
      <c r="AE84" s="55" t="e">
        <f>ROUND(#REF!-#REF!,3)</f>
        <v>#REF!</v>
      </c>
      <c r="AF84" s="55" t="e">
        <f>ROUND(#REF!-#REF!,3)</f>
        <v>#REF!</v>
      </c>
      <c r="AG84" s="55" t="e">
        <f>ROUND(#REF!-#REF!,3)</f>
        <v>#REF!</v>
      </c>
      <c r="AH84" s="55" t="e">
        <f>ROUND(#REF!-#REF!,3)</f>
        <v>#REF!</v>
      </c>
      <c r="AI84" s="55" t="e">
        <f>ROUND(#REF!-#REF!,3)</f>
        <v>#REF!</v>
      </c>
      <c r="AJ84" s="55" t="e">
        <f>ROUND(#REF!-#REF!,3)</f>
        <v>#REF!</v>
      </c>
      <c r="AK84" s="55" t="e">
        <f>ROUND(#REF!-#REF!,3)</f>
        <v>#REF!</v>
      </c>
      <c r="AL84" s="55" t="e">
        <f>ROUND(#REF!-#REF!,3)</f>
        <v>#REF!</v>
      </c>
      <c r="AM84" s="55" t="e">
        <f>ROUND(#REF!-#REF!,3)</f>
        <v>#REF!</v>
      </c>
      <c r="AN84" s="55" t="e">
        <f>ROUND(#REF!-#REF!,3)</f>
        <v>#REF!</v>
      </c>
      <c r="AO84" s="55" t="e">
        <f>ROUND(#REF!-#REF!,3)</f>
        <v>#REF!</v>
      </c>
      <c r="AP84" s="55" t="e">
        <f>ROUND(#REF!-#REF!,3)</f>
        <v>#REF!</v>
      </c>
      <c r="AQ84" s="55" t="e">
        <f>ROUND(#REF!-#REF!,3)</f>
        <v>#REF!</v>
      </c>
      <c r="AR84" s="55" t="e">
        <f>ROUND(#REF!-#REF!,3)</f>
        <v>#REF!</v>
      </c>
      <c r="AS84" s="55" t="e">
        <f>ROUND(#REF!-#REF!,3)</f>
        <v>#REF!</v>
      </c>
      <c r="AT84" s="55" t="e">
        <f>ROUND(#REF!-#REF!,3)</f>
        <v>#REF!</v>
      </c>
      <c r="AU84" s="55" t="e">
        <f>ROUND(#REF!-#REF!,3)</f>
        <v>#REF!</v>
      </c>
      <c r="AV84" s="55" t="e">
        <f>ROUND(#REF!-#REF!,3)</f>
        <v>#REF!</v>
      </c>
      <c r="AW84" s="55" t="e">
        <f>ROUND(#REF!-#REF!,3)</f>
        <v>#REF!</v>
      </c>
      <c r="AX84" s="51" t="e">
        <f>ROUND(#REF!-#REF!,3)</f>
        <v>#REF!</v>
      </c>
      <c r="AY84" s="51" t="e">
        <f>ROUND(#REF!-#REF!,3)</f>
        <v>#REF!</v>
      </c>
      <c r="AZ84" s="51" t="e">
        <f>ROUND(#REF!-#REF!,3)</f>
        <v>#REF!</v>
      </c>
      <c r="BA84" s="51" t="e">
        <f>ROUND(#REF!-#REF!,3)</f>
        <v>#REF!</v>
      </c>
      <c r="BB84" s="51" t="e">
        <f>ROUND(#REF!-#REF!,3)</f>
        <v>#REF!</v>
      </c>
      <c r="BC84" s="51" t="e">
        <f>ROUND(#REF!-#REF!,3)</f>
        <v>#REF!</v>
      </c>
      <c r="BD84" s="52" t="e">
        <f>ROUND(#REF!-#REF!,3)</f>
        <v>#REF!</v>
      </c>
      <c r="BE84" s="52" t="e">
        <f>ROUND(#REF!-#REF!,3)</f>
        <v>#REF!</v>
      </c>
      <c r="BF84" s="52" t="e">
        <f>ROUND(#REF!-#REF!,3)</f>
        <v>#REF!</v>
      </c>
      <c r="BG84" s="52" t="e">
        <f>ROUND(#REF!-#REF!,3)</f>
        <v>#REF!</v>
      </c>
      <c r="BH84" s="52" t="e">
        <f>ROUND(#REF!-#REF!,3)</f>
        <v>#REF!</v>
      </c>
      <c r="BI84" s="52" t="e">
        <f>ROUND(#REF!-#REF!,3)</f>
        <v>#REF!</v>
      </c>
      <c r="BJ84" s="52" t="e">
        <f>ROUND(#REF!-#REF!,3)</f>
        <v>#REF!</v>
      </c>
      <c r="BK84" s="52" t="e">
        <f>ROUND(#REF!-#REF!,3)</f>
        <v>#REF!</v>
      </c>
      <c r="BL84" s="52" t="e">
        <f>ROUND(#REF!-#REF!,3)</f>
        <v>#REF!</v>
      </c>
      <c r="BM84" s="52" t="e">
        <f>ROUND(#REF!-#REF!,3)</f>
        <v>#REF!</v>
      </c>
      <c r="BN84" s="52" t="e">
        <f>ROUND(#REF!-#REF!,3)</f>
        <v>#REF!</v>
      </c>
      <c r="BO84" s="52" t="e">
        <f>ROUND(#REF!-#REF!,3)</f>
        <v>#REF!</v>
      </c>
      <c r="BP84" s="52" t="e">
        <f>ROUND(#REF!-#REF!,3)</f>
        <v>#REF!</v>
      </c>
      <c r="BQ84" s="52" t="e">
        <f>ROUND(#REF!-#REF!,3)</f>
        <v>#REF!</v>
      </c>
      <c r="BR84" s="52" t="e">
        <f>ROUND(#REF!-#REF!,3)</f>
        <v>#REF!</v>
      </c>
      <c r="BS84" s="52" t="e">
        <f>ROUND(#REF!-#REF!,3)</f>
        <v>#REF!</v>
      </c>
      <c r="BT84" s="52" t="e">
        <f>ROUND(#REF!-#REF!,3)</f>
        <v>#REF!</v>
      </c>
      <c r="BU84" s="56" t="e">
        <f>ROUND(#REF!-#REF!,3)</f>
        <v>#REF!</v>
      </c>
      <c r="BV84" s="56" t="e">
        <f>ROUND(#REF!-#REF!,3)</f>
        <v>#REF!</v>
      </c>
      <c r="BW84" s="56" t="e">
        <f>ROUND(#REF!-#REF!,3)</f>
        <v>#REF!</v>
      </c>
      <c r="BX84" s="56" t="e">
        <f>ROUND(#REF!-#REF!,3)</f>
        <v>#REF!</v>
      </c>
      <c r="BY84" s="56" t="e">
        <f>ROUND(#REF!-#REF!,3)</f>
        <v>#REF!</v>
      </c>
      <c r="BZ84" s="56" t="e">
        <f>ROUND(#REF!-#REF!,3)</f>
        <v>#REF!</v>
      </c>
      <c r="CA84" s="56" t="e">
        <f>ROUND(#REF!-#REF!,3)</f>
        <v>#REF!</v>
      </c>
      <c r="CB84" s="56" t="e">
        <f>ROUND(#REF!-#REF!,3)</f>
        <v>#REF!</v>
      </c>
      <c r="CC84" s="56" t="e">
        <f>ROUND(#REF!-#REF!,3)</f>
        <v>#REF!</v>
      </c>
      <c r="CD84" s="56" t="e">
        <f>ROUND(#REF!-#REF!,3)</f>
        <v>#REF!</v>
      </c>
      <c r="CE84" s="56" t="e">
        <f>ROUND(#REF!-#REF!,3)</f>
        <v>#REF!</v>
      </c>
      <c r="CF84" s="56" t="e">
        <f>ROUND(#REF!-#REF!,3)</f>
        <v>#REF!</v>
      </c>
      <c r="CG84" s="56" t="e">
        <f>ROUND(#REF!-#REF!,3)</f>
        <v>#REF!</v>
      </c>
      <c r="CH84" s="56" t="e">
        <f>ROUND(#REF!-#REF!,3)</f>
        <v>#REF!</v>
      </c>
      <c r="CI84" s="56" t="e">
        <f>ROUND(#REF!-#REF!,3)</f>
        <v>#REF!</v>
      </c>
      <c r="CJ84" s="56" t="e">
        <f>ROUND(#REF!-#REF!,3)</f>
        <v>#REF!</v>
      </c>
      <c r="CK84" s="56" t="e">
        <f>ROUND(#REF!-#REF!,3)</f>
        <v>#REF!</v>
      </c>
      <c r="CL84" s="45"/>
      <c r="CM84" s="45"/>
      <c r="CN84" s="45"/>
      <c r="CO84" s="45"/>
      <c r="CP84" s="45"/>
      <c r="CQ84" s="45"/>
    </row>
    <row r="85" spans="1:95" ht="16">
      <c r="A85" s="6">
        <f t="shared" si="4"/>
        <v>96</v>
      </c>
      <c r="B85" s="45"/>
      <c r="C85" s="45"/>
      <c r="D85" s="45"/>
      <c r="E85" s="45"/>
      <c r="F85" s="45"/>
      <c r="G85" s="75" t="e">
        <f>ROUND(#REF!-#REF!,3)</f>
        <v>#REF!</v>
      </c>
      <c r="H85" s="75" t="e">
        <f>ROUND(#REF!-#REF!,3)</f>
        <v>#REF!</v>
      </c>
      <c r="I85" s="47" t="e">
        <f>ROUND(#REF!-#REF!,3)</f>
        <v>#REF!</v>
      </c>
      <c r="J85" s="47" t="e">
        <f>ROUND(#REF!-#REF!,3)</f>
        <v>#REF!</v>
      </c>
      <c r="K85" s="47" t="e">
        <f>ROUND(#REF!-#REF!,3)</f>
        <v>#REF!</v>
      </c>
      <c r="L85" s="46" t="e">
        <f>ROUND(#REF!-#REF!,3)</f>
        <v>#REF!</v>
      </c>
      <c r="M85" s="46" t="e">
        <f>ROUND(#REF!-#REF!,3)</f>
        <v>#REF!</v>
      </c>
      <c r="N85" s="46" t="e">
        <f>ROUND(#REF!-#REF!,3)</f>
        <v>#REF!</v>
      </c>
      <c r="O85" s="46" t="e">
        <f>ROUND(#REF!-#REF!,3)</f>
        <v>#REF!</v>
      </c>
      <c r="P85" s="46" t="e">
        <f>ROUND(#REF!-#REF!,3)</f>
        <v>#REF!</v>
      </c>
      <c r="Q85" s="46" t="e">
        <f>ROUND(#REF!-#REF!,3)</f>
        <v>#REF!</v>
      </c>
      <c r="R85" s="46" t="e">
        <f>ROUND(#REF!-#REF!,3)</f>
        <v>#REF!</v>
      </c>
      <c r="S85" s="46" t="e">
        <f>ROUND(#REF!-#REF!,3)</f>
        <v>#REF!</v>
      </c>
      <c r="T85" s="46" t="e">
        <f>ROUND(#REF!-#REF!,3)</f>
        <v>#REF!</v>
      </c>
      <c r="U85" s="46" t="e">
        <f>ROUND(#REF!-#REF!,3)</f>
        <v>#REF!</v>
      </c>
      <c r="V85" s="46" t="e">
        <f>ROUND(#REF!-#REF!,3)</f>
        <v>#REF!</v>
      </c>
      <c r="W85" s="46" t="e">
        <f>ROUND(#REF!-#REF!,3)</f>
        <v>#REF!</v>
      </c>
      <c r="X85" s="46" t="e">
        <f>ROUND(#REF!-#REF!,3)</f>
        <v>#REF!</v>
      </c>
      <c r="Y85" s="46" t="e">
        <f>ROUND(#REF!-#REF!,3)</f>
        <v>#REF!</v>
      </c>
      <c r="Z85" s="46" t="e">
        <f>ROUND(#REF!-#REF!,3)</f>
        <v>#REF!</v>
      </c>
      <c r="AA85" s="46" t="e">
        <f>ROUND(#REF!-#REF!,3)</f>
        <v>#REF!</v>
      </c>
      <c r="AB85" s="46" t="e">
        <f>ROUND(#REF!-#REF!,3)</f>
        <v>#REF!</v>
      </c>
      <c r="AC85" s="46" t="e">
        <f>ROUND(#REF!-#REF!,3)</f>
        <v>#REF!</v>
      </c>
      <c r="AD85" s="46" t="e">
        <f>ROUND(#REF!-#REF!,3)</f>
        <v>#REF!</v>
      </c>
      <c r="AE85" s="46" t="e">
        <f>ROUND(#REF!-#REF!,3)</f>
        <v>#REF!</v>
      </c>
      <c r="AF85" s="46" t="e">
        <f>ROUND(#REF!-#REF!,3)</f>
        <v>#REF!</v>
      </c>
      <c r="AG85" s="46" t="e">
        <f>ROUND(#REF!-#REF!,3)</f>
        <v>#REF!</v>
      </c>
      <c r="AH85" s="46" t="e">
        <f>ROUND(#REF!-#REF!,3)</f>
        <v>#REF!</v>
      </c>
      <c r="AI85" s="46" t="e">
        <f>ROUND(#REF!-#REF!,3)</f>
        <v>#REF!</v>
      </c>
      <c r="AJ85" s="46" t="e">
        <f>ROUND(#REF!-#REF!,3)</f>
        <v>#REF!</v>
      </c>
      <c r="AK85" s="46" t="e">
        <f>ROUND(#REF!-#REF!,3)</f>
        <v>#REF!</v>
      </c>
      <c r="AL85" s="46" t="e">
        <f>ROUND(#REF!-#REF!,3)</f>
        <v>#REF!</v>
      </c>
      <c r="AM85" s="46" t="e">
        <f>ROUND(#REF!-#REF!,3)</f>
        <v>#REF!</v>
      </c>
      <c r="AN85" s="46" t="e">
        <f>ROUND(#REF!-#REF!,3)</f>
        <v>#REF!</v>
      </c>
      <c r="AO85" s="46" t="e">
        <f>ROUND(#REF!-#REF!,3)</f>
        <v>#REF!</v>
      </c>
      <c r="AP85" s="46" t="e">
        <f>ROUND(#REF!-#REF!,3)</f>
        <v>#REF!</v>
      </c>
      <c r="AQ85" s="46" t="e">
        <f>ROUND(#REF!-#REF!,3)</f>
        <v>#REF!</v>
      </c>
      <c r="AR85" s="46" t="e">
        <f>ROUND(#REF!-#REF!,3)</f>
        <v>#REF!</v>
      </c>
      <c r="AS85" s="46" t="e">
        <f>ROUND(#REF!-#REF!,3)</f>
        <v>#REF!</v>
      </c>
      <c r="AT85" s="46" t="e">
        <f>ROUND(#REF!-#REF!,3)</f>
        <v>#REF!</v>
      </c>
      <c r="AU85" s="46" t="e">
        <f>ROUND(#REF!-#REF!,3)</f>
        <v>#REF!</v>
      </c>
      <c r="AV85" s="46" t="e">
        <f>ROUND(#REF!-#REF!,3)</f>
        <v>#REF!</v>
      </c>
      <c r="AW85" s="46" t="e">
        <f>ROUND(#REF!-#REF!,3)</f>
        <v>#REF!</v>
      </c>
      <c r="AX85" s="51" t="e">
        <f>ROUND(#REF!-#REF!,3)</f>
        <v>#REF!</v>
      </c>
      <c r="AY85" s="51" t="e">
        <f>ROUND(#REF!-#REF!,3)</f>
        <v>#REF!</v>
      </c>
      <c r="AZ85" s="51" t="e">
        <f>ROUND(#REF!-#REF!,3)</f>
        <v>#REF!</v>
      </c>
      <c r="BA85" s="51" t="e">
        <f>ROUND(#REF!-#REF!,3)</f>
        <v>#REF!</v>
      </c>
      <c r="BB85" s="51" t="e">
        <f>ROUND(#REF!-#REF!,3)</f>
        <v>#REF!</v>
      </c>
      <c r="BC85" s="51" t="e">
        <f>ROUND(#REF!-#REF!,3)</f>
        <v>#REF!</v>
      </c>
      <c r="BD85" s="52" t="e">
        <f>ROUND(#REF!-#REF!,3)</f>
        <v>#REF!</v>
      </c>
      <c r="BE85" s="52" t="e">
        <f>ROUND(#REF!-#REF!,3)</f>
        <v>#REF!</v>
      </c>
      <c r="BF85" s="52" t="e">
        <f>ROUND(#REF!-#REF!,3)</f>
        <v>#REF!</v>
      </c>
      <c r="BG85" s="52" t="e">
        <f>ROUND(#REF!-#REF!,3)</f>
        <v>#REF!</v>
      </c>
      <c r="BH85" s="52" t="e">
        <f>ROUND(#REF!-#REF!,3)</f>
        <v>#REF!</v>
      </c>
      <c r="BI85" s="52" t="e">
        <f>ROUND(#REF!-#REF!,3)</f>
        <v>#REF!</v>
      </c>
      <c r="BJ85" s="52" t="e">
        <f>ROUND(#REF!-#REF!,3)</f>
        <v>#REF!</v>
      </c>
      <c r="BK85" s="52" t="e">
        <f>ROUND(#REF!-#REF!,3)</f>
        <v>#REF!</v>
      </c>
      <c r="BL85" s="52" t="e">
        <f>ROUND(#REF!-#REF!,3)</f>
        <v>#REF!</v>
      </c>
      <c r="BM85" s="52" t="e">
        <f>ROUND(#REF!-#REF!,3)</f>
        <v>#REF!</v>
      </c>
      <c r="BN85" s="52" t="e">
        <f>ROUND(#REF!-#REF!,3)</f>
        <v>#REF!</v>
      </c>
      <c r="BO85" s="52" t="e">
        <f>ROUND(#REF!-#REF!,3)</f>
        <v>#REF!</v>
      </c>
      <c r="BP85" s="52" t="e">
        <f>ROUND(#REF!-#REF!,3)</f>
        <v>#REF!</v>
      </c>
      <c r="BQ85" s="52" t="e">
        <f>ROUND(#REF!-#REF!,3)</f>
        <v>#REF!</v>
      </c>
      <c r="BR85" s="52" t="e">
        <f>ROUND(#REF!-#REF!,3)</f>
        <v>#REF!</v>
      </c>
      <c r="BS85" s="52" t="e">
        <f>ROUND(#REF!-#REF!,3)</f>
        <v>#REF!</v>
      </c>
      <c r="BT85" s="52" t="e">
        <f>ROUND(#REF!-#REF!,3)</f>
        <v>#REF!</v>
      </c>
      <c r="BU85" s="56" t="e">
        <f>ROUND(#REF!-#REF!,3)</f>
        <v>#REF!</v>
      </c>
      <c r="BV85" s="56" t="e">
        <f>ROUND(#REF!-#REF!,3)</f>
        <v>#REF!</v>
      </c>
      <c r="BW85" s="56" t="e">
        <f>ROUND(#REF!-#REF!,3)</f>
        <v>#REF!</v>
      </c>
      <c r="BX85" s="56" t="e">
        <f>ROUND(#REF!-#REF!,3)</f>
        <v>#REF!</v>
      </c>
      <c r="BY85" s="56" t="e">
        <f>ROUND(#REF!-#REF!,3)</f>
        <v>#REF!</v>
      </c>
      <c r="BZ85" s="56" t="e">
        <f>ROUND(#REF!-#REF!,3)</f>
        <v>#REF!</v>
      </c>
      <c r="CA85" s="56" t="e">
        <f>ROUND(#REF!-#REF!,3)</f>
        <v>#REF!</v>
      </c>
      <c r="CB85" s="56" t="e">
        <f>ROUND(#REF!-#REF!,3)</f>
        <v>#REF!</v>
      </c>
      <c r="CC85" s="56" t="e">
        <f>ROUND(#REF!-#REF!,3)</f>
        <v>#REF!</v>
      </c>
      <c r="CD85" s="56" t="e">
        <f>ROUND(#REF!-#REF!,3)</f>
        <v>#REF!</v>
      </c>
      <c r="CE85" s="56" t="e">
        <f>ROUND(#REF!-#REF!,3)</f>
        <v>#REF!</v>
      </c>
      <c r="CF85" s="56" t="e">
        <f>ROUND(#REF!-#REF!,3)</f>
        <v>#REF!</v>
      </c>
      <c r="CG85" s="56" t="e">
        <f>ROUND(#REF!-#REF!,3)</f>
        <v>#REF!</v>
      </c>
      <c r="CH85" s="56" t="e">
        <f>ROUND(#REF!-#REF!,3)</f>
        <v>#REF!</v>
      </c>
      <c r="CI85" s="56" t="e">
        <f>ROUND(#REF!-#REF!,3)</f>
        <v>#REF!</v>
      </c>
      <c r="CJ85" s="56" t="e">
        <f>ROUND(#REF!-#REF!,3)</f>
        <v>#REF!</v>
      </c>
      <c r="CK85" s="56" t="e">
        <f>ROUND(#REF!-#REF!,3)</f>
        <v>#REF!</v>
      </c>
      <c r="CL85" s="56" t="e">
        <f>ROUND(#REF!-#REF!,3)</f>
        <v>#REF!</v>
      </c>
      <c r="CM85" s="45"/>
      <c r="CN85" s="45"/>
      <c r="CO85" s="45"/>
      <c r="CP85" s="45"/>
      <c r="CQ85" s="45"/>
    </row>
    <row r="86" spans="1:95" ht="16">
      <c r="A86" s="6">
        <f t="shared" si="4"/>
        <v>93</v>
      </c>
      <c r="B86" s="45"/>
      <c r="C86" s="45"/>
      <c r="D86" s="45"/>
      <c r="E86" s="45"/>
      <c r="F86" s="45"/>
      <c r="G86" s="75" t="e">
        <f>ROUND(#REF!-#REF!,3)</f>
        <v>#REF!</v>
      </c>
      <c r="H86" s="75" t="e">
        <f>ROUND(#REF!-#REF!,3)</f>
        <v>#REF!</v>
      </c>
      <c r="I86" s="47" t="e">
        <f>ROUND(#REF!-#REF!,3)</f>
        <v>#REF!</v>
      </c>
      <c r="J86" s="47" t="e">
        <f>ROUND(#REF!-#REF!,3)</f>
        <v>#REF!</v>
      </c>
      <c r="K86" s="47" t="e">
        <f>ROUND(#REF!-#REF!,3)</f>
        <v>#REF!</v>
      </c>
      <c r="L86" s="46" t="e">
        <f>ROUND(#REF!-#REF!,3)</f>
        <v>#REF!</v>
      </c>
      <c r="M86" s="46" t="e">
        <f>ROUND(#REF!-#REF!,3)</f>
        <v>#REF!</v>
      </c>
      <c r="N86" s="46" t="e">
        <f>ROUND(#REF!-#REF!,3)</f>
        <v>#REF!</v>
      </c>
      <c r="O86" s="46" t="e">
        <f>ROUND(#REF!-#REF!,3)</f>
        <v>#REF!</v>
      </c>
      <c r="P86" s="46" t="e">
        <f>ROUND(#REF!-#REF!,3)</f>
        <v>#REF!</v>
      </c>
      <c r="Q86" s="46" t="e">
        <f>ROUND(#REF!-#REF!,3)</f>
        <v>#REF!</v>
      </c>
      <c r="R86" s="46" t="e">
        <f>ROUND(#REF!-#REF!,3)</f>
        <v>#REF!</v>
      </c>
      <c r="S86" s="46" t="e">
        <f>ROUND(#REF!-#REF!,3)</f>
        <v>#REF!</v>
      </c>
      <c r="T86" s="46" t="e">
        <f>ROUND(#REF!-#REF!,3)</f>
        <v>#REF!</v>
      </c>
      <c r="U86" s="46" t="e">
        <f>ROUND(#REF!-#REF!,3)</f>
        <v>#REF!</v>
      </c>
      <c r="V86" s="46" t="e">
        <f>ROUND(#REF!-#REF!,3)</f>
        <v>#REF!</v>
      </c>
      <c r="W86" s="46" t="e">
        <f>ROUND(#REF!-#REF!,3)</f>
        <v>#REF!</v>
      </c>
      <c r="X86" s="46" t="e">
        <f>ROUND(#REF!-#REF!,3)</f>
        <v>#REF!</v>
      </c>
      <c r="Y86" s="46" t="e">
        <f>ROUND(#REF!-#REF!,3)</f>
        <v>#REF!</v>
      </c>
      <c r="Z86" s="46" t="e">
        <f>ROUND(#REF!-#REF!,3)</f>
        <v>#REF!</v>
      </c>
      <c r="AA86" s="46" t="e">
        <f>ROUND(#REF!-#REF!,3)</f>
        <v>#REF!</v>
      </c>
      <c r="AB86" s="46" t="e">
        <f>ROUND(#REF!-#REF!,3)</f>
        <v>#REF!</v>
      </c>
      <c r="AC86" s="46" t="e">
        <f>ROUND(#REF!-#REF!,3)</f>
        <v>#REF!</v>
      </c>
      <c r="AD86" s="46" t="e">
        <f>ROUND(#REF!-#REF!,3)</f>
        <v>#REF!</v>
      </c>
      <c r="AE86" s="46" t="e">
        <f>ROUND(#REF!-#REF!,3)</f>
        <v>#REF!</v>
      </c>
      <c r="AF86" s="46" t="e">
        <f>ROUND(#REF!-#REF!,3)</f>
        <v>#REF!</v>
      </c>
      <c r="AG86" s="46" t="e">
        <f>ROUND(#REF!-#REF!,3)</f>
        <v>#REF!</v>
      </c>
      <c r="AH86" s="46" t="e">
        <f>ROUND(#REF!-#REF!,3)</f>
        <v>#REF!</v>
      </c>
      <c r="AI86" s="46" t="e">
        <f>ROUND(#REF!-#REF!,3)</f>
        <v>#REF!</v>
      </c>
      <c r="AJ86" s="46" t="e">
        <f>ROUND(#REF!-#REF!,3)</f>
        <v>#REF!</v>
      </c>
      <c r="AK86" s="46" t="e">
        <f>ROUND(#REF!-#REF!,3)</f>
        <v>#REF!</v>
      </c>
      <c r="AL86" s="46" t="e">
        <f>ROUND(#REF!-#REF!,3)</f>
        <v>#REF!</v>
      </c>
      <c r="AM86" s="46" t="e">
        <f>ROUND(#REF!-#REF!,3)</f>
        <v>#REF!</v>
      </c>
      <c r="AN86" s="46" t="e">
        <f>ROUND(#REF!-#REF!,3)</f>
        <v>#REF!</v>
      </c>
      <c r="AO86" s="46" t="e">
        <f>ROUND(#REF!-#REF!,3)</f>
        <v>#REF!</v>
      </c>
      <c r="AP86" s="46" t="e">
        <f>ROUND(#REF!-#REF!,3)</f>
        <v>#REF!</v>
      </c>
      <c r="AQ86" s="46" t="e">
        <f>ROUND(#REF!-#REF!,3)</f>
        <v>#REF!</v>
      </c>
      <c r="AR86" s="46" t="e">
        <f>ROUND(#REF!-#REF!,3)</f>
        <v>#REF!</v>
      </c>
      <c r="AS86" s="46" t="e">
        <f>ROUND(#REF!-#REF!,3)</f>
        <v>#REF!</v>
      </c>
      <c r="AT86" s="46" t="e">
        <f>ROUND(#REF!-#REF!,3)</f>
        <v>#REF!</v>
      </c>
      <c r="AU86" s="46" t="e">
        <f>ROUND(#REF!-#REF!,3)</f>
        <v>#REF!</v>
      </c>
      <c r="AV86" s="46" t="e">
        <f>ROUND(#REF!-#REF!,3)</f>
        <v>#REF!</v>
      </c>
      <c r="AW86" s="46" t="e">
        <f>ROUND(#REF!-#REF!,3)</f>
        <v>#REF!</v>
      </c>
      <c r="AX86" s="51" t="e">
        <f>ROUND(#REF!-#REF!,3)</f>
        <v>#REF!</v>
      </c>
      <c r="AY86" s="51" t="e">
        <f>ROUND(#REF!-#REF!,3)</f>
        <v>#REF!</v>
      </c>
      <c r="AZ86" s="51" t="e">
        <f>ROUND(#REF!-#REF!,3)</f>
        <v>#REF!</v>
      </c>
      <c r="BA86" s="51" t="e">
        <f>ROUND(#REF!-#REF!,3)</f>
        <v>#REF!</v>
      </c>
      <c r="BB86" s="51" t="e">
        <f>ROUND(#REF!-#REF!,3)</f>
        <v>#REF!</v>
      </c>
      <c r="BC86" s="51" t="e">
        <f>ROUND(#REF!-#REF!,3)</f>
        <v>#REF!</v>
      </c>
      <c r="BD86" s="52" t="e">
        <f>ROUND(#REF!-#REF!,3)</f>
        <v>#REF!</v>
      </c>
      <c r="BE86" s="52" t="e">
        <f>ROUND(#REF!-#REF!,3)</f>
        <v>#REF!</v>
      </c>
      <c r="BF86" s="52" t="e">
        <f>ROUND(#REF!-#REF!,3)</f>
        <v>#REF!</v>
      </c>
      <c r="BG86" s="52" t="e">
        <f>ROUND(#REF!-#REF!,3)</f>
        <v>#REF!</v>
      </c>
      <c r="BH86" s="52" t="e">
        <f>ROUND(#REF!-#REF!,3)</f>
        <v>#REF!</v>
      </c>
      <c r="BI86" s="52" t="e">
        <f>ROUND(#REF!-#REF!,3)</f>
        <v>#REF!</v>
      </c>
      <c r="BJ86" s="52" t="e">
        <f>ROUND(#REF!-#REF!,3)</f>
        <v>#REF!</v>
      </c>
      <c r="BK86" s="52" t="e">
        <f>ROUND(#REF!-#REF!,3)</f>
        <v>#REF!</v>
      </c>
      <c r="BL86" s="52" t="e">
        <f>ROUND(#REF!-#REF!,3)</f>
        <v>#REF!</v>
      </c>
      <c r="BM86" s="52" t="e">
        <f>ROUND(#REF!-#REF!,3)</f>
        <v>#REF!</v>
      </c>
      <c r="BN86" s="52" t="e">
        <f>ROUND(#REF!-#REF!,3)</f>
        <v>#REF!</v>
      </c>
      <c r="BO86" s="52" t="e">
        <f>ROUND(#REF!-#REF!,3)</f>
        <v>#REF!</v>
      </c>
      <c r="BP86" s="52" t="e">
        <f>ROUND(#REF!-#REF!,3)</f>
        <v>#REF!</v>
      </c>
      <c r="BQ86" s="52" t="e">
        <f>ROUND(#REF!-#REF!,3)</f>
        <v>#REF!</v>
      </c>
      <c r="BR86" s="52" t="e">
        <f>ROUND(#REF!-#REF!,3)</f>
        <v>#REF!</v>
      </c>
      <c r="BS86" s="52" t="e">
        <f>ROUND(#REF!-#REF!,3)</f>
        <v>#REF!</v>
      </c>
      <c r="BT86" s="52" t="e">
        <f>ROUND(#REF!-#REF!,3)</f>
        <v>#REF!</v>
      </c>
      <c r="BU86" s="56" t="e">
        <f>ROUND(#REF!-#REF!,3)</f>
        <v>#REF!</v>
      </c>
      <c r="BV86" s="56" t="e">
        <f>ROUND(#REF!-#REF!,3)</f>
        <v>#REF!</v>
      </c>
      <c r="BW86" s="56" t="e">
        <f>ROUND(#REF!-#REF!,3)</f>
        <v>#REF!</v>
      </c>
      <c r="BX86" s="56" t="e">
        <f>ROUND(#REF!-#REF!,3)</f>
        <v>#REF!</v>
      </c>
      <c r="BY86" s="56" t="e">
        <f>ROUND(#REF!-#REF!,3)</f>
        <v>#REF!</v>
      </c>
      <c r="BZ86" s="56" t="e">
        <f>ROUND(#REF!-#REF!,3)</f>
        <v>#REF!</v>
      </c>
      <c r="CA86" s="56" t="e">
        <f>ROUND(#REF!-#REF!,3)</f>
        <v>#REF!</v>
      </c>
      <c r="CB86" s="56" t="e">
        <f>ROUND(#REF!-#REF!,3)</f>
        <v>#REF!</v>
      </c>
      <c r="CC86" s="56" t="e">
        <f>ROUND(#REF!-#REF!,3)</f>
        <v>#REF!</v>
      </c>
      <c r="CD86" s="56" t="e">
        <f>ROUND(#REF!-#REF!,3)</f>
        <v>#REF!</v>
      </c>
      <c r="CE86" s="56" t="e">
        <f>ROUND(#REF!-#REF!,3)</f>
        <v>#REF!</v>
      </c>
      <c r="CF86" s="56" t="e">
        <f>ROUND(#REF!-#REF!,3)</f>
        <v>#REF!</v>
      </c>
      <c r="CG86" s="56" t="e">
        <f>ROUND(#REF!-#REF!,3)</f>
        <v>#REF!</v>
      </c>
      <c r="CH86" s="56" t="e">
        <f>ROUND(#REF!-#REF!,3)</f>
        <v>#REF!</v>
      </c>
      <c r="CI86" s="56" t="e">
        <f>ROUND(#REF!-#REF!,3)</f>
        <v>#REF!</v>
      </c>
      <c r="CJ86" s="56" t="e">
        <f>ROUND(#REF!-#REF!,3)</f>
        <v>#REF!</v>
      </c>
      <c r="CK86" s="56" t="e">
        <f>ROUND(#REF!-#REF!,3)</f>
        <v>#REF!</v>
      </c>
      <c r="CL86" s="56" t="e">
        <f>ROUND(#REF!-#REF!,3)</f>
        <v>#REF!</v>
      </c>
      <c r="CM86" s="45"/>
      <c r="CN86" s="45"/>
      <c r="CO86" s="45"/>
      <c r="CP86" s="45"/>
      <c r="CQ86" s="45"/>
    </row>
    <row r="87" spans="1:95" ht="16">
      <c r="A87" s="6">
        <f t="shared" si="4"/>
        <v>90</v>
      </c>
      <c r="B87" s="45"/>
      <c r="C87" s="45"/>
      <c r="D87" s="45"/>
      <c r="E87" s="45"/>
      <c r="F87" s="45"/>
      <c r="G87" s="72" t="e">
        <f>ROUND(#REF!-#REF!,3)</f>
        <v>#REF!</v>
      </c>
      <c r="H87" s="72" t="e">
        <f>ROUND(#REF!-#REF!,3)</f>
        <v>#REF!</v>
      </c>
      <c r="I87" s="72" t="e">
        <f>ROUND(#REF!-#REF!,3)</f>
        <v>#REF!</v>
      </c>
      <c r="J87" s="72" t="e">
        <f>ROUND(#REF!-#REF!,3)</f>
        <v>#REF!</v>
      </c>
      <c r="K87" s="72" t="e">
        <f>ROUND(#REF!-#REF!,3)</f>
        <v>#REF!</v>
      </c>
      <c r="L87" s="72" t="e">
        <f>ROUND(#REF!-#REF!,3)</f>
        <v>#REF!</v>
      </c>
      <c r="M87" s="72" t="e">
        <f>ROUND(#REF!-#REF!,3)</f>
        <v>#REF!</v>
      </c>
      <c r="N87" s="72" t="e">
        <f>ROUND(#REF!-#REF!,3)</f>
        <v>#REF!</v>
      </c>
      <c r="O87" s="72" t="e">
        <f>ROUND(#REF!-#REF!,3)</f>
        <v>#REF!</v>
      </c>
      <c r="P87" s="72" t="e">
        <f>ROUND(#REF!-#REF!,3)</f>
        <v>#REF!</v>
      </c>
      <c r="Q87" s="72" t="e">
        <f>ROUND(#REF!-#REF!,3)</f>
        <v>#REF!</v>
      </c>
      <c r="R87" s="72" t="e">
        <f>ROUND(#REF!-#REF!,3)</f>
        <v>#REF!</v>
      </c>
      <c r="S87" s="72" t="e">
        <f>ROUND(#REF!-#REF!,3)</f>
        <v>#REF!</v>
      </c>
      <c r="T87" s="72" t="e">
        <f>ROUND(#REF!-#REF!,3)</f>
        <v>#REF!</v>
      </c>
      <c r="U87" s="72" t="e">
        <f>ROUND(#REF!-#REF!,3)</f>
        <v>#REF!</v>
      </c>
      <c r="V87" s="72" t="e">
        <f>ROUND(#REF!-#REF!,3)</f>
        <v>#REF!</v>
      </c>
      <c r="W87" s="72" t="e">
        <f>ROUND(#REF!-#REF!,3)</f>
        <v>#REF!</v>
      </c>
      <c r="X87" s="72" t="e">
        <f>ROUND(#REF!-#REF!,3)</f>
        <v>#REF!</v>
      </c>
      <c r="Y87" s="72" t="e">
        <f>ROUND(#REF!-#REF!,3)</f>
        <v>#REF!</v>
      </c>
      <c r="Z87" s="72" t="e">
        <f>ROUND(#REF!-#REF!,3)</f>
        <v>#REF!</v>
      </c>
      <c r="AA87" s="72" t="e">
        <f>ROUND(#REF!-#REF!,3)</f>
        <v>#REF!</v>
      </c>
      <c r="AB87" s="72" t="e">
        <f>ROUND(#REF!-#REF!,3)</f>
        <v>#REF!</v>
      </c>
      <c r="AC87" s="72" t="e">
        <f>ROUND(#REF!-#REF!,3)</f>
        <v>#REF!</v>
      </c>
      <c r="AD87" s="72" t="e">
        <f>ROUND(#REF!-#REF!,3)</f>
        <v>#REF!</v>
      </c>
      <c r="AE87" s="72" t="e">
        <f>ROUND(#REF!-#REF!,3)</f>
        <v>#REF!</v>
      </c>
      <c r="AF87" s="72" t="e">
        <f>ROUND(#REF!-#REF!,3)</f>
        <v>#REF!</v>
      </c>
      <c r="AG87" s="72" t="e">
        <f>ROUND(#REF!-#REF!,3)</f>
        <v>#REF!</v>
      </c>
      <c r="AH87" s="72" t="e">
        <f>ROUND(#REF!-#REF!,3)</f>
        <v>#REF!</v>
      </c>
      <c r="AI87" s="72" t="e">
        <f>ROUND(#REF!-#REF!,3)</f>
        <v>#REF!</v>
      </c>
      <c r="AJ87" s="72" t="e">
        <f>ROUND(#REF!-#REF!,3)</f>
        <v>#REF!</v>
      </c>
      <c r="AK87" s="72" t="e">
        <f>ROUND(#REF!-#REF!,3)</f>
        <v>#REF!</v>
      </c>
      <c r="AL87" s="72" t="e">
        <f>ROUND(#REF!-#REF!,3)</f>
        <v>#REF!</v>
      </c>
      <c r="AM87" s="72" t="e">
        <f>ROUND(#REF!-#REF!,3)</f>
        <v>#REF!</v>
      </c>
      <c r="AN87" s="72" t="e">
        <f>ROUND(#REF!-#REF!,3)</f>
        <v>#REF!</v>
      </c>
      <c r="AO87" s="72" t="e">
        <f>ROUND(#REF!-#REF!,3)</f>
        <v>#REF!</v>
      </c>
      <c r="AP87" s="72" t="e">
        <f>ROUND(#REF!-#REF!,3)</f>
        <v>#REF!</v>
      </c>
      <c r="AQ87" s="72" t="e">
        <f>ROUND(#REF!-#REF!,3)</f>
        <v>#REF!</v>
      </c>
      <c r="AR87" s="72" t="e">
        <f>ROUND(#REF!-#REF!,3)</f>
        <v>#REF!</v>
      </c>
      <c r="AS87" s="72" t="e">
        <f>ROUND(#REF!-#REF!,3)</f>
        <v>#REF!</v>
      </c>
      <c r="AT87" s="72" t="e">
        <f>ROUND(#REF!-#REF!,3)</f>
        <v>#REF!</v>
      </c>
      <c r="AU87" s="72" t="e">
        <f>ROUND(#REF!-#REF!,3)</f>
        <v>#REF!</v>
      </c>
      <c r="AV87" s="72" t="e">
        <f>ROUND(#REF!-#REF!,3)</f>
        <v>#REF!</v>
      </c>
      <c r="AW87" s="72" t="e">
        <f>ROUND(#REF!-#REF!,3)</f>
        <v>#REF!</v>
      </c>
      <c r="AX87" s="51" t="e">
        <f>ROUND(#REF!-#REF!,3)</f>
        <v>#REF!</v>
      </c>
      <c r="AY87" s="51" t="e">
        <f>ROUND(#REF!-#REF!,3)</f>
        <v>#REF!</v>
      </c>
      <c r="AZ87" s="51" t="e">
        <f>ROUND(#REF!-#REF!,3)</f>
        <v>#REF!</v>
      </c>
      <c r="BA87" s="51" t="e">
        <f>ROUND(#REF!-#REF!,3)</f>
        <v>#REF!</v>
      </c>
      <c r="BB87" s="51" t="e">
        <f>ROUND(#REF!-#REF!,3)</f>
        <v>#REF!</v>
      </c>
      <c r="BC87" s="51" t="e">
        <f>ROUND(#REF!-#REF!,3)</f>
        <v>#REF!</v>
      </c>
      <c r="BD87" s="52" t="e">
        <f>ROUND(#REF!-#REF!,3)</f>
        <v>#REF!</v>
      </c>
      <c r="BE87" s="52" t="e">
        <f>ROUND(#REF!-#REF!,3)</f>
        <v>#REF!</v>
      </c>
      <c r="BF87" s="52" t="e">
        <f>ROUND(#REF!-#REF!,3)</f>
        <v>#REF!</v>
      </c>
      <c r="BG87" s="52" t="e">
        <f>ROUND(#REF!-#REF!,3)</f>
        <v>#REF!</v>
      </c>
      <c r="BH87" s="52" t="e">
        <f>ROUND(#REF!-#REF!,3)</f>
        <v>#REF!</v>
      </c>
      <c r="BI87" s="52" t="e">
        <f>ROUND(#REF!-#REF!,3)</f>
        <v>#REF!</v>
      </c>
      <c r="BJ87" s="52" t="e">
        <f>ROUND(#REF!-#REF!,3)</f>
        <v>#REF!</v>
      </c>
      <c r="BK87" s="52" t="e">
        <f>ROUND(#REF!-#REF!,3)</f>
        <v>#REF!</v>
      </c>
      <c r="BL87" s="52" t="e">
        <f>ROUND(#REF!-#REF!,3)</f>
        <v>#REF!</v>
      </c>
      <c r="BM87" s="52" t="e">
        <f>ROUND(#REF!-#REF!,3)</f>
        <v>#REF!</v>
      </c>
      <c r="BN87" s="52" t="e">
        <f>ROUND(#REF!-#REF!,3)</f>
        <v>#REF!</v>
      </c>
      <c r="BO87" s="52" t="e">
        <f>ROUND(#REF!-#REF!,3)</f>
        <v>#REF!</v>
      </c>
      <c r="BP87" s="52" t="e">
        <f>ROUND(#REF!-#REF!,3)</f>
        <v>#REF!</v>
      </c>
      <c r="BQ87" s="52" t="e">
        <f>ROUND(#REF!-#REF!,3)</f>
        <v>#REF!</v>
      </c>
      <c r="BR87" s="52" t="e">
        <f>ROUND(#REF!-#REF!,3)</f>
        <v>#REF!</v>
      </c>
      <c r="BS87" s="52" t="e">
        <f>ROUND(#REF!-#REF!,3)</f>
        <v>#REF!</v>
      </c>
      <c r="BT87" s="52" t="e">
        <f>ROUND(#REF!-#REF!,3)</f>
        <v>#REF!</v>
      </c>
      <c r="BU87" s="56" t="e">
        <f>ROUND(#REF!-#REF!,3)</f>
        <v>#REF!</v>
      </c>
      <c r="BV87" s="56" t="e">
        <f>ROUND(#REF!-#REF!,3)</f>
        <v>#REF!</v>
      </c>
      <c r="BW87" s="56" t="e">
        <f>ROUND(#REF!-#REF!,3)</f>
        <v>#REF!</v>
      </c>
      <c r="BX87" s="56" t="e">
        <f>ROUND(#REF!-#REF!,3)</f>
        <v>#REF!</v>
      </c>
      <c r="BY87" s="56" t="e">
        <f>ROUND(#REF!-#REF!,3)</f>
        <v>#REF!</v>
      </c>
      <c r="BZ87" s="56" t="e">
        <f>ROUND(#REF!-#REF!,3)</f>
        <v>#REF!</v>
      </c>
      <c r="CA87" s="56" t="e">
        <f>ROUND(#REF!-#REF!,3)</f>
        <v>#REF!</v>
      </c>
      <c r="CB87" s="56" t="e">
        <f>ROUND(#REF!-#REF!,3)</f>
        <v>#REF!</v>
      </c>
      <c r="CC87" s="56" t="e">
        <f>ROUND(#REF!-#REF!,3)</f>
        <v>#REF!</v>
      </c>
      <c r="CD87" s="56" t="e">
        <f>ROUND(#REF!-#REF!,3)</f>
        <v>#REF!</v>
      </c>
      <c r="CE87" s="56" t="e">
        <f>ROUND(#REF!-#REF!,3)</f>
        <v>#REF!</v>
      </c>
      <c r="CF87" s="56" t="e">
        <f>ROUND(#REF!-#REF!,3)</f>
        <v>#REF!</v>
      </c>
      <c r="CG87" s="56" t="e">
        <f>ROUND(#REF!-#REF!,3)</f>
        <v>#REF!</v>
      </c>
      <c r="CH87" s="56" t="e">
        <f>ROUND(#REF!-#REF!,3)</f>
        <v>#REF!</v>
      </c>
      <c r="CI87" s="56" t="e">
        <f>ROUND(#REF!-#REF!,3)</f>
        <v>#REF!</v>
      </c>
      <c r="CJ87" s="56" t="e">
        <f>ROUND(#REF!-#REF!,3)</f>
        <v>#REF!</v>
      </c>
      <c r="CK87" s="56" t="e">
        <f>ROUND(#REF!-#REF!,3)</f>
        <v>#REF!</v>
      </c>
      <c r="CL87" s="56" t="e">
        <f>ROUND(#REF!-#REF!,3)</f>
        <v>#REF!</v>
      </c>
      <c r="CM87" s="45"/>
      <c r="CN87" s="45"/>
      <c r="CO87" s="45"/>
      <c r="CP87" s="45"/>
      <c r="CQ87" s="45"/>
    </row>
    <row r="88" spans="1:95" ht="16">
      <c r="A88" s="6">
        <f t="shared" si="4"/>
        <v>87</v>
      </c>
      <c r="B88" s="45"/>
      <c r="C88" s="45"/>
      <c r="D88" s="45"/>
      <c r="E88" s="45"/>
      <c r="F88" s="45"/>
      <c r="G88" s="72" t="e">
        <f>ROUND(#REF!-#REF!,3)</f>
        <v>#REF!</v>
      </c>
      <c r="H88" s="72" t="e">
        <f>ROUND(#REF!-#REF!,3)</f>
        <v>#REF!</v>
      </c>
      <c r="I88" s="72" t="e">
        <f>ROUND(#REF!-#REF!,3)</f>
        <v>#REF!</v>
      </c>
      <c r="J88" s="72" t="e">
        <f>ROUND(#REF!-#REF!,3)</f>
        <v>#REF!</v>
      </c>
      <c r="K88" s="72" t="e">
        <f>ROUND(#REF!-#REF!,3)</f>
        <v>#REF!</v>
      </c>
      <c r="L88" s="72" t="e">
        <f>ROUND(#REF!-#REF!,3)</f>
        <v>#REF!</v>
      </c>
      <c r="M88" s="72" t="e">
        <f>ROUND(#REF!-#REF!,3)</f>
        <v>#REF!</v>
      </c>
      <c r="N88" s="72" t="e">
        <f>ROUND(#REF!-#REF!,3)</f>
        <v>#REF!</v>
      </c>
      <c r="O88" s="72" t="e">
        <f>ROUND(#REF!-#REF!,3)</f>
        <v>#REF!</v>
      </c>
      <c r="P88" s="72" t="e">
        <f>ROUND(#REF!-#REF!,3)</f>
        <v>#REF!</v>
      </c>
      <c r="Q88" s="72" t="e">
        <f>ROUND(#REF!-#REF!,3)</f>
        <v>#REF!</v>
      </c>
      <c r="R88" s="72" t="e">
        <f>ROUND(#REF!-#REF!,3)</f>
        <v>#REF!</v>
      </c>
      <c r="S88" s="72" t="e">
        <f>ROUND(#REF!-#REF!,3)</f>
        <v>#REF!</v>
      </c>
      <c r="T88" s="72" t="e">
        <f>ROUND(#REF!-#REF!,3)</f>
        <v>#REF!</v>
      </c>
      <c r="U88" s="72" t="e">
        <f>ROUND(#REF!-#REF!,3)</f>
        <v>#REF!</v>
      </c>
      <c r="V88" s="72" t="e">
        <f>ROUND(#REF!-#REF!,3)</f>
        <v>#REF!</v>
      </c>
      <c r="W88" s="72" t="e">
        <f>ROUND(#REF!-#REF!,3)</f>
        <v>#REF!</v>
      </c>
      <c r="X88" s="72" t="e">
        <f>ROUND(#REF!-#REF!,3)</f>
        <v>#REF!</v>
      </c>
      <c r="Y88" s="72" t="e">
        <f>ROUND(#REF!-#REF!,3)</f>
        <v>#REF!</v>
      </c>
      <c r="Z88" s="72" t="e">
        <f>ROUND(#REF!-#REF!,3)</f>
        <v>#REF!</v>
      </c>
      <c r="AA88" s="72" t="e">
        <f>ROUND(#REF!-#REF!,3)</f>
        <v>#REF!</v>
      </c>
      <c r="AB88" s="72" t="e">
        <f>ROUND(#REF!-#REF!,3)</f>
        <v>#REF!</v>
      </c>
      <c r="AC88" s="72" t="e">
        <f>ROUND(#REF!-#REF!,3)</f>
        <v>#REF!</v>
      </c>
      <c r="AD88" s="72" t="e">
        <f>ROUND(#REF!-#REF!,3)</f>
        <v>#REF!</v>
      </c>
      <c r="AE88" s="72" t="e">
        <f>ROUND(#REF!-#REF!,3)</f>
        <v>#REF!</v>
      </c>
      <c r="AF88" s="72" t="e">
        <f>ROUND(#REF!-#REF!,3)</f>
        <v>#REF!</v>
      </c>
      <c r="AG88" s="72" t="e">
        <f>ROUND(#REF!-#REF!,3)</f>
        <v>#REF!</v>
      </c>
      <c r="AH88" s="72" t="e">
        <f>ROUND(#REF!-#REF!,3)</f>
        <v>#REF!</v>
      </c>
      <c r="AI88" s="72" t="e">
        <f>ROUND(#REF!-#REF!,3)</f>
        <v>#REF!</v>
      </c>
      <c r="AJ88" s="72" t="e">
        <f>ROUND(#REF!-#REF!,3)</f>
        <v>#REF!</v>
      </c>
      <c r="AK88" s="72" t="e">
        <f>ROUND(#REF!-#REF!,3)</f>
        <v>#REF!</v>
      </c>
      <c r="AL88" s="72" t="e">
        <f>ROUND(#REF!-#REF!,3)</f>
        <v>#REF!</v>
      </c>
      <c r="AM88" s="72" t="e">
        <f>ROUND(#REF!-#REF!,3)</f>
        <v>#REF!</v>
      </c>
      <c r="AN88" s="72" t="e">
        <f>ROUND(#REF!-#REF!,3)</f>
        <v>#REF!</v>
      </c>
      <c r="AO88" s="72" t="e">
        <f>ROUND(#REF!-#REF!,3)</f>
        <v>#REF!</v>
      </c>
      <c r="AP88" s="72" t="e">
        <f>ROUND(#REF!-#REF!,3)</f>
        <v>#REF!</v>
      </c>
      <c r="AQ88" s="72" t="e">
        <f>ROUND(#REF!-#REF!,3)</f>
        <v>#REF!</v>
      </c>
      <c r="AR88" s="72" t="e">
        <f>ROUND(#REF!-#REF!,3)</f>
        <v>#REF!</v>
      </c>
      <c r="AS88" s="72" t="e">
        <f>ROUND(#REF!-#REF!,3)</f>
        <v>#REF!</v>
      </c>
      <c r="AT88" s="72" t="e">
        <f>ROUND(#REF!-#REF!,3)</f>
        <v>#REF!</v>
      </c>
      <c r="AU88" s="72" t="e">
        <f>ROUND(#REF!-#REF!,3)</f>
        <v>#REF!</v>
      </c>
      <c r="AV88" s="72" t="e">
        <f>ROUND(#REF!-#REF!,3)</f>
        <v>#REF!</v>
      </c>
      <c r="AW88" s="72" t="e">
        <f>ROUND(#REF!-#REF!,3)</f>
        <v>#REF!</v>
      </c>
      <c r="AX88" s="51" t="e">
        <f>ROUND(#REF!-#REF!,3)</f>
        <v>#REF!</v>
      </c>
      <c r="AY88" s="51" t="e">
        <f>ROUND(#REF!-#REF!,3)</f>
        <v>#REF!</v>
      </c>
      <c r="AZ88" s="51" t="e">
        <f>ROUND(#REF!-#REF!,3)</f>
        <v>#REF!</v>
      </c>
      <c r="BA88" s="51" t="e">
        <f>ROUND(#REF!-#REF!,3)</f>
        <v>#REF!</v>
      </c>
      <c r="BB88" s="51" t="e">
        <f>ROUND(#REF!-#REF!,3)</f>
        <v>#REF!</v>
      </c>
      <c r="BC88" s="51" t="e">
        <f>ROUND(#REF!-#REF!,3)</f>
        <v>#REF!</v>
      </c>
      <c r="BD88" s="52" t="e">
        <f>ROUND(#REF!-#REF!,3)</f>
        <v>#REF!</v>
      </c>
      <c r="BE88" s="52" t="e">
        <f>ROUND(#REF!-#REF!,3)</f>
        <v>#REF!</v>
      </c>
      <c r="BF88" s="52" t="e">
        <f>ROUND(#REF!-#REF!,3)</f>
        <v>#REF!</v>
      </c>
      <c r="BG88" s="52" t="e">
        <f>ROUND(#REF!-#REF!,3)</f>
        <v>#REF!</v>
      </c>
      <c r="BH88" s="52" t="e">
        <f>ROUND(#REF!-#REF!,3)</f>
        <v>#REF!</v>
      </c>
      <c r="BI88" s="52" t="e">
        <f>ROUND(#REF!-#REF!,3)</f>
        <v>#REF!</v>
      </c>
      <c r="BJ88" s="52" t="e">
        <f>ROUND(#REF!-#REF!,3)</f>
        <v>#REF!</v>
      </c>
      <c r="BK88" s="52" t="e">
        <f>ROUND(#REF!-#REF!,3)</f>
        <v>#REF!</v>
      </c>
      <c r="BL88" s="52" t="e">
        <f>ROUND(#REF!-#REF!,3)</f>
        <v>#REF!</v>
      </c>
      <c r="BM88" s="52" t="e">
        <f>ROUND(#REF!-#REF!,3)</f>
        <v>#REF!</v>
      </c>
      <c r="BN88" s="52" t="e">
        <f>ROUND(#REF!-#REF!,3)</f>
        <v>#REF!</v>
      </c>
      <c r="BO88" s="52" t="e">
        <f>ROUND(#REF!-#REF!,3)</f>
        <v>#REF!</v>
      </c>
      <c r="BP88" s="52" t="e">
        <f>ROUND(#REF!-#REF!,3)</f>
        <v>#REF!</v>
      </c>
      <c r="BQ88" s="52" t="e">
        <f>ROUND(#REF!-#REF!,3)</f>
        <v>#REF!</v>
      </c>
      <c r="BR88" s="52" t="e">
        <f>ROUND(#REF!-#REF!,3)</f>
        <v>#REF!</v>
      </c>
      <c r="BS88" s="52" t="e">
        <f>ROUND(#REF!-#REF!,3)</f>
        <v>#REF!</v>
      </c>
      <c r="BT88" s="52" t="e">
        <f>ROUND(#REF!-#REF!,3)</f>
        <v>#REF!</v>
      </c>
      <c r="BU88" s="56" t="e">
        <f>ROUND(#REF!-#REF!,3)</f>
        <v>#REF!</v>
      </c>
      <c r="BV88" s="56" t="e">
        <f>ROUND(#REF!-#REF!,3)</f>
        <v>#REF!</v>
      </c>
      <c r="BW88" s="56" t="e">
        <f>ROUND(#REF!-#REF!,3)</f>
        <v>#REF!</v>
      </c>
      <c r="BX88" s="56" t="e">
        <f>ROUND(#REF!-#REF!,3)</f>
        <v>#REF!</v>
      </c>
      <c r="BY88" s="56" t="e">
        <f>ROUND(#REF!-#REF!,3)</f>
        <v>#REF!</v>
      </c>
      <c r="BZ88" s="56" t="e">
        <f>ROUND(#REF!-#REF!,3)</f>
        <v>#REF!</v>
      </c>
      <c r="CA88" s="56" t="e">
        <f>ROUND(#REF!-#REF!,3)</f>
        <v>#REF!</v>
      </c>
      <c r="CB88" s="56" t="e">
        <f>ROUND(#REF!-#REF!,3)</f>
        <v>#REF!</v>
      </c>
      <c r="CC88" s="56" t="e">
        <f>ROUND(#REF!-#REF!,3)</f>
        <v>#REF!</v>
      </c>
      <c r="CD88" s="56" t="e">
        <f>ROUND(#REF!-#REF!,3)</f>
        <v>#REF!</v>
      </c>
      <c r="CE88" s="56" t="e">
        <f>ROUND(#REF!-#REF!,3)</f>
        <v>#REF!</v>
      </c>
      <c r="CF88" s="56" t="e">
        <f>ROUND(#REF!-#REF!,3)</f>
        <v>#REF!</v>
      </c>
      <c r="CG88" s="56" t="e">
        <f>ROUND(#REF!-#REF!,3)</f>
        <v>#REF!</v>
      </c>
      <c r="CH88" s="56" t="e">
        <f>ROUND(#REF!-#REF!,3)</f>
        <v>#REF!</v>
      </c>
      <c r="CI88" s="56" t="e">
        <f>ROUND(#REF!-#REF!,3)</f>
        <v>#REF!</v>
      </c>
      <c r="CJ88" s="56" t="e">
        <f>ROUND(#REF!-#REF!,3)</f>
        <v>#REF!</v>
      </c>
      <c r="CK88" s="56" t="e">
        <f>ROUND(#REF!-#REF!,3)</f>
        <v>#REF!</v>
      </c>
      <c r="CL88" s="56" t="e">
        <f>ROUND(#REF!-#REF!,3)</f>
        <v>#REF!</v>
      </c>
      <c r="CM88" s="45"/>
      <c r="CN88" s="45"/>
      <c r="CO88" s="45"/>
      <c r="CP88" s="45"/>
      <c r="CQ88" s="45"/>
    </row>
    <row r="89" spans="1:95" ht="16">
      <c r="A89" s="6">
        <f t="shared" si="4"/>
        <v>84</v>
      </c>
      <c r="B89" s="45"/>
      <c r="C89" s="45"/>
      <c r="D89" s="45"/>
      <c r="E89" s="45"/>
      <c r="F89" s="45"/>
      <c r="G89" s="45"/>
      <c r="H89" s="72" t="e">
        <f>ROUND(#REF!-#REF!,3)</f>
        <v>#REF!</v>
      </c>
      <c r="I89" s="72" t="e">
        <f>ROUND(#REF!-#REF!,3)</f>
        <v>#REF!</v>
      </c>
      <c r="J89" s="72" t="e">
        <f>ROUND(#REF!-#REF!,3)</f>
        <v>#REF!</v>
      </c>
      <c r="K89" s="72" t="e">
        <f>ROUND(#REF!-#REF!,3)</f>
        <v>#REF!</v>
      </c>
      <c r="L89" s="72" t="e">
        <f>ROUND(#REF!-#REF!,3)</f>
        <v>#REF!</v>
      </c>
      <c r="M89" s="72" t="e">
        <f>ROUND(#REF!-#REF!,3)</f>
        <v>#REF!</v>
      </c>
      <c r="N89" s="72" t="e">
        <f>ROUND(#REF!-#REF!,3)</f>
        <v>#REF!</v>
      </c>
      <c r="O89" s="72" t="e">
        <f>ROUND(#REF!-#REF!,3)</f>
        <v>#REF!</v>
      </c>
      <c r="P89" s="72" t="e">
        <f>ROUND(#REF!-#REF!,3)</f>
        <v>#REF!</v>
      </c>
      <c r="Q89" s="72" t="e">
        <f>ROUND(#REF!-#REF!,3)</f>
        <v>#REF!</v>
      </c>
      <c r="R89" s="72" t="e">
        <f>ROUND(#REF!-#REF!,3)</f>
        <v>#REF!</v>
      </c>
      <c r="S89" s="72" t="e">
        <f>ROUND(#REF!-#REF!,3)</f>
        <v>#REF!</v>
      </c>
      <c r="T89" s="72" t="e">
        <f>ROUND(#REF!-#REF!,3)</f>
        <v>#REF!</v>
      </c>
      <c r="U89" s="72" t="e">
        <f>ROUND(#REF!-#REF!,3)</f>
        <v>#REF!</v>
      </c>
      <c r="V89" s="72" t="e">
        <f>ROUND(#REF!-#REF!,3)</f>
        <v>#REF!</v>
      </c>
      <c r="W89" s="72" t="e">
        <f>ROUND(#REF!-#REF!,3)</f>
        <v>#REF!</v>
      </c>
      <c r="X89" s="72" t="e">
        <f>ROUND(#REF!-#REF!,3)</f>
        <v>#REF!</v>
      </c>
      <c r="Y89" s="72" t="e">
        <f>ROUND(#REF!-#REF!,3)</f>
        <v>#REF!</v>
      </c>
      <c r="Z89" s="72" t="e">
        <f>ROUND(#REF!-#REF!,3)</f>
        <v>#REF!</v>
      </c>
      <c r="AA89" s="72" t="e">
        <f>ROUND(#REF!-#REF!,3)</f>
        <v>#REF!</v>
      </c>
      <c r="AB89" s="72" t="e">
        <f>ROUND(#REF!-#REF!,3)</f>
        <v>#REF!</v>
      </c>
      <c r="AC89" s="72" t="e">
        <f>ROUND(#REF!-#REF!,3)</f>
        <v>#REF!</v>
      </c>
      <c r="AD89" s="72" t="e">
        <f>ROUND(#REF!-#REF!,3)</f>
        <v>#REF!</v>
      </c>
      <c r="AE89" s="72" t="e">
        <f>ROUND(#REF!-#REF!,3)</f>
        <v>#REF!</v>
      </c>
      <c r="AF89" s="72" t="e">
        <f>ROUND(#REF!-#REF!,3)</f>
        <v>#REF!</v>
      </c>
      <c r="AG89" s="72" t="e">
        <f>ROUND(#REF!-#REF!,3)</f>
        <v>#REF!</v>
      </c>
      <c r="AH89" s="72" t="e">
        <f>ROUND(#REF!-#REF!,3)</f>
        <v>#REF!</v>
      </c>
      <c r="AI89" s="72" t="e">
        <f>ROUND(#REF!-#REF!,3)</f>
        <v>#REF!</v>
      </c>
      <c r="AJ89" s="72" t="e">
        <f>ROUND(#REF!-#REF!,3)</f>
        <v>#REF!</v>
      </c>
      <c r="AK89" s="72" t="e">
        <f>ROUND(#REF!-#REF!,3)</f>
        <v>#REF!</v>
      </c>
      <c r="AL89" s="72" t="e">
        <f>ROUND(#REF!-#REF!,3)</f>
        <v>#REF!</v>
      </c>
      <c r="AM89" s="72" t="e">
        <f>ROUND(#REF!-#REF!,3)</f>
        <v>#REF!</v>
      </c>
      <c r="AN89" s="72" t="e">
        <f>ROUND(#REF!-#REF!,3)</f>
        <v>#REF!</v>
      </c>
      <c r="AO89" s="72" t="e">
        <f>ROUND(#REF!-#REF!,3)</f>
        <v>#REF!</v>
      </c>
      <c r="AP89" s="72" t="e">
        <f>ROUND(#REF!-#REF!,3)</f>
        <v>#REF!</v>
      </c>
      <c r="AQ89" s="72" t="e">
        <f>ROUND(#REF!-#REF!,3)</f>
        <v>#REF!</v>
      </c>
      <c r="AR89" s="72" t="e">
        <f>ROUND(#REF!-#REF!,3)</f>
        <v>#REF!</v>
      </c>
      <c r="AS89" s="72" t="e">
        <f>ROUND(#REF!-#REF!,3)</f>
        <v>#REF!</v>
      </c>
      <c r="AT89" s="72" t="e">
        <f>ROUND(#REF!-#REF!,3)</f>
        <v>#REF!</v>
      </c>
      <c r="AU89" s="72" t="e">
        <f>ROUND(#REF!-#REF!,3)</f>
        <v>#REF!</v>
      </c>
      <c r="AV89" s="72" t="e">
        <f>ROUND(#REF!-#REF!,3)</f>
        <v>#REF!</v>
      </c>
      <c r="AW89" s="57" t="e">
        <f>ROUND(#REF!-#REF!,3)</f>
        <v>#REF!</v>
      </c>
      <c r="AX89" s="51" t="e">
        <f>ROUND(#REF!-#REF!,3)</f>
        <v>#REF!</v>
      </c>
      <c r="AY89" s="51" t="e">
        <f>ROUND(#REF!-#REF!,3)</f>
        <v>#REF!</v>
      </c>
      <c r="AZ89" s="51" t="e">
        <f>ROUND(#REF!-#REF!,3)</f>
        <v>#REF!</v>
      </c>
      <c r="BA89" s="51" t="e">
        <f>ROUND(#REF!-#REF!,3)</f>
        <v>#REF!</v>
      </c>
      <c r="BB89" s="51" t="e">
        <f>ROUND(#REF!-#REF!,3)</f>
        <v>#REF!</v>
      </c>
      <c r="BC89" s="51" t="e">
        <f>ROUND(#REF!-#REF!,3)</f>
        <v>#REF!</v>
      </c>
      <c r="BD89" s="52" t="e">
        <f>ROUND(#REF!-#REF!,3)</f>
        <v>#REF!</v>
      </c>
      <c r="BE89" s="52" t="e">
        <f>ROUND(#REF!-#REF!,3)</f>
        <v>#REF!</v>
      </c>
      <c r="BF89" s="52" t="e">
        <f>ROUND(#REF!-#REF!,3)</f>
        <v>#REF!</v>
      </c>
      <c r="BG89" s="52" t="e">
        <f>ROUND(#REF!-#REF!,3)</f>
        <v>#REF!</v>
      </c>
      <c r="BH89" s="52" t="e">
        <f>ROUND(#REF!-#REF!,3)</f>
        <v>#REF!</v>
      </c>
      <c r="BI89" s="52" t="e">
        <f>ROUND(#REF!-#REF!,3)</f>
        <v>#REF!</v>
      </c>
      <c r="BJ89" s="52" t="e">
        <f>ROUND(#REF!-#REF!,3)</f>
        <v>#REF!</v>
      </c>
      <c r="BK89" s="52" t="e">
        <f>ROUND(#REF!-#REF!,3)</f>
        <v>#REF!</v>
      </c>
      <c r="BL89" s="52" t="e">
        <f>ROUND(#REF!-#REF!,3)</f>
        <v>#REF!</v>
      </c>
      <c r="BM89" s="52" t="e">
        <f>ROUND(#REF!-#REF!,3)</f>
        <v>#REF!</v>
      </c>
      <c r="BN89" s="52" t="e">
        <f>ROUND(#REF!-#REF!,3)</f>
        <v>#REF!</v>
      </c>
      <c r="BO89" s="52" t="e">
        <f>ROUND(#REF!-#REF!,3)</f>
        <v>#REF!</v>
      </c>
      <c r="BP89" s="52" t="e">
        <f>ROUND(#REF!-#REF!,3)</f>
        <v>#REF!</v>
      </c>
      <c r="BQ89" s="52" t="e">
        <f>ROUND(#REF!-#REF!,3)</f>
        <v>#REF!</v>
      </c>
      <c r="BR89" s="52" t="e">
        <f>ROUND(#REF!-#REF!,3)</f>
        <v>#REF!</v>
      </c>
      <c r="BS89" s="52" t="e">
        <f>ROUND(#REF!-#REF!,3)</f>
        <v>#REF!</v>
      </c>
      <c r="BT89" s="52" t="e">
        <f>ROUND(#REF!-#REF!,3)</f>
        <v>#REF!</v>
      </c>
      <c r="BU89" s="56" t="e">
        <f>ROUND(#REF!-#REF!,3)</f>
        <v>#REF!</v>
      </c>
      <c r="BV89" s="56" t="e">
        <f>ROUND(#REF!-#REF!,3)</f>
        <v>#REF!</v>
      </c>
      <c r="BW89" s="56" t="e">
        <f>ROUND(#REF!-#REF!,3)</f>
        <v>#REF!</v>
      </c>
      <c r="BX89" s="56" t="e">
        <f>ROUND(#REF!-#REF!,3)</f>
        <v>#REF!</v>
      </c>
      <c r="BY89" s="56" t="e">
        <f>ROUND(#REF!-#REF!,3)</f>
        <v>#REF!</v>
      </c>
      <c r="BZ89" s="56" t="e">
        <f>ROUND(#REF!-#REF!,3)</f>
        <v>#REF!</v>
      </c>
      <c r="CA89" s="56" t="e">
        <f>ROUND(#REF!-#REF!,3)</f>
        <v>#REF!</v>
      </c>
      <c r="CB89" s="56" t="e">
        <f>ROUND(#REF!-#REF!,3)</f>
        <v>#REF!</v>
      </c>
      <c r="CC89" s="56" t="e">
        <f>ROUND(#REF!-#REF!,3)</f>
        <v>#REF!</v>
      </c>
      <c r="CD89" s="56" t="e">
        <f>ROUND(#REF!-#REF!,3)</f>
        <v>#REF!</v>
      </c>
      <c r="CE89" s="56" t="e">
        <f>ROUND(#REF!-#REF!,3)</f>
        <v>#REF!</v>
      </c>
      <c r="CF89" s="56" t="e">
        <f>ROUND(#REF!-#REF!,3)</f>
        <v>#REF!</v>
      </c>
      <c r="CG89" s="56" t="e">
        <f>ROUND(#REF!-#REF!,3)</f>
        <v>#REF!</v>
      </c>
      <c r="CH89" s="56" t="e">
        <f>ROUND(#REF!-#REF!,3)</f>
        <v>#REF!</v>
      </c>
      <c r="CI89" s="56" t="e">
        <f>ROUND(#REF!-#REF!,3)</f>
        <v>#REF!</v>
      </c>
      <c r="CJ89" s="56" t="e">
        <f>ROUND(#REF!-#REF!,3)</f>
        <v>#REF!</v>
      </c>
      <c r="CK89" s="56" t="e">
        <f>ROUND(#REF!-#REF!,3)</f>
        <v>#REF!</v>
      </c>
      <c r="CL89" s="56" t="e">
        <f>ROUND(#REF!-#REF!,3)</f>
        <v>#REF!</v>
      </c>
      <c r="CM89" s="45"/>
      <c r="CN89" s="45"/>
      <c r="CO89" s="45"/>
      <c r="CP89" s="45"/>
      <c r="CQ89" s="45"/>
    </row>
    <row r="90" spans="1:95" ht="16">
      <c r="A90" s="6">
        <f t="shared" si="4"/>
        <v>81</v>
      </c>
      <c r="B90" s="45"/>
      <c r="C90" s="45"/>
      <c r="D90" s="45"/>
      <c r="E90" s="45"/>
      <c r="F90" s="45"/>
      <c r="G90" s="45"/>
      <c r="H90" s="72" t="e">
        <f>ROUND(#REF!-#REF!,3)</f>
        <v>#REF!</v>
      </c>
      <c r="I90" s="72" t="e">
        <f>ROUND(#REF!-#REF!,3)</f>
        <v>#REF!</v>
      </c>
      <c r="J90" s="72" t="e">
        <f>ROUND(#REF!-#REF!,3)</f>
        <v>#REF!</v>
      </c>
      <c r="K90" s="72" t="e">
        <f>ROUND(#REF!-#REF!,3)</f>
        <v>#REF!</v>
      </c>
      <c r="L90" s="72" t="e">
        <f>ROUND(#REF!-#REF!,3)</f>
        <v>#REF!</v>
      </c>
      <c r="M90" s="72" t="e">
        <f>ROUND(#REF!-#REF!,3)</f>
        <v>#REF!</v>
      </c>
      <c r="N90" s="72" t="e">
        <f>ROUND(#REF!-#REF!,3)</f>
        <v>#REF!</v>
      </c>
      <c r="O90" s="72" t="e">
        <f>ROUND(#REF!-#REF!,3)</f>
        <v>#REF!</v>
      </c>
      <c r="P90" s="72" t="e">
        <f>ROUND(#REF!-#REF!,3)</f>
        <v>#REF!</v>
      </c>
      <c r="Q90" s="72" t="e">
        <f>ROUND(#REF!-#REF!,3)</f>
        <v>#REF!</v>
      </c>
      <c r="R90" s="72" t="e">
        <f>ROUND(#REF!-#REF!,3)</f>
        <v>#REF!</v>
      </c>
      <c r="S90" s="72" t="e">
        <f>ROUND(#REF!-#REF!,3)</f>
        <v>#REF!</v>
      </c>
      <c r="T90" s="72" t="e">
        <f>ROUND(#REF!-#REF!,3)</f>
        <v>#REF!</v>
      </c>
      <c r="U90" s="72" t="e">
        <f>ROUND(#REF!-#REF!,3)</f>
        <v>#REF!</v>
      </c>
      <c r="V90" s="72" t="e">
        <f>ROUND(#REF!-#REF!,3)</f>
        <v>#REF!</v>
      </c>
      <c r="W90" s="72" t="e">
        <f>ROUND(#REF!-#REF!,3)</f>
        <v>#REF!</v>
      </c>
      <c r="X90" s="72" t="e">
        <f>ROUND(#REF!-#REF!,3)</f>
        <v>#REF!</v>
      </c>
      <c r="Y90" s="72" t="e">
        <f>ROUND(#REF!-#REF!,3)</f>
        <v>#REF!</v>
      </c>
      <c r="Z90" s="72" t="e">
        <f>ROUND(#REF!-#REF!,3)</f>
        <v>#REF!</v>
      </c>
      <c r="AA90" s="72" t="e">
        <f>ROUND(#REF!-#REF!,3)</f>
        <v>#REF!</v>
      </c>
      <c r="AB90" s="72" t="e">
        <f>ROUND(#REF!-#REF!,3)</f>
        <v>#REF!</v>
      </c>
      <c r="AC90" s="72" t="e">
        <f>ROUND(#REF!-#REF!,3)</f>
        <v>#REF!</v>
      </c>
      <c r="AD90" s="72" t="e">
        <f>ROUND(#REF!-#REF!,3)</f>
        <v>#REF!</v>
      </c>
      <c r="AE90" s="72" t="e">
        <f>ROUND(#REF!-#REF!,3)</f>
        <v>#REF!</v>
      </c>
      <c r="AF90" s="72" t="e">
        <f>ROUND(#REF!-#REF!,3)</f>
        <v>#REF!</v>
      </c>
      <c r="AG90" s="72" t="e">
        <f>ROUND(#REF!-#REF!,3)</f>
        <v>#REF!</v>
      </c>
      <c r="AH90" s="72" t="e">
        <f>ROUND(#REF!-#REF!,3)</f>
        <v>#REF!</v>
      </c>
      <c r="AI90" s="72" t="e">
        <f>ROUND(#REF!-#REF!,3)</f>
        <v>#REF!</v>
      </c>
      <c r="AJ90" s="72" t="e">
        <f>ROUND(#REF!-#REF!,3)</f>
        <v>#REF!</v>
      </c>
      <c r="AK90" s="72" t="e">
        <f>ROUND(#REF!-#REF!,3)</f>
        <v>#REF!</v>
      </c>
      <c r="AL90" s="72" t="e">
        <f>ROUND(#REF!-#REF!,3)</f>
        <v>#REF!</v>
      </c>
      <c r="AM90" s="72" t="e">
        <f>ROUND(#REF!-#REF!,3)</f>
        <v>#REF!</v>
      </c>
      <c r="AN90" s="72" t="e">
        <f>ROUND(#REF!-#REF!,3)</f>
        <v>#REF!</v>
      </c>
      <c r="AO90" s="72" t="e">
        <f>ROUND(#REF!-#REF!,3)</f>
        <v>#REF!</v>
      </c>
      <c r="AP90" s="72" t="e">
        <f>ROUND(#REF!-#REF!,3)</f>
        <v>#REF!</v>
      </c>
      <c r="AQ90" s="72" t="e">
        <f>ROUND(#REF!-#REF!,3)</f>
        <v>#REF!</v>
      </c>
      <c r="AR90" s="72" t="e">
        <f>ROUND(#REF!-#REF!,3)</f>
        <v>#REF!</v>
      </c>
      <c r="AS90" s="72" t="e">
        <f>ROUND(#REF!-#REF!,3)</f>
        <v>#REF!</v>
      </c>
      <c r="AT90" s="72" t="e">
        <f>ROUND(#REF!-#REF!,3)</f>
        <v>#REF!</v>
      </c>
      <c r="AU90" s="72" t="e">
        <f>ROUND(#REF!-#REF!,3)</f>
        <v>#REF!</v>
      </c>
      <c r="AV90" s="57" t="e">
        <f>ROUND(#REF!-#REF!,3)</f>
        <v>#REF!</v>
      </c>
      <c r="AW90" s="57" t="e">
        <f>ROUND(#REF!-#REF!,3)</f>
        <v>#REF!</v>
      </c>
      <c r="AX90" s="51" t="e">
        <f>ROUND(#REF!-#REF!,3)</f>
        <v>#REF!</v>
      </c>
      <c r="AY90" s="51" t="e">
        <f>ROUND(#REF!-#REF!,3)</f>
        <v>#REF!</v>
      </c>
      <c r="AZ90" s="51" t="e">
        <f>ROUND(#REF!-#REF!,3)</f>
        <v>#REF!</v>
      </c>
      <c r="BA90" s="51" t="e">
        <f>ROUND(#REF!-#REF!,3)</f>
        <v>#REF!</v>
      </c>
      <c r="BB90" s="51" t="e">
        <f>ROUND(#REF!-#REF!,3)</f>
        <v>#REF!</v>
      </c>
      <c r="BC90" s="51" t="e">
        <f>ROUND(#REF!-#REF!,3)</f>
        <v>#REF!</v>
      </c>
      <c r="BD90" s="52" t="e">
        <f>ROUND(#REF!-#REF!,3)</f>
        <v>#REF!</v>
      </c>
      <c r="BE90" s="52" t="e">
        <f>ROUND(#REF!-#REF!,3)</f>
        <v>#REF!</v>
      </c>
      <c r="BF90" s="52" t="e">
        <f>ROUND(#REF!-#REF!,3)</f>
        <v>#REF!</v>
      </c>
      <c r="BG90" s="52" t="e">
        <f>ROUND(#REF!-#REF!,3)</f>
        <v>#REF!</v>
      </c>
      <c r="BH90" s="52" t="e">
        <f>ROUND(#REF!-#REF!,3)</f>
        <v>#REF!</v>
      </c>
      <c r="BI90" s="52" t="e">
        <f>ROUND(#REF!-#REF!,3)</f>
        <v>#REF!</v>
      </c>
      <c r="BJ90" s="52" t="e">
        <f>ROUND(#REF!-#REF!,3)</f>
        <v>#REF!</v>
      </c>
      <c r="BK90" s="52" t="e">
        <f>ROUND(#REF!-#REF!,3)</f>
        <v>#REF!</v>
      </c>
      <c r="BL90" s="52" t="e">
        <f>ROUND(#REF!-#REF!,3)</f>
        <v>#REF!</v>
      </c>
      <c r="BM90" s="52" t="e">
        <f>ROUND(#REF!-#REF!,3)</f>
        <v>#REF!</v>
      </c>
      <c r="BN90" s="52" t="e">
        <f>ROUND(#REF!-#REF!,3)</f>
        <v>#REF!</v>
      </c>
      <c r="BO90" s="52" t="e">
        <f>ROUND(#REF!-#REF!,3)</f>
        <v>#REF!</v>
      </c>
      <c r="BP90" s="52" t="e">
        <f>ROUND(#REF!-#REF!,3)</f>
        <v>#REF!</v>
      </c>
      <c r="BQ90" s="52" t="e">
        <f>ROUND(#REF!-#REF!,3)</f>
        <v>#REF!</v>
      </c>
      <c r="BR90" s="52" t="e">
        <f>ROUND(#REF!-#REF!,3)</f>
        <v>#REF!</v>
      </c>
      <c r="BS90" s="52" t="e">
        <f>ROUND(#REF!-#REF!,3)</f>
        <v>#REF!</v>
      </c>
      <c r="BT90" s="52" t="e">
        <f>ROUND(#REF!-#REF!,3)</f>
        <v>#REF!</v>
      </c>
      <c r="BU90" s="56" t="e">
        <f>ROUND(#REF!-#REF!,3)</f>
        <v>#REF!</v>
      </c>
      <c r="BV90" s="56" t="e">
        <f>ROUND(#REF!-#REF!,3)</f>
        <v>#REF!</v>
      </c>
      <c r="BW90" s="56" t="e">
        <f>ROUND(#REF!-#REF!,3)</f>
        <v>#REF!</v>
      </c>
      <c r="BX90" s="56" t="e">
        <f>ROUND(#REF!-#REF!,3)</f>
        <v>#REF!</v>
      </c>
      <c r="BY90" s="56" t="e">
        <f>ROUND(#REF!-#REF!,3)</f>
        <v>#REF!</v>
      </c>
      <c r="BZ90" s="56" t="e">
        <f>ROUND(#REF!-#REF!,3)</f>
        <v>#REF!</v>
      </c>
      <c r="CA90" s="56" t="e">
        <f>ROUND(#REF!-#REF!,3)</f>
        <v>#REF!</v>
      </c>
      <c r="CB90" s="56" t="e">
        <f>ROUND(#REF!-#REF!,3)</f>
        <v>#REF!</v>
      </c>
      <c r="CC90" s="56" t="e">
        <f>ROUND(#REF!-#REF!,3)</f>
        <v>#REF!</v>
      </c>
      <c r="CD90" s="56" t="e">
        <f>ROUND(#REF!-#REF!,3)</f>
        <v>#REF!</v>
      </c>
      <c r="CE90" s="56" t="e">
        <f>ROUND(#REF!-#REF!,3)</f>
        <v>#REF!</v>
      </c>
      <c r="CF90" s="56" t="e">
        <f>ROUND(#REF!-#REF!,3)</f>
        <v>#REF!</v>
      </c>
      <c r="CG90" s="56" t="e">
        <f>ROUND(#REF!-#REF!,3)</f>
        <v>#REF!</v>
      </c>
      <c r="CH90" s="56" t="e">
        <f>ROUND(#REF!-#REF!,3)</f>
        <v>#REF!</v>
      </c>
      <c r="CI90" s="56" t="e">
        <f>ROUND(#REF!-#REF!,3)</f>
        <v>#REF!</v>
      </c>
      <c r="CJ90" s="56" t="e">
        <f>ROUND(#REF!-#REF!,3)</f>
        <v>#REF!</v>
      </c>
      <c r="CK90" s="56" t="e">
        <f>ROUND(#REF!-#REF!,3)</f>
        <v>#REF!</v>
      </c>
      <c r="CL90" s="56" t="e">
        <f>ROUND(#REF!-#REF!,3)</f>
        <v>#REF!</v>
      </c>
      <c r="CM90" s="45"/>
      <c r="CN90" s="45"/>
      <c r="CO90" s="45"/>
      <c r="CP90" s="45"/>
      <c r="CQ90" s="45"/>
    </row>
    <row r="91" spans="1:95" ht="16">
      <c r="A91" s="6">
        <f t="shared" si="4"/>
        <v>78</v>
      </c>
      <c r="B91" s="45"/>
      <c r="C91" s="45"/>
      <c r="D91" s="45"/>
      <c r="E91" s="45"/>
      <c r="F91" s="45"/>
      <c r="G91" s="45"/>
      <c r="H91" s="72" t="e">
        <f>ROUND(#REF!-#REF!,3)</f>
        <v>#REF!</v>
      </c>
      <c r="I91" s="72" t="e">
        <f>ROUND(#REF!-#REF!,3)</f>
        <v>#REF!</v>
      </c>
      <c r="J91" s="72" t="e">
        <f>ROUND(#REF!-#REF!,3)</f>
        <v>#REF!</v>
      </c>
      <c r="K91" s="72" t="e">
        <f>ROUND(#REF!-#REF!,3)</f>
        <v>#REF!</v>
      </c>
      <c r="L91" s="72" t="e">
        <f>ROUND(#REF!-#REF!,3)</f>
        <v>#REF!</v>
      </c>
      <c r="M91" s="72" t="e">
        <f>ROUND(#REF!-#REF!,3)</f>
        <v>#REF!</v>
      </c>
      <c r="N91" s="72" t="e">
        <f>ROUND(#REF!-#REF!,3)</f>
        <v>#REF!</v>
      </c>
      <c r="O91" s="72" t="e">
        <f>ROUND(#REF!-#REF!,3)</f>
        <v>#REF!</v>
      </c>
      <c r="P91" s="72" t="e">
        <f>ROUND(#REF!-#REF!,3)</f>
        <v>#REF!</v>
      </c>
      <c r="Q91" s="72" t="e">
        <f>ROUND(#REF!-#REF!,3)</f>
        <v>#REF!</v>
      </c>
      <c r="R91" s="72" t="e">
        <f>ROUND(#REF!-#REF!,3)</f>
        <v>#REF!</v>
      </c>
      <c r="S91" s="72" t="e">
        <f>ROUND(#REF!-#REF!,3)</f>
        <v>#REF!</v>
      </c>
      <c r="T91" s="72" t="e">
        <f>ROUND(#REF!-#REF!,3)</f>
        <v>#REF!</v>
      </c>
      <c r="U91" s="72" t="e">
        <f>ROUND(#REF!-#REF!,3)</f>
        <v>#REF!</v>
      </c>
      <c r="V91" s="72" t="e">
        <f>ROUND(#REF!-#REF!,3)</f>
        <v>#REF!</v>
      </c>
      <c r="W91" s="72" t="e">
        <f>ROUND(#REF!-#REF!,3)</f>
        <v>#REF!</v>
      </c>
      <c r="X91" s="72" t="e">
        <f>ROUND(#REF!-#REF!,3)</f>
        <v>#REF!</v>
      </c>
      <c r="Y91" s="72" t="e">
        <f>ROUND(#REF!-#REF!,3)</f>
        <v>#REF!</v>
      </c>
      <c r="Z91" s="72" t="e">
        <f>ROUND(#REF!-#REF!,3)</f>
        <v>#REF!</v>
      </c>
      <c r="AA91" s="72" t="e">
        <f>ROUND(#REF!-#REF!,3)</f>
        <v>#REF!</v>
      </c>
      <c r="AB91" s="72" t="e">
        <f>ROUND(#REF!-#REF!,3)</f>
        <v>#REF!</v>
      </c>
      <c r="AC91" s="72" t="e">
        <f>ROUND(#REF!-#REF!,3)</f>
        <v>#REF!</v>
      </c>
      <c r="AD91" s="72" t="e">
        <f>ROUND(#REF!-#REF!,3)</f>
        <v>#REF!</v>
      </c>
      <c r="AE91" s="72" t="e">
        <f>ROUND(#REF!-#REF!,3)</f>
        <v>#REF!</v>
      </c>
      <c r="AF91" s="72" t="e">
        <f>ROUND(#REF!-#REF!,3)</f>
        <v>#REF!</v>
      </c>
      <c r="AG91" s="72" t="e">
        <f>ROUND(#REF!-#REF!,3)</f>
        <v>#REF!</v>
      </c>
      <c r="AH91" s="72" t="e">
        <f>ROUND(#REF!-#REF!,3)</f>
        <v>#REF!</v>
      </c>
      <c r="AI91" s="72" t="e">
        <f>ROUND(#REF!-#REF!,3)</f>
        <v>#REF!</v>
      </c>
      <c r="AJ91" s="72" t="e">
        <f>ROUND(#REF!-#REF!,3)</f>
        <v>#REF!</v>
      </c>
      <c r="AK91" s="72" t="e">
        <f>ROUND(#REF!-#REF!,3)</f>
        <v>#REF!</v>
      </c>
      <c r="AL91" s="72" t="e">
        <f>ROUND(#REF!-#REF!,3)</f>
        <v>#REF!</v>
      </c>
      <c r="AM91" s="72" t="e">
        <f>ROUND(#REF!-#REF!,3)</f>
        <v>#REF!</v>
      </c>
      <c r="AN91" s="72" t="e">
        <f>ROUND(#REF!-#REF!,3)</f>
        <v>#REF!</v>
      </c>
      <c r="AO91" s="72" t="e">
        <f>ROUND(#REF!-#REF!,3)</f>
        <v>#REF!</v>
      </c>
      <c r="AP91" s="72" t="e">
        <f>ROUND(#REF!-#REF!,3)</f>
        <v>#REF!</v>
      </c>
      <c r="AQ91" s="72" t="e">
        <f>ROUND(#REF!-#REF!,3)</f>
        <v>#REF!</v>
      </c>
      <c r="AR91" s="72" t="e">
        <f>ROUND(#REF!-#REF!,3)</f>
        <v>#REF!</v>
      </c>
      <c r="AS91" s="72" t="e">
        <f>ROUND(#REF!-#REF!,3)</f>
        <v>#REF!</v>
      </c>
      <c r="AT91" s="72" t="e">
        <f>ROUND(#REF!-#REF!,3)</f>
        <v>#REF!</v>
      </c>
      <c r="AU91" s="57" t="e">
        <f>ROUND(#REF!-#REF!,3)</f>
        <v>#REF!</v>
      </c>
      <c r="AV91" s="57" t="e">
        <f>ROUND(#REF!-#REF!,3)</f>
        <v>#REF!</v>
      </c>
      <c r="AW91" s="57" t="e">
        <f>ROUND(#REF!-#REF!,3)</f>
        <v>#REF!</v>
      </c>
      <c r="AX91" s="51" t="e">
        <f>ROUND(#REF!-#REF!,3)</f>
        <v>#REF!</v>
      </c>
      <c r="AY91" s="51" t="e">
        <f>ROUND(#REF!-#REF!,3)</f>
        <v>#REF!</v>
      </c>
      <c r="AZ91" s="51" t="e">
        <f>ROUND(#REF!-#REF!,3)</f>
        <v>#REF!</v>
      </c>
      <c r="BA91" s="51" t="e">
        <f>ROUND(#REF!-#REF!,3)</f>
        <v>#REF!</v>
      </c>
      <c r="BB91" s="51" t="e">
        <f>ROUND(#REF!-#REF!,3)</f>
        <v>#REF!</v>
      </c>
      <c r="BC91" s="51" t="e">
        <f>ROUND(#REF!-#REF!,3)</f>
        <v>#REF!</v>
      </c>
      <c r="BD91" s="47" t="e">
        <f>ROUND(#REF!-#REF!,3)</f>
        <v>#REF!</v>
      </c>
      <c r="BE91" s="47" t="e">
        <f>ROUND(#REF!-#REF!,3)</f>
        <v>#REF!</v>
      </c>
      <c r="BF91" s="47" t="e">
        <f>ROUND(#REF!-#REF!,3)</f>
        <v>#REF!</v>
      </c>
      <c r="BG91" s="47" t="e">
        <f>ROUND(#REF!-#REF!,3)</f>
        <v>#REF!</v>
      </c>
      <c r="BH91" s="47" t="e">
        <f>ROUND(#REF!-#REF!,3)</f>
        <v>#REF!</v>
      </c>
      <c r="BI91" s="47" t="e">
        <f>ROUND(#REF!-#REF!,3)</f>
        <v>#REF!</v>
      </c>
      <c r="BJ91" s="47" t="e">
        <f>ROUND(#REF!-#REF!,3)</f>
        <v>#REF!</v>
      </c>
      <c r="BK91" s="47" t="e">
        <f>ROUND(#REF!-#REF!,3)</f>
        <v>#REF!</v>
      </c>
      <c r="BL91" s="47" t="e">
        <f>ROUND(#REF!-#REF!,3)</f>
        <v>#REF!</v>
      </c>
      <c r="BM91" s="47" t="e">
        <f>ROUND(#REF!-#REF!,3)</f>
        <v>#REF!</v>
      </c>
      <c r="BN91" s="47" t="e">
        <f>ROUND(#REF!-#REF!,3)</f>
        <v>#REF!</v>
      </c>
      <c r="BO91" s="47" t="e">
        <f>ROUND(#REF!-#REF!,3)</f>
        <v>#REF!</v>
      </c>
      <c r="BP91" s="47" t="e">
        <f>ROUND(#REF!-#REF!,3)</f>
        <v>#REF!</v>
      </c>
      <c r="BQ91" s="47" t="e">
        <f>ROUND(#REF!-#REF!,3)</f>
        <v>#REF!</v>
      </c>
      <c r="BR91" s="47" t="e">
        <f>ROUND(#REF!-#REF!,3)</f>
        <v>#REF!</v>
      </c>
      <c r="BS91" s="47" t="e">
        <f>ROUND(#REF!-#REF!,3)</f>
        <v>#REF!</v>
      </c>
      <c r="BT91" s="47" t="e">
        <f>ROUND(#REF!-#REF!,3)</f>
        <v>#REF!</v>
      </c>
      <c r="BU91" s="47" t="e">
        <f>ROUND(#REF!-#REF!,3)</f>
        <v>#REF!</v>
      </c>
      <c r="BV91" s="47" t="e">
        <f>ROUND(#REF!-#REF!,3)</f>
        <v>#REF!</v>
      </c>
      <c r="BW91" s="47" t="e">
        <f>ROUND(#REF!-#REF!,3)</f>
        <v>#REF!</v>
      </c>
      <c r="BX91" s="47" t="e">
        <f>ROUND(#REF!-#REF!,3)</f>
        <v>#REF!</v>
      </c>
      <c r="BY91" s="47" t="e">
        <f>ROUND(#REF!-#REF!,3)</f>
        <v>#REF!</v>
      </c>
      <c r="BZ91" s="47" t="e">
        <f>ROUND(#REF!-#REF!,3)</f>
        <v>#REF!</v>
      </c>
      <c r="CA91" s="47" t="e">
        <f>ROUND(#REF!-#REF!,3)</f>
        <v>#REF!</v>
      </c>
      <c r="CB91" s="47" t="e">
        <f>ROUND(#REF!-#REF!,3)</f>
        <v>#REF!</v>
      </c>
      <c r="CC91" s="47" t="e">
        <f>ROUND(#REF!-#REF!,3)</f>
        <v>#REF!</v>
      </c>
      <c r="CD91" s="47" t="e">
        <f>ROUND(#REF!-#REF!,3)</f>
        <v>#REF!</v>
      </c>
      <c r="CE91" s="47" t="e">
        <f>ROUND(#REF!-#REF!,3)</f>
        <v>#REF!</v>
      </c>
      <c r="CF91" s="47" t="e">
        <f>ROUND(#REF!-#REF!,3)</f>
        <v>#REF!</v>
      </c>
      <c r="CG91" s="47" t="e">
        <f>ROUND(#REF!-#REF!,3)</f>
        <v>#REF!</v>
      </c>
      <c r="CH91" s="47" t="e">
        <f>ROUND(#REF!-#REF!,3)</f>
        <v>#REF!</v>
      </c>
      <c r="CI91" s="47" t="e">
        <f>ROUND(#REF!-#REF!,3)</f>
        <v>#REF!</v>
      </c>
      <c r="CJ91" s="47" t="e">
        <f>ROUND(#REF!-#REF!,3)</f>
        <v>#REF!</v>
      </c>
      <c r="CK91" s="47" t="e">
        <f>ROUND(#REF!-#REF!,3)</f>
        <v>#REF!</v>
      </c>
      <c r="CL91" s="47" t="e">
        <f>ROUND(#REF!-#REF!,3)</f>
        <v>#REF!</v>
      </c>
      <c r="CM91" s="47" t="e">
        <f>ROUND(#REF!-#REF!,3)</f>
        <v>#REF!</v>
      </c>
      <c r="CN91" s="45"/>
      <c r="CO91" s="45"/>
      <c r="CP91" s="45"/>
      <c r="CQ91" s="45"/>
    </row>
    <row r="92" spans="1:95" ht="16">
      <c r="A92" s="6">
        <f t="shared" si="4"/>
        <v>75</v>
      </c>
      <c r="B92" s="45"/>
      <c r="C92" s="45"/>
      <c r="D92" s="45"/>
      <c r="E92" s="45"/>
      <c r="F92" s="45"/>
      <c r="G92" s="45"/>
      <c r="H92" s="57" t="e">
        <f>ROUND(#REF!-#REF!,3)</f>
        <v>#REF!</v>
      </c>
      <c r="I92" s="57" t="e">
        <f>ROUND(#REF!-#REF!,3)</f>
        <v>#REF!</v>
      </c>
      <c r="J92" s="57" t="e">
        <f>ROUND(#REF!-#REF!,3)</f>
        <v>#REF!</v>
      </c>
      <c r="K92" s="57" t="e">
        <f>ROUND(#REF!-#REF!,3)</f>
        <v>#REF!</v>
      </c>
      <c r="L92" s="57" t="e">
        <f>ROUND(#REF!-#REF!,3)</f>
        <v>#REF!</v>
      </c>
      <c r="M92" s="57" t="e">
        <f>ROUND(#REF!-#REF!,3)</f>
        <v>#REF!</v>
      </c>
      <c r="N92" s="57" t="e">
        <f>ROUND(#REF!-#REF!,3)</f>
        <v>#REF!</v>
      </c>
      <c r="O92" s="57" t="e">
        <f>ROUND(#REF!-#REF!,3)</f>
        <v>#REF!</v>
      </c>
      <c r="P92" s="57" t="e">
        <f>ROUND(#REF!-#REF!,3)</f>
        <v>#REF!</v>
      </c>
      <c r="Q92" s="57" t="e">
        <f>ROUND(#REF!-#REF!,3)</f>
        <v>#REF!</v>
      </c>
      <c r="R92" s="57" t="e">
        <f>ROUND(#REF!-#REF!,3)</f>
        <v>#REF!</v>
      </c>
      <c r="S92" s="57" t="e">
        <f>ROUND(#REF!-#REF!,3)</f>
        <v>#REF!</v>
      </c>
      <c r="T92" s="57" t="e">
        <f>ROUND(#REF!-#REF!,3)</f>
        <v>#REF!</v>
      </c>
      <c r="U92" s="57" t="e">
        <f>ROUND(#REF!-#REF!,3)</f>
        <v>#REF!</v>
      </c>
      <c r="V92" s="57" t="e">
        <f>ROUND(#REF!-#REF!,3)</f>
        <v>#REF!</v>
      </c>
      <c r="W92" s="57" t="e">
        <f>ROUND(#REF!-#REF!,3)</f>
        <v>#REF!</v>
      </c>
      <c r="X92" s="57" t="e">
        <f>ROUND(#REF!-#REF!,3)</f>
        <v>#REF!</v>
      </c>
      <c r="Y92" s="57" t="e">
        <f>ROUND(#REF!-#REF!,3)</f>
        <v>#REF!</v>
      </c>
      <c r="Z92" s="57" t="e">
        <f>ROUND(#REF!-#REF!,3)</f>
        <v>#REF!</v>
      </c>
      <c r="AA92" s="57" t="e">
        <f>ROUND(#REF!-#REF!,3)</f>
        <v>#REF!</v>
      </c>
      <c r="AB92" s="57" t="e">
        <f>ROUND(#REF!-#REF!,3)</f>
        <v>#REF!</v>
      </c>
      <c r="AC92" s="57" t="e">
        <f>ROUND(#REF!-#REF!,3)</f>
        <v>#REF!</v>
      </c>
      <c r="AD92" s="57" t="e">
        <f>ROUND(#REF!-#REF!,3)</f>
        <v>#REF!</v>
      </c>
      <c r="AE92" s="57" t="e">
        <f>ROUND(#REF!-#REF!,3)</f>
        <v>#REF!</v>
      </c>
      <c r="AF92" s="57" t="e">
        <f>ROUND(#REF!-#REF!,3)</f>
        <v>#REF!</v>
      </c>
      <c r="AG92" s="57" t="e">
        <f>ROUND(#REF!-#REF!,3)</f>
        <v>#REF!</v>
      </c>
      <c r="AH92" s="57" t="e">
        <f>ROUND(#REF!-#REF!,3)</f>
        <v>#REF!</v>
      </c>
      <c r="AI92" s="57" t="e">
        <f>ROUND(#REF!-#REF!,3)</f>
        <v>#REF!</v>
      </c>
      <c r="AJ92" s="57" t="e">
        <f>ROUND(#REF!-#REF!,3)</f>
        <v>#REF!</v>
      </c>
      <c r="AK92" s="57" t="e">
        <f>ROUND(#REF!-#REF!,3)</f>
        <v>#REF!</v>
      </c>
      <c r="AL92" s="57" t="e">
        <f>ROUND(#REF!-#REF!,3)</f>
        <v>#REF!</v>
      </c>
      <c r="AM92" s="57" t="e">
        <f>ROUND(#REF!-#REF!,3)</f>
        <v>#REF!</v>
      </c>
      <c r="AN92" s="57" t="e">
        <f>ROUND(#REF!-#REF!,3)</f>
        <v>#REF!</v>
      </c>
      <c r="AO92" s="57" t="e">
        <f>ROUND(#REF!-#REF!,3)</f>
        <v>#REF!</v>
      </c>
      <c r="AP92" s="57" t="e">
        <f>ROUND(#REF!-#REF!,3)</f>
        <v>#REF!</v>
      </c>
      <c r="AQ92" s="57" t="e">
        <f>ROUND(#REF!-#REF!,3)</f>
        <v>#REF!</v>
      </c>
      <c r="AR92" s="57" t="e">
        <f>ROUND(#REF!-#REF!,3)</f>
        <v>#REF!</v>
      </c>
      <c r="AS92" s="57" t="e">
        <f>ROUND(#REF!-#REF!,3)</f>
        <v>#REF!</v>
      </c>
      <c r="AT92" s="57" t="e">
        <f>ROUND(#REF!-#REF!,3)</f>
        <v>#REF!</v>
      </c>
      <c r="AU92" s="57" t="e">
        <f>ROUND(#REF!-#REF!,3)</f>
        <v>#REF!</v>
      </c>
      <c r="AV92" s="57" t="e">
        <f>ROUND(#REF!-#REF!,3)</f>
        <v>#REF!</v>
      </c>
      <c r="AW92" s="57" t="e">
        <f>ROUND(#REF!-#REF!,3)</f>
        <v>#REF!</v>
      </c>
      <c r="AX92" s="51" t="e">
        <f>ROUND(#REF!-#REF!,3)</f>
        <v>#REF!</v>
      </c>
      <c r="AY92" s="51" t="e">
        <f>ROUND(#REF!-#REF!,3)</f>
        <v>#REF!</v>
      </c>
      <c r="AZ92" s="51" t="e">
        <f>ROUND(#REF!-#REF!,3)</f>
        <v>#REF!</v>
      </c>
      <c r="BA92" s="51" t="e">
        <f>ROUND(#REF!-#REF!,3)</f>
        <v>#REF!</v>
      </c>
      <c r="BB92" s="51" t="e">
        <f>ROUND(#REF!-#REF!,3)</f>
        <v>#REF!</v>
      </c>
      <c r="BC92" s="51" t="e">
        <f>ROUND(#REF!-#REF!,3)</f>
        <v>#REF!</v>
      </c>
      <c r="BD92" s="47" t="e">
        <f>ROUND(#REF!-#REF!,3)</f>
        <v>#REF!</v>
      </c>
      <c r="BE92" s="47" t="e">
        <f>ROUND(#REF!-#REF!,3)</f>
        <v>#REF!</v>
      </c>
      <c r="BF92" s="47" t="e">
        <f>ROUND(#REF!-#REF!,3)</f>
        <v>#REF!</v>
      </c>
      <c r="BG92" s="47" t="e">
        <f>ROUND(#REF!-#REF!,3)</f>
        <v>#REF!</v>
      </c>
      <c r="BH92" s="47" t="e">
        <f>ROUND(#REF!-#REF!,3)</f>
        <v>#REF!</v>
      </c>
      <c r="BI92" s="47" t="e">
        <f>ROUND(#REF!-#REF!,3)</f>
        <v>#REF!</v>
      </c>
      <c r="BJ92" s="47" t="e">
        <f>ROUND(#REF!-#REF!,3)</f>
        <v>#REF!</v>
      </c>
      <c r="BK92" s="47" t="e">
        <f>ROUND(#REF!-#REF!,3)</f>
        <v>#REF!</v>
      </c>
      <c r="BL92" s="47" t="e">
        <f>ROUND(#REF!-#REF!,3)</f>
        <v>#REF!</v>
      </c>
      <c r="BM92" s="47" t="e">
        <f>ROUND(#REF!-#REF!,3)</f>
        <v>#REF!</v>
      </c>
      <c r="BN92" s="47" t="e">
        <f>ROUND(#REF!-#REF!,3)</f>
        <v>#REF!</v>
      </c>
      <c r="BO92" s="47" t="e">
        <f>ROUND(#REF!-#REF!,3)</f>
        <v>#REF!</v>
      </c>
      <c r="BP92" s="47" t="e">
        <f>ROUND(#REF!-#REF!,3)</f>
        <v>#REF!</v>
      </c>
      <c r="BQ92" s="47" t="e">
        <f>ROUND(#REF!-#REF!,3)</f>
        <v>#REF!</v>
      </c>
      <c r="BR92" s="47" t="e">
        <f>ROUND(#REF!-#REF!,3)</f>
        <v>#REF!</v>
      </c>
      <c r="BS92" s="47" t="e">
        <f>ROUND(#REF!-#REF!,3)</f>
        <v>#REF!</v>
      </c>
      <c r="BT92" s="47" t="e">
        <f>ROUND(#REF!-#REF!,3)</f>
        <v>#REF!</v>
      </c>
      <c r="BU92" s="47" t="e">
        <f>ROUND(#REF!-#REF!,3)</f>
        <v>#REF!</v>
      </c>
      <c r="BV92" s="47" t="e">
        <f>ROUND(#REF!-#REF!,3)</f>
        <v>#REF!</v>
      </c>
      <c r="BW92" s="47" t="e">
        <f>ROUND(#REF!-#REF!,3)</f>
        <v>#REF!</v>
      </c>
      <c r="BX92" s="47" t="e">
        <f>ROUND(#REF!-#REF!,3)</f>
        <v>#REF!</v>
      </c>
      <c r="BY92" s="47" t="e">
        <f>ROUND(#REF!-#REF!,3)</f>
        <v>#REF!</v>
      </c>
      <c r="BZ92" s="47" t="e">
        <f>ROUND(#REF!-#REF!,3)</f>
        <v>#REF!</v>
      </c>
      <c r="CA92" s="47" t="e">
        <f>ROUND(#REF!-#REF!,3)</f>
        <v>#REF!</v>
      </c>
      <c r="CB92" s="47" t="e">
        <f>ROUND(#REF!-#REF!,3)</f>
        <v>#REF!</v>
      </c>
      <c r="CC92" s="47" t="e">
        <f>ROUND(#REF!-#REF!,3)</f>
        <v>#REF!</v>
      </c>
      <c r="CD92" s="47" t="e">
        <f>ROUND(#REF!-#REF!,3)</f>
        <v>#REF!</v>
      </c>
      <c r="CE92" s="47" t="e">
        <f>ROUND(#REF!-#REF!,3)</f>
        <v>#REF!</v>
      </c>
      <c r="CF92" s="47" t="e">
        <f>ROUND(#REF!-#REF!,3)</f>
        <v>#REF!</v>
      </c>
      <c r="CG92" s="47" t="e">
        <f>ROUND(#REF!-#REF!,3)</f>
        <v>#REF!</v>
      </c>
      <c r="CH92" s="47" t="e">
        <f>ROUND(#REF!-#REF!,3)</f>
        <v>#REF!</v>
      </c>
      <c r="CI92" s="47" t="e">
        <f>ROUND(#REF!-#REF!,3)</f>
        <v>#REF!</v>
      </c>
      <c r="CJ92" s="47" t="e">
        <f>ROUND(#REF!-#REF!,3)</f>
        <v>#REF!</v>
      </c>
      <c r="CK92" s="47" t="e">
        <f>ROUND(#REF!-#REF!,3)</f>
        <v>#REF!</v>
      </c>
      <c r="CL92" s="47" t="e">
        <f>ROUND(#REF!-#REF!,3)</f>
        <v>#REF!</v>
      </c>
      <c r="CM92" s="47" t="e">
        <f>ROUND(#REF!-#REF!,3)</f>
        <v>#REF!</v>
      </c>
      <c r="CN92" s="45"/>
      <c r="CO92" s="45"/>
      <c r="CP92" s="45"/>
      <c r="CQ92" s="45"/>
    </row>
    <row r="93" spans="1:95" ht="16">
      <c r="A93" s="6">
        <f t="shared" si="4"/>
        <v>72</v>
      </c>
      <c r="B93" s="45"/>
      <c r="C93" s="45"/>
      <c r="D93" s="45"/>
      <c r="E93" s="45"/>
      <c r="F93" s="45"/>
      <c r="G93" s="45"/>
      <c r="H93" s="57" t="e">
        <f>ROUND(#REF!-#REF!,3)</f>
        <v>#REF!</v>
      </c>
      <c r="I93" s="57" t="e">
        <f>ROUND(#REF!-#REF!,3)</f>
        <v>#REF!</v>
      </c>
      <c r="J93" s="57" t="e">
        <f>ROUND(#REF!-#REF!,3)</f>
        <v>#REF!</v>
      </c>
      <c r="K93" s="57" t="e">
        <f>ROUND(#REF!-#REF!,3)</f>
        <v>#REF!</v>
      </c>
      <c r="L93" s="57" t="e">
        <f>ROUND(#REF!-#REF!,3)</f>
        <v>#REF!</v>
      </c>
      <c r="M93" s="57" t="e">
        <f>ROUND(#REF!-#REF!,3)</f>
        <v>#REF!</v>
      </c>
      <c r="N93" s="57" t="e">
        <f>ROUND(#REF!-#REF!,3)</f>
        <v>#REF!</v>
      </c>
      <c r="O93" s="57" t="e">
        <f>ROUND(#REF!-#REF!,3)</f>
        <v>#REF!</v>
      </c>
      <c r="P93" s="57" t="e">
        <f>ROUND(#REF!-#REF!,3)</f>
        <v>#REF!</v>
      </c>
      <c r="Q93" s="57" t="e">
        <f>ROUND(#REF!-#REF!,3)</f>
        <v>#REF!</v>
      </c>
      <c r="R93" s="57" t="e">
        <f>ROUND(#REF!-#REF!,3)</f>
        <v>#REF!</v>
      </c>
      <c r="S93" s="57" t="e">
        <f>ROUND(#REF!-#REF!,3)</f>
        <v>#REF!</v>
      </c>
      <c r="T93" s="57" t="e">
        <f>ROUND(#REF!-#REF!,3)</f>
        <v>#REF!</v>
      </c>
      <c r="U93" s="57" t="e">
        <f>ROUND(#REF!-#REF!,3)</f>
        <v>#REF!</v>
      </c>
      <c r="V93" s="57" t="e">
        <f>ROUND(#REF!-#REF!,3)</f>
        <v>#REF!</v>
      </c>
      <c r="W93" s="57" t="e">
        <f>ROUND(#REF!-#REF!,3)</f>
        <v>#REF!</v>
      </c>
      <c r="X93" s="57" t="e">
        <f>ROUND(#REF!-#REF!,3)</f>
        <v>#REF!</v>
      </c>
      <c r="Y93" s="57" t="e">
        <f>ROUND(#REF!-#REF!,3)</f>
        <v>#REF!</v>
      </c>
      <c r="Z93" s="57" t="e">
        <f>ROUND(#REF!-#REF!,3)</f>
        <v>#REF!</v>
      </c>
      <c r="AA93" s="57" t="e">
        <f>ROUND(#REF!-#REF!,3)</f>
        <v>#REF!</v>
      </c>
      <c r="AB93" s="57" t="e">
        <f>ROUND(#REF!-#REF!,3)</f>
        <v>#REF!</v>
      </c>
      <c r="AC93" s="57" t="e">
        <f>ROUND(#REF!-#REF!,3)</f>
        <v>#REF!</v>
      </c>
      <c r="AD93" s="57" t="e">
        <f>ROUND(#REF!-#REF!,3)</f>
        <v>#REF!</v>
      </c>
      <c r="AE93" s="57" t="e">
        <f>ROUND(#REF!-#REF!,3)</f>
        <v>#REF!</v>
      </c>
      <c r="AF93" s="57" t="e">
        <f>ROUND(#REF!-#REF!,3)</f>
        <v>#REF!</v>
      </c>
      <c r="AG93" s="57" t="e">
        <f>ROUND(#REF!-#REF!,3)</f>
        <v>#REF!</v>
      </c>
      <c r="AH93" s="57" t="e">
        <f>ROUND(#REF!-#REF!,3)</f>
        <v>#REF!</v>
      </c>
      <c r="AI93" s="57" t="e">
        <f>ROUND(#REF!-#REF!,3)</f>
        <v>#REF!</v>
      </c>
      <c r="AJ93" s="57" t="e">
        <f>ROUND(#REF!-#REF!,3)</f>
        <v>#REF!</v>
      </c>
      <c r="AK93" s="57" t="e">
        <f>ROUND(#REF!-#REF!,3)</f>
        <v>#REF!</v>
      </c>
      <c r="AL93" s="57" t="e">
        <f>ROUND(#REF!-#REF!,3)</f>
        <v>#REF!</v>
      </c>
      <c r="AM93" s="57" t="e">
        <f>ROUND(#REF!-#REF!,3)</f>
        <v>#REF!</v>
      </c>
      <c r="AN93" s="57" t="e">
        <f>ROUND(#REF!-#REF!,3)</f>
        <v>#REF!</v>
      </c>
      <c r="AO93" s="57" t="e">
        <f>ROUND(#REF!-#REF!,3)</f>
        <v>#REF!</v>
      </c>
      <c r="AP93" s="57" t="e">
        <f>ROUND(#REF!-#REF!,3)</f>
        <v>#REF!</v>
      </c>
      <c r="AQ93" s="57" t="e">
        <f>ROUND(#REF!-#REF!,3)</f>
        <v>#REF!</v>
      </c>
      <c r="AR93" s="57" t="e">
        <f>ROUND(#REF!-#REF!,3)</f>
        <v>#REF!</v>
      </c>
      <c r="AS93" s="57" t="e">
        <f>ROUND(#REF!-#REF!,3)</f>
        <v>#REF!</v>
      </c>
      <c r="AT93" s="57" t="e">
        <f>ROUND(#REF!-#REF!,3)</f>
        <v>#REF!</v>
      </c>
      <c r="AU93" s="57" t="e">
        <f>ROUND(#REF!-#REF!,3)</f>
        <v>#REF!</v>
      </c>
      <c r="AV93" s="57" t="e">
        <f>ROUND(#REF!-#REF!,3)</f>
        <v>#REF!</v>
      </c>
      <c r="AW93" s="57" t="e">
        <f>ROUND(#REF!-#REF!,3)</f>
        <v>#REF!</v>
      </c>
      <c r="AX93" s="51" t="e">
        <f>ROUND(#REF!-#REF!,3)</f>
        <v>#REF!</v>
      </c>
      <c r="AY93" s="51" t="e">
        <f>ROUND(#REF!-#REF!,3)</f>
        <v>#REF!</v>
      </c>
      <c r="AZ93" s="51" t="e">
        <f>ROUND(#REF!-#REF!,3)</f>
        <v>#REF!</v>
      </c>
      <c r="BA93" s="51" t="e">
        <f>ROUND(#REF!-#REF!,3)</f>
        <v>#REF!</v>
      </c>
      <c r="BB93" s="51" t="e">
        <f>ROUND(#REF!-#REF!,3)</f>
        <v>#REF!</v>
      </c>
      <c r="BC93" s="51" t="e">
        <f>ROUND(#REF!-#REF!,3)</f>
        <v>#REF!</v>
      </c>
      <c r="BD93" s="47" t="e">
        <f>ROUND(#REF!-#REF!,3)</f>
        <v>#REF!</v>
      </c>
      <c r="BE93" s="47" t="e">
        <f>ROUND(#REF!-#REF!,3)</f>
        <v>#REF!</v>
      </c>
      <c r="BF93" s="47" t="e">
        <f>ROUND(#REF!-#REF!,3)</f>
        <v>#REF!</v>
      </c>
      <c r="BG93" s="47" t="e">
        <f>ROUND(#REF!-#REF!,3)</f>
        <v>#REF!</v>
      </c>
      <c r="BH93" s="47" t="e">
        <f>ROUND(#REF!-#REF!,3)</f>
        <v>#REF!</v>
      </c>
      <c r="BI93" s="47" t="e">
        <f>ROUND(#REF!-#REF!,3)</f>
        <v>#REF!</v>
      </c>
      <c r="BJ93" s="47" t="e">
        <f>ROUND(#REF!-#REF!,3)</f>
        <v>#REF!</v>
      </c>
      <c r="BK93" s="47" t="e">
        <f>ROUND(#REF!-#REF!,3)</f>
        <v>#REF!</v>
      </c>
      <c r="BL93" s="47" t="e">
        <f>ROUND(#REF!-#REF!,3)</f>
        <v>#REF!</v>
      </c>
      <c r="BM93" s="47" t="e">
        <f>ROUND(#REF!-#REF!,3)</f>
        <v>#REF!</v>
      </c>
      <c r="BN93" s="47" t="e">
        <f>ROUND(#REF!-#REF!,3)</f>
        <v>#REF!</v>
      </c>
      <c r="BO93" s="47" t="e">
        <f>ROUND(#REF!-#REF!,3)</f>
        <v>#REF!</v>
      </c>
      <c r="BP93" s="47" t="e">
        <f>ROUND(#REF!-#REF!,3)</f>
        <v>#REF!</v>
      </c>
      <c r="BQ93" s="47" t="e">
        <f>ROUND(#REF!-#REF!,3)</f>
        <v>#REF!</v>
      </c>
      <c r="BR93" s="47" t="e">
        <f>ROUND(#REF!-#REF!,3)</f>
        <v>#REF!</v>
      </c>
      <c r="BS93" s="47" t="e">
        <f>ROUND(#REF!-#REF!,3)</f>
        <v>#REF!</v>
      </c>
      <c r="BT93" s="47" t="e">
        <f>ROUND(#REF!-#REF!,3)</f>
        <v>#REF!</v>
      </c>
      <c r="BU93" s="47" t="e">
        <f>ROUND(#REF!-#REF!,3)</f>
        <v>#REF!</v>
      </c>
      <c r="BV93" s="47" t="e">
        <f>ROUND(#REF!-#REF!,3)</f>
        <v>#REF!</v>
      </c>
      <c r="BW93" s="47" t="e">
        <f>ROUND(#REF!-#REF!,3)</f>
        <v>#REF!</v>
      </c>
      <c r="BX93" s="47" t="e">
        <f>ROUND(#REF!-#REF!,3)</f>
        <v>#REF!</v>
      </c>
      <c r="BY93" s="47" t="e">
        <f>ROUND(#REF!-#REF!,3)</f>
        <v>#REF!</v>
      </c>
      <c r="BZ93" s="47" t="e">
        <f>ROUND(#REF!-#REF!,3)</f>
        <v>#REF!</v>
      </c>
      <c r="CA93" s="47" t="e">
        <f>ROUND(#REF!-#REF!,3)</f>
        <v>#REF!</v>
      </c>
      <c r="CB93" s="47" t="e">
        <f>ROUND(#REF!-#REF!,3)</f>
        <v>#REF!</v>
      </c>
      <c r="CC93" s="47" t="e">
        <f>ROUND(#REF!-#REF!,3)</f>
        <v>#REF!</v>
      </c>
      <c r="CD93" s="47" t="e">
        <f>ROUND(#REF!-#REF!,3)</f>
        <v>#REF!</v>
      </c>
      <c r="CE93" s="47" t="e">
        <f>ROUND(#REF!-#REF!,3)</f>
        <v>#REF!</v>
      </c>
      <c r="CF93" s="47" t="e">
        <f>ROUND(#REF!-#REF!,3)</f>
        <v>#REF!</v>
      </c>
      <c r="CG93" s="47" t="e">
        <f>ROUND(#REF!-#REF!,3)</f>
        <v>#REF!</v>
      </c>
      <c r="CH93" s="47" t="e">
        <f>ROUND(#REF!-#REF!,3)</f>
        <v>#REF!</v>
      </c>
      <c r="CI93" s="47" t="e">
        <f>ROUND(#REF!-#REF!,3)</f>
        <v>#REF!</v>
      </c>
      <c r="CJ93" s="47" t="e">
        <f>ROUND(#REF!-#REF!,3)</f>
        <v>#REF!</v>
      </c>
      <c r="CK93" s="47" t="e">
        <f>ROUND(#REF!-#REF!,3)</f>
        <v>#REF!</v>
      </c>
      <c r="CL93" s="47" t="e">
        <f>ROUND(#REF!-#REF!,3)</f>
        <v>#REF!</v>
      </c>
      <c r="CM93" s="47" t="e">
        <f>ROUND(#REF!-#REF!,3)</f>
        <v>#REF!</v>
      </c>
      <c r="CN93" s="45"/>
      <c r="CO93" s="45"/>
      <c r="CP93" s="45"/>
      <c r="CQ93" s="45"/>
    </row>
    <row r="94" spans="1:95" ht="16">
      <c r="A94" s="6">
        <f t="shared" si="4"/>
        <v>69</v>
      </c>
      <c r="B94" s="45"/>
      <c r="C94" s="45"/>
      <c r="D94" s="45"/>
      <c r="E94" s="45"/>
      <c r="F94" s="45"/>
      <c r="G94" s="45"/>
      <c r="H94" s="57" t="e">
        <f>ROUND(#REF!-#REF!,3)</f>
        <v>#REF!</v>
      </c>
      <c r="I94" s="57" t="e">
        <f>ROUND(#REF!-#REF!,3)</f>
        <v>#REF!</v>
      </c>
      <c r="J94" s="57" t="e">
        <f>ROUND(#REF!-#REF!,3)</f>
        <v>#REF!</v>
      </c>
      <c r="K94" s="57" t="e">
        <f>ROUND(#REF!-#REF!,3)</f>
        <v>#REF!</v>
      </c>
      <c r="L94" s="57" t="e">
        <f>ROUND(#REF!-#REF!,3)</f>
        <v>#REF!</v>
      </c>
      <c r="M94" s="57" t="e">
        <f>ROUND(#REF!-#REF!,3)</f>
        <v>#REF!</v>
      </c>
      <c r="N94" s="57" t="e">
        <f>ROUND(#REF!-#REF!,3)</f>
        <v>#REF!</v>
      </c>
      <c r="O94" s="57" t="e">
        <f>ROUND(#REF!-#REF!,3)</f>
        <v>#REF!</v>
      </c>
      <c r="P94" s="57" t="e">
        <f>ROUND(#REF!-#REF!,3)</f>
        <v>#REF!</v>
      </c>
      <c r="Q94" s="57" t="e">
        <f>ROUND(#REF!-#REF!,3)</f>
        <v>#REF!</v>
      </c>
      <c r="R94" s="57" t="e">
        <f>ROUND(#REF!-#REF!,3)</f>
        <v>#REF!</v>
      </c>
      <c r="S94" s="57" t="e">
        <f>ROUND(#REF!-#REF!,3)</f>
        <v>#REF!</v>
      </c>
      <c r="T94" s="57" t="e">
        <f>ROUND(#REF!-#REF!,3)</f>
        <v>#REF!</v>
      </c>
      <c r="U94" s="57" t="e">
        <f>ROUND(#REF!-#REF!,3)</f>
        <v>#REF!</v>
      </c>
      <c r="V94" s="57" t="e">
        <f>ROUND(#REF!-#REF!,3)</f>
        <v>#REF!</v>
      </c>
      <c r="W94" s="57" t="e">
        <f>ROUND(#REF!-#REF!,3)</f>
        <v>#REF!</v>
      </c>
      <c r="X94" s="57" t="e">
        <f>ROUND(#REF!-#REF!,3)</f>
        <v>#REF!</v>
      </c>
      <c r="Y94" s="57" t="e">
        <f>ROUND(#REF!-#REF!,3)</f>
        <v>#REF!</v>
      </c>
      <c r="Z94" s="57" t="e">
        <f>ROUND(#REF!-#REF!,3)</f>
        <v>#REF!</v>
      </c>
      <c r="AA94" s="57" t="e">
        <f>ROUND(#REF!-#REF!,3)</f>
        <v>#REF!</v>
      </c>
      <c r="AB94" s="57" t="e">
        <f>ROUND(#REF!-#REF!,3)</f>
        <v>#REF!</v>
      </c>
      <c r="AC94" s="57" t="e">
        <f>ROUND(#REF!-#REF!,3)</f>
        <v>#REF!</v>
      </c>
      <c r="AD94" s="57" t="e">
        <f>ROUND(#REF!-#REF!,3)</f>
        <v>#REF!</v>
      </c>
      <c r="AE94" s="57" t="e">
        <f>ROUND(#REF!-#REF!,3)</f>
        <v>#REF!</v>
      </c>
      <c r="AF94" s="57" t="e">
        <f>ROUND(#REF!-#REF!,3)</f>
        <v>#REF!</v>
      </c>
      <c r="AG94" s="57" t="e">
        <f>ROUND(#REF!-#REF!,3)</f>
        <v>#REF!</v>
      </c>
      <c r="AH94" s="57" t="e">
        <f>ROUND(#REF!-#REF!,3)</f>
        <v>#REF!</v>
      </c>
      <c r="AI94" s="57" t="e">
        <f>ROUND(#REF!-#REF!,3)</f>
        <v>#REF!</v>
      </c>
      <c r="AJ94" s="57" t="e">
        <f>ROUND(#REF!-#REF!,3)</f>
        <v>#REF!</v>
      </c>
      <c r="AK94" s="57" t="e">
        <f>ROUND(#REF!-#REF!,3)</f>
        <v>#REF!</v>
      </c>
      <c r="AL94" s="57" t="e">
        <f>ROUND(#REF!-#REF!,3)</f>
        <v>#REF!</v>
      </c>
      <c r="AM94" s="57" t="e">
        <f>ROUND(#REF!-#REF!,3)</f>
        <v>#REF!</v>
      </c>
      <c r="AN94" s="57" t="e">
        <f>ROUND(#REF!-#REF!,3)</f>
        <v>#REF!</v>
      </c>
      <c r="AO94" s="57" t="e">
        <f>ROUND(#REF!-#REF!,3)</f>
        <v>#REF!</v>
      </c>
      <c r="AP94" s="57" t="e">
        <f>ROUND(#REF!-#REF!,3)</f>
        <v>#REF!</v>
      </c>
      <c r="AQ94" s="57" t="e">
        <f>ROUND(#REF!-#REF!,3)</f>
        <v>#REF!</v>
      </c>
      <c r="AR94" s="57" t="e">
        <f>ROUND(#REF!-#REF!,3)</f>
        <v>#REF!</v>
      </c>
      <c r="AS94" s="57" t="e">
        <f>ROUND(#REF!-#REF!,3)</f>
        <v>#REF!</v>
      </c>
      <c r="AT94" s="57" t="e">
        <f>ROUND(#REF!-#REF!,3)</f>
        <v>#REF!</v>
      </c>
      <c r="AU94" s="57" t="e">
        <f>ROUND(#REF!-#REF!,3)</f>
        <v>#REF!</v>
      </c>
      <c r="AV94" s="57" t="e">
        <f>ROUND(#REF!-#REF!,3)</f>
        <v>#REF!</v>
      </c>
      <c r="AW94" s="57" t="e">
        <f>ROUND(#REF!-#REF!,3)</f>
        <v>#REF!</v>
      </c>
      <c r="AX94" s="51" t="e">
        <f>ROUND(#REF!-#REF!,3)</f>
        <v>#REF!</v>
      </c>
      <c r="AY94" s="51" t="e">
        <f>ROUND(#REF!-#REF!,3)</f>
        <v>#REF!</v>
      </c>
      <c r="AZ94" s="51" t="e">
        <f>ROUND(#REF!-#REF!,3)</f>
        <v>#REF!</v>
      </c>
      <c r="BA94" s="51" t="e">
        <f>ROUND(#REF!-#REF!,3)</f>
        <v>#REF!</v>
      </c>
      <c r="BB94" s="51" t="e">
        <f>ROUND(#REF!-#REF!,3)</f>
        <v>#REF!</v>
      </c>
      <c r="BC94" s="51" t="e">
        <f>ROUND(#REF!-#REF!,3)</f>
        <v>#REF!</v>
      </c>
      <c r="BD94" s="47" t="e">
        <f>ROUND(#REF!-#REF!,3)</f>
        <v>#REF!</v>
      </c>
      <c r="BE94" s="47" t="e">
        <f>ROUND(#REF!-#REF!,3)</f>
        <v>#REF!</v>
      </c>
      <c r="BF94" s="47" t="e">
        <f>ROUND(#REF!-#REF!,3)</f>
        <v>#REF!</v>
      </c>
      <c r="BG94" s="47" t="e">
        <f>ROUND(#REF!-#REF!,3)</f>
        <v>#REF!</v>
      </c>
      <c r="BH94" s="47" t="e">
        <f>ROUND(#REF!-#REF!,3)</f>
        <v>#REF!</v>
      </c>
      <c r="BI94" s="47" t="e">
        <f>ROUND(#REF!-#REF!,3)</f>
        <v>#REF!</v>
      </c>
      <c r="BJ94" s="47" t="e">
        <f>ROUND(#REF!-#REF!,3)</f>
        <v>#REF!</v>
      </c>
      <c r="BK94" s="47" t="e">
        <f>ROUND(#REF!-#REF!,3)</f>
        <v>#REF!</v>
      </c>
      <c r="BL94" s="47" t="e">
        <f>ROUND(#REF!-#REF!,3)</f>
        <v>#REF!</v>
      </c>
      <c r="BM94" s="47" t="e">
        <f>ROUND(#REF!-#REF!,3)</f>
        <v>#REF!</v>
      </c>
      <c r="BN94" s="47" t="e">
        <f>ROUND(#REF!-#REF!,3)</f>
        <v>#REF!</v>
      </c>
      <c r="BO94" s="47" t="e">
        <f>ROUND(#REF!-#REF!,3)</f>
        <v>#REF!</v>
      </c>
      <c r="BP94" s="47" t="e">
        <f>ROUND(#REF!-#REF!,3)</f>
        <v>#REF!</v>
      </c>
      <c r="BQ94" s="47" t="e">
        <f>ROUND(#REF!-#REF!,3)</f>
        <v>#REF!</v>
      </c>
      <c r="BR94" s="47" t="e">
        <f>ROUND(#REF!-#REF!,3)</f>
        <v>#REF!</v>
      </c>
      <c r="BS94" s="47" t="e">
        <f>ROUND(#REF!-#REF!,3)</f>
        <v>#REF!</v>
      </c>
      <c r="BT94" s="47" t="e">
        <f>ROUND(#REF!-#REF!,3)</f>
        <v>#REF!</v>
      </c>
      <c r="BU94" s="47" t="e">
        <f>ROUND(#REF!-#REF!,3)</f>
        <v>#REF!</v>
      </c>
      <c r="BV94" s="47" t="e">
        <f>ROUND(#REF!-#REF!,3)</f>
        <v>#REF!</v>
      </c>
      <c r="BW94" s="47" t="e">
        <f>ROUND(#REF!-#REF!,3)</f>
        <v>#REF!</v>
      </c>
      <c r="BX94" s="47" t="e">
        <f>ROUND(#REF!-#REF!,3)</f>
        <v>#REF!</v>
      </c>
      <c r="BY94" s="47" t="e">
        <f>ROUND(#REF!-#REF!,3)</f>
        <v>#REF!</v>
      </c>
      <c r="BZ94" s="47" t="e">
        <f>ROUND(#REF!-#REF!,3)</f>
        <v>#REF!</v>
      </c>
      <c r="CA94" s="47" t="e">
        <f>ROUND(#REF!-#REF!,3)</f>
        <v>#REF!</v>
      </c>
      <c r="CB94" s="47" t="e">
        <f>ROUND(#REF!-#REF!,3)</f>
        <v>#REF!</v>
      </c>
      <c r="CC94" s="47" t="e">
        <f>ROUND(#REF!-#REF!,3)</f>
        <v>#REF!</v>
      </c>
      <c r="CD94" s="47" t="e">
        <f>ROUND(#REF!-#REF!,3)</f>
        <v>#REF!</v>
      </c>
      <c r="CE94" s="47" t="e">
        <f>ROUND(#REF!-#REF!,3)</f>
        <v>#REF!</v>
      </c>
      <c r="CF94" s="47" t="e">
        <f>ROUND(#REF!-#REF!,3)</f>
        <v>#REF!</v>
      </c>
      <c r="CG94" s="47" t="e">
        <f>ROUND(#REF!-#REF!,3)</f>
        <v>#REF!</v>
      </c>
      <c r="CH94" s="47" t="e">
        <f>ROUND(#REF!-#REF!,3)</f>
        <v>#REF!</v>
      </c>
      <c r="CI94" s="47" t="e">
        <f>ROUND(#REF!-#REF!,3)</f>
        <v>#REF!</v>
      </c>
      <c r="CJ94" s="47" t="e">
        <f>ROUND(#REF!-#REF!,3)</f>
        <v>#REF!</v>
      </c>
      <c r="CK94" s="47" t="e">
        <f>ROUND(#REF!-#REF!,3)</f>
        <v>#REF!</v>
      </c>
      <c r="CL94" s="47" t="e">
        <f>ROUND(#REF!-#REF!,3)</f>
        <v>#REF!</v>
      </c>
      <c r="CM94" s="47" t="e">
        <f>ROUND(#REF!-#REF!,3)</f>
        <v>#REF!</v>
      </c>
      <c r="CN94" s="45"/>
      <c r="CO94" s="45"/>
      <c r="CP94" s="45"/>
      <c r="CQ94" s="45"/>
    </row>
    <row r="95" spans="1:95" ht="16">
      <c r="A95" s="6">
        <f t="shared" si="4"/>
        <v>66</v>
      </c>
      <c r="B95" s="45"/>
      <c r="C95" s="45"/>
      <c r="D95" s="45"/>
      <c r="E95" s="45"/>
      <c r="F95" s="45"/>
      <c r="G95" s="45"/>
      <c r="H95" s="57" t="e">
        <f>ROUND(#REF!-#REF!,3)</f>
        <v>#REF!</v>
      </c>
      <c r="I95" s="57" t="e">
        <f>ROUND(#REF!-#REF!,3)</f>
        <v>#REF!</v>
      </c>
      <c r="J95" s="57" t="e">
        <f>ROUND(#REF!-#REF!,3)</f>
        <v>#REF!</v>
      </c>
      <c r="K95" s="57" t="e">
        <f>ROUND(#REF!-#REF!,3)</f>
        <v>#REF!</v>
      </c>
      <c r="L95" s="57" t="e">
        <f>ROUND(#REF!-#REF!,3)</f>
        <v>#REF!</v>
      </c>
      <c r="M95" s="57" t="e">
        <f>ROUND(#REF!-#REF!,3)</f>
        <v>#REF!</v>
      </c>
      <c r="N95" s="57" t="e">
        <f>ROUND(#REF!-#REF!,3)</f>
        <v>#REF!</v>
      </c>
      <c r="O95" s="57" t="e">
        <f>ROUND(#REF!-#REF!,3)</f>
        <v>#REF!</v>
      </c>
      <c r="P95" s="57" t="e">
        <f>ROUND(#REF!-#REF!,3)</f>
        <v>#REF!</v>
      </c>
      <c r="Q95" s="57" t="e">
        <f>ROUND(#REF!-#REF!,3)</f>
        <v>#REF!</v>
      </c>
      <c r="R95" s="57" t="e">
        <f>ROUND(#REF!-#REF!,3)</f>
        <v>#REF!</v>
      </c>
      <c r="S95" s="57" t="e">
        <f>ROUND(#REF!-#REF!,3)</f>
        <v>#REF!</v>
      </c>
      <c r="T95" s="57" t="e">
        <f>ROUND(#REF!-#REF!,3)</f>
        <v>#REF!</v>
      </c>
      <c r="U95" s="57" t="e">
        <f>ROUND(#REF!-#REF!,3)</f>
        <v>#REF!</v>
      </c>
      <c r="V95" s="57" t="e">
        <f>ROUND(#REF!-#REF!,3)</f>
        <v>#REF!</v>
      </c>
      <c r="W95" s="57" t="e">
        <f>ROUND(#REF!-#REF!,3)</f>
        <v>#REF!</v>
      </c>
      <c r="X95" s="57" t="e">
        <f>ROUND(#REF!-#REF!,3)</f>
        <v>#REF!</v>
      </c>
      <c r="Y95" s="57" t="e">
        <f>ROUND(#REF!-#REF!,3)</f>
        <v>#REF!</v>
      </c>
      <c r="Z95" s="57" t="e">
        <f>ROUND(#REF!-#REF!,3)</f>
        <v>#REF!</v>
      </c>
      <c r="AA95" s="57" t="e">
        <f>ROUND(#REF!-#REF!,3)</f>
        <v>#REF!</v>
      </c>
      <c r="AB95" s="57" t="e">
        <f>ROUND(#REF!-#REF!,3)</f>
        <v>#REF!</v>
      </c>
      <c r="AC95" s="57" t="e">
        <f>ROUND(#REF!-#REF!,3)</f>
        <v>#REF!</v>
      </c>
      <c r="AD95" s="57" t="e">
        <f>ROUND(#REF!-#REF!,3)</f>
        <v>#REF!</v>
      </c>
      <c r="AE95" s="57" t="e">
        <f>ROUND(#REF!-#REF!,3)</f>
        <v>#REF!</v>
      </c>
      <c r="AF95" s="57" t="e">
        <f>ROUND(#REF!-#REF!,3)</f>
        <v>#REF!</v>
      </c>
      <c r="AG95" s="57" t="e">
        <f>ROUND(#REF!-#REF!,3)</f>
        <v>#REF!</v>
      </c>
      <c r="AH95" s="57" t="e">
        <f>ROUND(#REF!-#REF!,3)</f>
        <v>#REF!</v>
      </c>
      <c r="AI95" s="57" t="e">
        <f>ROUND(#REF!-#REF!,3)</f>
        <v>#REF!</v>
      </c>
      <c r="AJ95" s="57" t="e">
        <f>ROUND(#REF!-#REF!,3)</f>
        <v>#REF!</v>
      </c>
      <c r="AK95" s="57" t="e">
        <f>ROUND(#REF!-#REF!,3)</f>
        <v>#REF!</v>
      </c>
      <c r="AL95" s="57" t="e">
        <f>ROUND(#REF!-#REF!,3)</f>
        <v>#REF!</v>
      </c>
      <c r="AM95" s="57" t="e">
        <f>ROUND(#REF!-#REF!,3)</f>
        <v>#REF!</v>
      </c>
      <c r="AN95" s="57" t="e">
        <f>ROUND(#REF!-#REF!,3)</f>
        <v>#REF!</v>
      </c>
      <c r="AO95" s="57" t="e">
        <f>ROUND(#REF!-#REF!,3)</f>
        <v>#REF!</v>
      </c>
      <c r="AP95" s="57" t="e">
        <f>ROUND(#REF!-#REF!,3)</f>
        <v>#REF!</v>
      </c>
      <c r="AQ95" s="57" t="e">
        <f>ROUND(#REF!-#REF!,3)</f>
        <v>#REF!</v>
      </c>
      <c r="AR95" s="57" t="e">
        <f>ROUND(#REF!-#REF!,3)</f>
        <v>#REF!</v>
      </c>
      <c r="AS95" s="57" t="e">
        <f>ROUND(#REF!-#REF!,3)</f>
        <v>#REF!</v>
      </c>
      <c r="AT95" s="57" t="e">
        <f>ROUND(#REF!-#REF!,3)</f>
        <v>#REF!</v>
      </c>
      <c r="AU95" s="57" t="e">
        <f>ROUND(#REF!-#REF!,3)</f>
        <v>#REF!</v>
      </c>
      <c r="AV95" s="57" t="e">
        <f>ROUND(#REF!-#REF!,3)</f>
        <v>#REF!</v>
      </c>
      <c r="AW95" s="57" t="e">
        <f>ROUND(#REF!-#REF!,3)</f>
        <v>#REF!</v>
      </c>
      <c r="AX95" s="51" t="e">
        <f>ROUND(#REF!-#REF!,3)</f>
        <v>#REF!</v>
      </c>
      <c r="AY95" s="51" t="e">
        <f>ROUND(#REF!-#REF!,3)</f>
        <v>#REF!</v>
      </c>
      <c r="AZ95" s="51" t="e">
        <f>ROUND(#REF!-#REF!,3)</f>
        <v>#REF!</v>
      </c>
      <c r="BA95" s="51" t="e">
        <f>ROUND(#REF!-#REF!,3)</f>
        <v>#REF!</v>
      </c>
      <c r="BB95" s="51" t="e">
        <f>ROUND(#REF!-#REF!,3)</f>
        <v>#REF!</v>
      </c>
      <c r="BC95" s="51" t="e">
        <f>ROUND(#REF!-#REF!,3)</f>
        <v>#REF!</v>
      </c>
      <c r="BD95" s="47" t="e">
        <f>ROUND(#REF!-#REF!,3)</f>
        <v>#REF!</v>
      </c>
      <c r="BE95" s="47" t="e">
        <f>ROUND(#REF!-#REF!,3)</f>
        <v>#REF!</v>
      </c>
      <c r="BF95" s="47" t="e">
        <f>ROUND(#REF!-#REF!,3)</f>
        <v>#REF!</v>
      </c>
      <c r="BG95" s="47" t="e">
        <f>ROUND(#REF!-#REF!,3)</f>
        <v>#REF!</v>
      </c>
      <c r="BH95" s="47" t="e">
        <f>ROUND(#REF!-#REF!,3)</f>
        <v>#REF!</v>
      </c>
      <c r="BI95" s="47" t="e">
        <f>ROUND(#REF!-#REF!,3)</f>
        <v>#REF!</v>
      </c>
      <c r="BJ95" s="47" t="e">
        <f>ROUND(#REF!-#REF!,3)</f>
        <v>#REF!</v>
      </c>
      <c r="BK95" s="47" t="e">
        <f>ROUND(#REF!-#REF!,3)</f>
        <v>#REF!</v>
      </c>
      <c r="BL95" s="47" t="e">
        <f>ROUND(#REF!-#REF!,3)</f>
        <v>#REF!</v>
      </c>
      <c r="BM95" s="47" t="e">
        <f>ROUND(#REF!-#REF!,3)</f>
        <v>#REF!</v>
      </c>
      <c r="BN95" s="47" t="e">
        <f>ROUND(#REF!-#REF!,3)</f>
        <v>#REF!</v>
      </c>
      <c r="BO95" s="47" t="e">
        <f>ROUND(#REF!-#REF!,3)</f>
        <v>#REF!</v>
      </c>
      <c r="BP95" s="47" t="e">
        <f>ROUND(#REF!-#REF!,3)</f>
        <v>#REF!</v>
      </c>
      <c r="BQ95" s="47" t="e">
        <f>ROUND(#REF!-#REF!,3)</f>
        <v>#REF!</v>
      </c>
      <c r="BR95" s="47" t="e">
        <f>ROUND(#REF!-#REF!,3)</f>
        <v>#REF!</v>
      </c>
      <c r="BS95" s="47" t="e">
        <f>ROUND(#REF!-#REF!,3)</f>
        <v>#REF!</v>
      </c>
      <c r="BT95" s="47" t="e">
        <f>ROUND(#REF!-#REF!,3)</f>
        <v>#REF!</v>
      </c>
      <c r="BU95" s="47" t="e">
        <f>ROUND(#REF!-#REF!,3)</f>
        <v>#REF!</v>
      </c>
      <c r="BV95" s="47" t="e">
        <f>ROUND(#REF!-#REF!,3)</f>
        <v>#REF!</v>
      </c>
      <c r="BW95" s="47" t="e">
        <f>ROUND(#REF!-#REF!,3)</f>
        <v>#REF!</v>
      </c>
      <c r="BX95" s="47" t="e">
        <f>ROUND(#REF!-#REF!,3)</f>
        <v>#REF!</v>
      </c>
      <c r="BY95" s="47" t="e">
        <f>ROUND(#REF!-#REF!,3)</f>
        <v>#REF!</v>
      </c>
      <c r="BZ95" s="47" t="e">
        <f>ROUND(#REF!-#REF!,3)</f>
        <v>#REF!</v>
      </c>
      <c r="CA95" s="47" t="e">
        <f>ROUND(#REF!-#REF!,3)</f>
        <v>#REF!</v>
      </c>
      <c r="CB95" s="47" t="e">
        <f>ROUND(#REF!-#REF!,3)</f>
        <v>#REF!</v>
      </c>
      <c r="CC95" s="47" t="e">
        <f>ROUND(#REF!-#REF!,3)</f>
        <v>#REF!</v>
      </c>
      <c r="CD95" s="47" t="e">
        <f>ROUND(#REF!-#REF!,3)</f>
        <v>#REF!</v>
      </c>
      <c r="CE95" s="47" t="e">
        <f>ROUND(#REF!-#REF!,3)</f>
        <v>#REF!</v>
      </c>
      <c r="CF95" s="47" t="e">
        <f>ROUND(#REF!-#REF!,3)</f>
        <v>#REF!</v>
      </c>
      <c r="CG95" s="47" t="e">
        <f>ROUND(#REF!-#REF!,3)</f>
        <v>#REF!</v>
      </c>
      <c r="CH95" s="47" t="e">
        <f>ROUND(#REF!-#REF!,3)</f>
        <v>#REF!</v>
      </c>
      <c r="CI95" s="47" t="e">
        <f>ROUND(#REF!-#REF!,3)</f>
        <v>#REF!</v>
      </c>
      <c r="CJ95" s="47" t="e">
        <f>ROUND(#REF!-#REF!,3)</f>
        <v>#REF!</v>
      </c>
      <c r="CK95" s="47" t="e">
        <f>ROUND(#REF!-#REF!,3)</f>
        <v>#REF!</v>
      </c>
      <c r="CL95" s="47" t="e">
        <f>ROUND(#REF!-#REF!,3)</f>
        <v>#REF!</v>
      </c>
      <c r="CM95" s="47" t="e">
        <f>ROUND(#REF!-#REF!,3)</f>
        <v>#REF!</v>
      </c>
      <c r="CN95" s="45"/>
      <c r="CO95" s="45"/>
      <c r="CP95" s="45"/>
      <c r="CQ95" s="45"/>
    </row>
    <row r="96" spans="1:95" ht="16">
      <c r="A96" s="6">
        <f t="shared" si="4"/>
        <v>63</v>
      </c>
      <c r="B96" s="45"/>
      <c r="C96" s="45"/>
      <c r="D96" s="45"/>
      <c r="E96" s="45"/>
      <c r="F96" s="45"/>
      <c r="G96" s="45"/>
      <c r="H96" s="57" t="e">
        <f>ROUND(#REF!-#REF!,3)</f>
        <v>#REF!</v>
      </c>
      <c r="I96" s="57" t="e">
        <f>ROUND(#REF!-#REF!,3)</f>
        <v>#REF!</v>
      </c>
      <c r="J96" s="57" t="e">
        <f>ROUND(#REF!-#REF!,3)</f>
        <v>#REF!</v>
      </c>
      <c r="K96" s="57" t="e">
        <f>ROUND(#REF!-#REF!,3)</f>
        <v>#REF!</v>
      </c>
      <c r="L96" s="57" t="e">
        <f>ROUND(#REF!-#REF!,3)</f>
        <v>#REF!</v>
      </c>
      <c r="M96" s="57" t="e">
        <f>ROUND(#REF!-#REF!,3)</f>
        <v>#REF!</v>
      </c>
      <c r="N96" s="57" t="e">
        <f>ROUND(#REF!-#REF!,3)</f>
        <v>#REF!</v>
      </c>
      <c r="O96" s="57" t="e">
        <f>ROUND(#REF!-#REF!,3)</f>
        <v>#REF!</v>
      </c>
      <c r="P96" s="57" t="e">
        <f>ROUND(#REF!-#REF!,3)</f>
        <v>#REF!</v>
      </c>
      <c r="Q96" s="57" t="e">
        <f>ROUND(#REF!-#REF!,3)</f>
        <v>#REF!</v>
      </c>
      <c r="R96" s="57" t="e">
        <f>ROUND(#REF!-#REF!,3)</f>
        <v>#REF!</v>
      </c>
      <c r="S96" s="57" t="e">
        <f>ROUND(#REF!-#REF!,3)</f>
        <v>#REF!</v>
      </c>
      <c r="T96" s="57" t="e">
        <f>ROUND(#REF!-#REF!,3)</f>
        <v>#REF!</v>
      </c>
      <c r="U96" s="57" t="e">
        <f>ROUND(#REF!-#REF!,3)</f>
        <v>#REF!</v>
      </c>
      <c r="V96" s="57" t="e">
        <f>ROUND(#REF!-#REF!,3)</f>
        <v>#REF!</v>
      </c>
      <c r="W96" s="57" t="e">
        <f>ROUND(#REF!-#REF!,3)</f>
        <v>#REF!</v>
      </c>
      <c r="X96" s="57" t="e">
        <f>ROUND(#REF!-#REF!,3)</f>
        <v>#REF!</v>
      </c>
      <c r="Y96" s="57" t="e">
        <f>ROUND(#REF!-#REF!,3)</f>
        <v>#REF!</v>
      </c>
      <c r="Z96" s="57" t="e">
        <f>ROUND(#REF!-#REF!,3)</f>
        <v>#REF!</v>
      </c>
      <c r="AA96" s="57" t="e">
        <f>ROUND(#REF!-#REF!,3)</f>
        <v>#REF!</v>
      </c>
      <c r="AB96" s="57" t="e">
        <f>ROUND(#REF!-#REF!,3)</f>
        <v>#REF!</v>
      </c>
      <c r="AC96" s="57" t="e">
        <f>ROUND(#REF!-#REF!,3)</f>
        <v>#REF!</v>
      </c>
      <c r="AD96" s="57" t="e">
        <f>ROUND(#REF!-#REF!,3)</f>
        <v>#REF!</v>
      </c>
      <c r="AE96" s="57" t="e">
        <f>ROUND(#REF!-#REF!,3)</f>
        <v>#REF!</v>
      </c>
      <c r="AF96" s="57" t="e">
        <f>ROUND(#REF!-#REF!,3)</f>
        <v>#REF!</v>
      </c>
      <c r="AG96" s="57" t="e">
        <f>ROUND(#REF!-#REF!,3)</f>
        <v>#REF!</v>
      </c>
      <c r="AH96" s="57" t="e">
        <f>ROUND(#REF!-#REF!,3)</f>
        <v>#REF!</v>
      </c>
      <c r="AI96" s="57" t="e">
        <f>ROUND(#REF!-#REF!,3)</f>
        <v>#REF!</v>
      </c>
      <c r="AJ96" s="57" t="e">
        <f>ROUND(#REF!-#REF!,3)</f>
        <v>#REF!</v>
      </c>
      <c r="AK96" s="57" t="e">
        <f>ROUND(#REF!-#REF!,3)</f>
        <v>#REF!</v>
      </c>
      <c r="AL96" s="57" t="e">
        <f>ROUND(#REF!-#REF!,3)</f>
        <v>#REF!</v>
      </c>
      <c r="AM96" s="57" t="e">
        <f>ROUND(#REF!-#REF!,3)</f>
        <v>#REF!</v>
      </c>
      <c r="AN96" s="57" t="e">
        <f>ROUND(#REF!-#REF!,3)</f>
        <v>#REF!</v>
      </c>
      <c r="AO96" s="57" t="e">
        <f>ROUND(#REF!-#REF!,3)</f>
        <v>#REF!</v>
      </c>
      <c r="AP96" s="57" t="e">
        <f>ROUND(#REF!-#REF!,3)</f>
        <v>#REF!</v>
      </c>
      <c r="AQ96" s="57" t="e">
        <f>ROUND(#REF!-#REF!,3)</f>
        <v>#REF!</v>
      </c>
      <c r="AR96" s="57" t="e">
        <f>ROUND(#REF!-#REF!,3)</f>
        <v>#REF!</v>
      </c>
      <c r="AS96" s="57" t="e">
        <f>ROUND(#REF!-#REF!,3)</f>
        <v>#REF!</v>
      </c>
      <c r="AT96" s="57" t="e">
        <f>ROUND(#REF!-#REF!,3)</f>
        <v>#REF!</v>
      </c>
      <c r="AU96" s="57" t="e">
        <f>ROUND(#REF!-#REF!,3)</f>
        <v>#REF!</v>
      </c>
      <c r="AV96" s="57" t="e">
        <f>ROUND(#REF!-#REF!,3)</f>
        <v>#REF!</v>
      </c>
      <c r="AW96" s="57" t="e">
        <f>ROUND(#REF!-#REF!,3)</f>
        <v>#REF!</v>
      </c>
      <c r="AX96" s="58" t="e">
        <f>ROUND(#REF!-#REF!,3)</f>
        <v>#REF!</v>
      </c>
      <c r="AY96" s="58" t="e">
        <f>ROUND(#REF!-#REF!,3)</f>
        <v>#REF!</v>
      </c>
      <c r="AZ96" s="58" t="e">
        <f>ROUND(#REF!-#REF!,3)</f>
        <v>#REF!</v>
      </c>
      <c r="BA96" s="58" t="e">
        <f>ROUND(#REF!-#REF!,3)</f>
        <v>#REF!</v>
      </c>
      <c r="BB96" s="58" t="e">
        <f>ROUND(#REF!-#REF!,3)</f>
        <v>#REF!</v>
      </c>
      <c r="BC96" s="58" t="e">
        <f>ROUND(#REF!-#REF!,3)</f>
        <v>#REF!</v>
      </c>
      <c r="BD96" s="58" t="e">
        <f>ROUND(#REF!-#REF!,3)</f>
        <v>#REF!</v>
      </c>
      <c r="BE96" s="58" t="e">
        <f>ROUND(#REF!-#REF!,3)</f>
        <v>#REF!</v>
      </c>
      <c r="BF96" s="58" t="e">
        <f>ROUND(#REF!-#REF!,3)</f>
        <v>#REF!</v>
      </c>
      <c r="BG96" s="58" t="e">
        <f>ROUND(#REF!-#REF!,3)</f>
        <v>#REF!</v>
      </c>
      <c r="BH96" s="58" t="e">
        <f>ROUND(#REF!-#REF!,3)</f>
        <v>#REF!</v>
      </c>
      <c r="BI96" s="58" t="e">
        <f>ROUND(#REF!-#REF!,3)</f>
        <v>#REF!</v>
      </c>
      <c r="BJ96" s="58" t="e">
        <f>ROUND(#REF!-#REF!,3)</f>
        <v>#REF!</v>
      </c>
      <c r="BK96" s="58" t="e">
        <f>ROUND(#REF!-#REF!,3)</f>
        <v>#REF!</v>
      </c>
      <c r="BL96" s="58" t="e">
        <f>ROUND(#REF!-#REF!,3)</f>
        <v>#REF!</v>
      </c>
      <c r="BM96" s="58" t="e">
        <f>ROUND(#REF!-#REF!,3)</f>
        <v>#REF!</v>
      </c>
      <c r="BN96" s="58" t="e">
        <f>ROUND(#REF!-#REF!,3)</f>
        <v>#REF!</v>
      </c>
      <c r="BO96" s="58" t="e">
        <f>ROUND(#REF!-#REF!,3)</f>
        <v>#REF!</v>
      </c>
      <c r="BP96" s="58" t="e">
        <f>ROUND(#REF!-#REF!,3)</f>
        <v>#REF!</v>
      </c>
      <c r="BQ96" s="58" t="e">
        <f>ROUND(#REF!-#REF!,3)</f>
        <v>#REF!</v>
      </c>
      <c r="BR96" s="58" t="e">
        <f>ROUND(#REF!-#REF!,3)</f>
        <v>#REF!</v>
      </c>
      <c r="BS96" s="58" t="e">
        <f>ROUND(#REF!-#REF!,3)</f>
        <v>#REF!</v>
      </c>
      <c r="BT96" s="58" t="e">
        <f>ROUND(#REF!-#REF!,3)</f>
        <v>#REF!</v>
      </c>
      <c r="BU96" s="58" t="e">
        <f>ROUND(#REF!-#REF!,3)</f>
        <v>#REF!</v>
      </c>
      <c r="BV96" s="58" t="e">
        <f>ROUND(#REF!-#REF!,3)</f>
        <v>#REF!</v>
      </c>
      <c r="BW96" s="58" t="e">
        <f>ROUND(#REF!-#REF!,3)</f>
        <v>#REF!</v>
      </c>
      <c r="BX96" s="58" t="e">
        <f>ROUND(#REF!-#REF!,3)</f>
        <v>#REF!</v>
      </c>
      <c r="BY96" s="58" t="e">
        <f>ROUND(#REF!-#REF!,3)</f>
        <v>#REF!</v>
      </c>
      <c r="BZ96" s="58" t="e">
        <f>ROUND(#REF!-#REF!,3)</f>
        <v>#REF!</v>
      </c>
      <c r="CA96" s="58" t="e">
        <f>ROUND(#REF!-#REF!,3)</f>
        <v>#REF!</v>
      </c>
      <c r="CB96" s="58" t="e">
        <f>ROUND(#REF!-#REF!,3)</f>
        <v>#REF!</v>
      </c>
      <c r="CC96" s="58" t="e">
        <f>ROUND(#REF!-#REF!,3)</f>
        <v>#REF!</v>
      </c>
      <c r="CD96" s="58" t="e">
        <f>ROUND(#REF!-#REF!,3)</f>
        <v>#REF!</v>
      </c>
      <c r="CE96" s="58" t="e">
        <f>ROUND(#REF!-#REF!,3)</f>
        <v>#REF!</v>
      </c>
      <c r="CF96" s="58" t="e">
        <f>ROUND(#REF!-#REF!,3)</f>
        <v>#REF!</v>
      </c>
      <c r="CG96" s="58" t="e">
        <f>ROUND(#REF!-#REF!,3)</f>
        <v>#REF!</v>
      </c>
      <c r="CH96" s="58" t="e">
        <f>ROUND(#REF!-#REF!,3)</f>
        <v>#REF!</v>
      </c>
      <c r="CI96" s="58" t="e">
        <f>ROUND(#REF!-#REF!,3)</f>
        <v>#REF!</v>
      </c>
      <c r="CJ96" s="58" t="e">
        <f>ROUND(#REF!-#REF!,3)</f>
        <v>#REF!</v>
      </c>
      <c r="CK96" s="58" t="e">
        <f>ROUND(#REF!-#REF!,3)</f>
        <v>#REF!</v>
      </c>
      <c r="CL96" s="58" t="e">
        <f>ROUND(#REF!-#REF!,3)</f>
        <v>#REF!</v>
      </c>
      <c r="CM96" s="58" t="e">
        <f>ROUND(#REF!-#REF!,3)</f>
        <v>#REF!</v>
      </c>
      <c r="CN96" s="58" t="e">
        <f>ROUND(#REF!-#REF!,3)</f>
        <v>#REF!</v>
      </c>
      <c r="CO96" s="45"/>
      <c r="CP96" s="45"/>
      <c r="CQ96" s="45"/>
    </row>
    <row r="97" spans="1:95" ht="16">
      <c r="A97" s="6">
        <f t="shared" si="4"/>
        <v>60</v>
      </c>
      <c r="B97" s="45"/>
      <c r="C97" s="45"/>
      <c r="D97" s="45"/>
      <c r="E97" s="45"/>
      <c r="F97" s="45"/>
      <c r="G97" s="45"/>
      <c r="H97" s="57" t="e">
        <f>ROUND(#REF!-#REF!,3)</f>
        <v>#REF!</v>
      </c>
      <c r="I97" s="57" t="e">
        <f>ROUND(#REF!-#REF!,3)</f>
        <v>#REF!</v>
      </c>
      <c r="J97" s="57" t="e">
        <f>ROUND(#REF!-#REF!,3)</f>
        <v>#REF!</v>
      </c>
      <c r="K97" s="57" t="e">
        <f>ROUND(#REF!-#REF!,3)</f>
        <v>#REF!</v>
      </c>
      <c r="L97" s="57" t="e">
        <f>ROUND(#REF!-#REF!,3)</f>
        <v>#REF!</v>
      </c>
      <c r="M97" s="57" t="e">
        <f>ROUND(#REF!-#REF!,3)</f>
        <v>#REF!</v>
      </c>
      <c r="N97" s="57" t="e">
        <f>ROUND(#REF!-#REF!,3)</f>
        <v>#REF!</v>
      </c>
      <c r="O97" s="57" t="e">
        <f>ROUND(#REF!-#REF!,3)</f>
        <v>#REF!</v>
      </c>
      <c r="P97" s="57" t="e">
        <f>ROUND(#REF!-#REF!,3)</f>
        <v>#REF!</v>
      </c>
      <c r="Q97" s="57" t="e">
        <f>ROUND(#REF!-#REF!,3)</f>
        <v>#REF!</v>
      </c>
      <c r="R97" s="57" t="e">
        <f>ROUND(#REF!-#REF!,3)</f>
        <v>#REF!</v>
      </c>
      <c r="S97" s="57" t="e">
        <f>ROUND(#REF!-#REF!,3)</f>
        <v>#REF!</v>
      </c>
      <c r="T97" s="57" t="e">
        <f>ROUND(#REF!-#REF!,3)</f>
        <v>#REF!</v>
      </c>
      <c r="U97" s="57" t="e">
        <f>ROUND(#REF!-#REF!,3)</f>
        <v>#REF!</v>
      </c>
      <c r="V97" s="57" t="e">
        <f>ROUND(#REF!-#REF!,3)</f>
        <v>#REF!</v>
      </c>
      <c r="W97" s="57" t="e">
        <f>ROUND(#REF!-#REF!,3)</f>
        <v>#REF!</v>
      </c>
      <c r="X97" s="57" t="e">
        <f>ROUND(#REF!-#REF!,3)</f>
        <v>#REF!</v>
      </c>
      <c r="Y97" s="57" t="e">
        <f>ROUND(#REF!-#REF!,3)</f>
        <v>#REF!</v>
      </c>
      <c r="Z97" s="57" t="e">
        <f>ROUND(#REF!-#REF!,3)</f>
        <v>#REF!</v>
      </c>
      <c r="AA97" s="57" t="e">
        <f>ROUND(#REF!-#REF!,3)</f>
        <v>#REF!</v>
      </c>
      <c r="AB97" s="57" t="e">
        <f>ROUND(#REF!-#REF!,3)</f>
        <v>#REF!</v>
      </c>
      <c r="AC97" s="57" t="e">
        <f>ROUND(#REF!-#REF!,3)</f>
        <v>#REF!</v>
      </c>
      <c r="AD97" s="57" t="e">
        <f>ROUND(#REF!-#REF!,3)</f>
        <v>#REF!</v>
      </c>
      <c r="AE97" s="57" t="e">
        <f>ROUND(#REF!-#REF!,3)</f>
        <v>#REF!</v>
      </c>
      <c r="AF97" s="57" t="e">
        <f>ROUND(#REF!-#REF!,3)</f>
        <v>#REF!</v>
      </c>
      <c r="AG97" s="57" t="e">
        <f>ROUND(#REF!-#REF!,3)</f>
        <v>#REF!</v>
      </c>
      <c r="AH97" s="57" t="e">
        <f>ROUND(#REF!-#REF!,3)</f>
        <v>#REF!</v>
      </c>
      <c r="AI97" s="57" t="e">
        <f>ROUND(#REF!-#REF!,3)</f>
        <v>#REF!</v>
      </c>
      <c r="AJ97" s="57" t="e">
        <f>ROUND(#REF!-#REF!,3)</f>
        <v>#REF!</v>
      </c>
      <c r="AK97" s="57" t="e">
        <f>ROUND(#REF!-#REF!,3)</f>
        <v>#REF!</v>
      </c>
      <c r="AL97" s="57" t="e">
        <f>ROUND(#REF!-#REF!,3)</f>
        <v>#REF!</v>
      </c>
      <c r="AM97" s="57" t="e">
        <f>ROUND(#REF!-#REF!,3)</f>
        <v>#REF!</v>
      </c>
      <c r="AN97" s="57" t="e">
        <f>ROUND(#REF!-#REF!,3)</f>
        <v>#REF!</v>
      </c>
      <c r="AO97" s="57" t="e">
        <f>ROUND(#REF!-#REF!,3)</f>
        <v>#REF!</v>
      </c>
      <c r="AP97" s="57" t="e">
        <f>ROUND(#REF!-#REF!,3)</f>
        <v>#REF!</v>
      </c>
      <c r="AQ97" s="57" t="e">
        <f>ROUND(#REF!-#REF!,3)</f>
        <v>#REF!</v>
      </c>
      <c r="AR97" s="52" t="e">
        <f>ROUND(#REF!-#REF!,3)</f>
        <v>#REF!</v>
      </c>
      <c r="AS97" s="52" t="e">
        <f>ROUND(#REF!-#REF!,3)</f>
        <v>#REF!</v>
      </c>
      <c r="AT97" s="52" t="e">
        <f>ROUND(#REF!-#REF!,3)</f>
        <v>#REF!</v>
      </c>
      <c r="AU97" s="52" t="e">
        <f>ROUND(#REF!-#REF!,3)</f>
        <v>#REF!</v>
      </c>
      <c r="AV97" s="52" t="e">
        <f>ROUND(#REF!-#REF!,3)</f>
        <v>#REF!</v>
      </c>
      <c r="AW97" s="52" t="e">
        <f>ROUND(#REF!-#REF!,3)</f>
        <v>#REF!</v>
      </c>
      <c r="AX97" s="58" t="e">
        <f>ROUND(#REF!-#REF!,3)</f>
        <v>#REF!</v>
      </c>
      <c r="AY97" s="58" t="e">
        <f>ROUND(#REF!-#REF!,3)</f>
        <v>#REF!</v>
      </c>
      <c r="AZ97" s="58" t="e">
        <f>ROUND(#REF!-#REF!,3)</f>
        <v>#REF!</v>
      </c>
      <c r="BA97" s="58" t="e">
        <f>ROUND(#REF!-#REF!,3)</f>
        <v>#REF!</v>
      </c>
      <c r="BB97" s="58" t="e">
        <f>ROUND(#REF!-#REF!,3)</f>
        <v>#REF!</v>
      </c>
      <c r="BC97" s="58" t="e">
        <f>ROUND(#REF!-#REF!,3)</f>
        <v>#REF!</v>
      </c>
      <c r="BD97" s="58" t="e">
        <f>ROUND(#REF!-#REF!,3)</f>
        <v>#REF!</v>
      </c>
      <c r="BE97" s="58" t="e">
        <f>ROUND(#REF!-#REF!,3)</f>
        <v>#REF!</v>
      </c>
      <c r="BF97" s="58" t="e">
        <f>ROUND(#REF!-#REF!,3)</f>
        <v>#REF!</v>
      </c>
      <c r="BG97" s="58" t="e">
        <f>ROUND(#REF!-#REF!,3)</f>
        <v>#REF!</v>
      </c>
      <c r="BH97" s="58" t="e">
        <f>ROUND(#REF!-#REF!,3)</f>
        <v>#REF!</v>
      </c>
      <c r="BI97" s="58" t="e">
        <f>ROUND(#REF!-#REF!,3)</f>
        <v>#REF!</v>
      </c>
      <c r="BJ97" s="58" t="e">
        <f>ROUND(#REF!-#REF!,3)</f>
        <v>#REF!</v>
      </c>
      <c r="BK97" s="58" t="e">
        <f>ROUND(#REF!-#REF!,3)</f>
        <v>#REF!</v>
      </c>
      <c r="BL97" s="58" t="e">
        <f>ROUND(#REF!-#REF!,3)</f>
        <v>#REF!</v>
      </c>
      <c r="BM97" s="58" t="e">
        <f>ROUND(#REF!-#REF!,3)</f>
        <v>#REF!</v>
      </c>
      <c r="BN97" s="58" t="e">
        <f>ROUND(#REF!-#REF!,3)</f>
        <v>#REF!</v>
      </c>
      <c r="BO97" s="58" t="e">
        <f>ROUND(#REF!-#REF!,3)</f>
        <v>#REF!</v>
      </c>
      <c r="BP97" s="58" t="e">
        <f>ROUND(#REF!-#REF!,3)</f>
        <v>#REF!</v>
      </c>
      <c r="BQ97" s="58" t="e">
        <f>ROUND(#REF!-#REF!,3)</f>
        <v>#REF!</v>
      </c>
      <c r="BR97" s="58" t="e">
        <f>ROUND(#REF!-#REF!,3)</f>
        <v>#REF!</v>
      </c>
      <c r="BS97" s="58" t="e">
        <f>ROUND(#REF!-#REF!,3)</f>
        <v>#REF!</v>
      </c>
      <c r="BT97" s="58" t="e">
        <f>ROUND(#REF!-#REF!,3)</f>
        <v>#REF!</v>
      </c>
      <c r="BU97" s="58" t="e">
        <f>ROUND(#REF!-#REF!,3)</f>
        <v>#REF!</v>
      </c>
      <c r="BV97" s="58" t="e">
        <f>ROUND(#REF!-#REF!,3)</f>
        <v>#REF!</v>
      </c>
      <c r="BW97" s="58" t="e">
        <f>ROUND(#REF!-#REF!,3)</f>
        <v>#REF!</v>
      </c>
      <c r="BX97" s="58" t="e">
        <f>ROUND(#REF!-#REF!,3)</f>
        <v>#REF!</v>
      </c>
      <c r="BY97" s="58" t="e">
        <f>ROUND(#REF!-#REF!,3)</f>
        <v>#REF!</v>
      </c>
      <c r="BZ97" s="58" t="e">
        <f>ROUND(#REF!-#REF!,3)</f>
        <v>#REF!</v>
      </c>
      <c r="CA97" s="58" t="e">
        <f>ROUND(#REF!-#REF!,3)</f>
        <v>#REF!</v>
      </c>
      <c r="CB97" s="58" t="e">
        <f>ROUND(#REF!-#REF!,3)</f>
        <v>#REF!</v>
      </c>
      <c r="CC97" s="58" t="e">
        <f>ROUND(#REF!-#REF!,3)</f>
        <v>#REF!</v>
      </c>
      <c r="CD97" s="58" t="e">
        <f>ROUND(#REF!-#REF!,3)</f>
        <v>#REF!</v>
      </c>
      <c r="CE97" s="58" t="e">
        <f>ROUND(#REF!-#REF!,3)</f>
        <v>#REF!</v>
      </c>
      <c r="CF97" s="58" t="e">
        <f>ROUND(#REF!-#REF!,3)</f>
        <v>#REF!</v>
      </c>
      <c r="CG97" s="58" t="e">
        <f>ROUND(#REF!-#REF!,3)</f>
        <v>#REF!</v>
      </c>
      <c r="CH97" s="58" t="e">
        <f>ROUND(#REF!-#REF!,3)</f>
        <v>#REF!</v>
      </c>
      <c r="CI97" s="58" t="e">
        <f>ROUND(#REF!-#REF!,3)</f>
        <v>#REF!</v>
      </c>
      <c r="CJ97" s="58" t="e">
        <f>ROUND(#REF!-#REF!,3)</f>
        <v>#REF!</v>
      </c>
      <c r="CK97" s="58" t="e">
        <f>ROUND(#REF!-#REF!,3)</f>
        <v>#REF!</v>
      </c>
      <c r="CL97" s="58" t="e">
        <f>ROUND(#REF!-#REF!,3)</f>
        <v>#REF!</v>
      </c>
      <c r="CM97" s="58" t="e">
        <f>ROUND(#REF!-#REF!,3)</f>
        <v>#REF!</v>
      </c>
      <c r="CN97" s="58" t="e">
        <f>ROUND(#REF!-#REF!,3)</f>
        <v>#REF!</v>
      </c>
      <c r="CO97" s="45"/>
      <c r="CP97" s="45"/>
      <c r="CQ97" s="45"/>
    </row>
    <row r="98" spans="1:95" ht="16">
      <c r="A98" s="6">
        <f t="shared" si="4"/>
        <v>57</v>
      </c>
      <c r="B98" s="45"/>
      <c r="C98" s="45"/>
      <c r="D98" s="45"/>
      <c r="E98" s="45"/>
      <c r="F98" s="45"/>
      <c r="G98" s="45"/>
      <c r="H98" s="57" t="e">
        <f>ROUND(#REF!-#REF!,3)</f>
        <v>#REF!</v>
      </c>
      <c r="I98" s="57" t="e">
        <f>ROUND(#REF!-#REF!,3)</f>
        <v>#REF!</v>
      </c>
      <c r="J98" s="57" t="e">
        <f>ROUND(#REF!-#REF!,3)</f>
        <v>#REF!</v>
      </c>
      <c r="K98" s="57" t="e">
        <f>ROUND(#REF!-#REF!,3)</f>
        <v>#REF!</v>
      </c>
      <c r="L98" s="57" t="e">
        <f>ROUND(#REF!-#REF!,3)</f>
        <v>#REF!</v>
      </c>
      <c r="M98" s="57" t="e">
        <f>ROUND(#REF!-#REF!,3)</f>
        <v>#REF!</v>
      </c>
      <c r="N98" s="57" t="e">
        <f>ROUND(#REF!-#REF!,3)</f>
        <v>#REF!</v>
      </c>
      <c r="O98" s="57" t="e">
        <f>ROUND(#REF!-#REF!,3)</f>
        <v>#REF!</v>
      </c>
      <c r="P98" s="57" t="e">
        <f>ROUND(#REF!-#REF!,3)</f>
        <v>#REF!</v>
      </c>
      <c r="Q98" s="57" t="e">
        <f>ROUND(#REF!-#REF!,3)</f>
        <v>#REF!</v>
      </c>
      <c r="R98" s="57" t="e">
        <f>ROUND(#REF!-#REF!,3)</f>
        <v>#REF!</v>
      </c>
      <c r="S98" s="57" t="e">
        <f>ROUND(#REF!-#REF!,3)</f>
        <v>#REF!</v>
      </c>
      <c r="T98" s="57" t="e">
        <f>ROUND(#REF!-#REF!,3)</f>
        <v>#REF!</v>
      </c>
      <c r="U98" s="57" t="e">
        <f>ROUND(#REF!-#REF!,3)</f>
        <v>#REF!</v>
      </c>
      <c r="V98" s="57" t="e">
        <f>ROUND(#REF!-#REF!,3)</f>
        <v>#REF!</v>
      </c>
      <c r="W98" s="57" t="e">
        <f>ROUND(#REF!-#REF!,3)</f>
        <v>#REF!</v>
      </c>
      <c r="X98" s="57" t="e">
        <f>ROUND(#REF!-#REF!,3)</f>
        <v>#REF!</v>
      </c>
      <c r="Y98" s="57" t="e">
        <f>ROUND(#REF!-#REF!,3)</f>
        <v>#REF!</v>
      </c>
      <c r="Z98" s="57" t="e">
        <f>ROUND(#REF!-#REF!,3)</f>
        <v>#REF!</v>
      </c>
      <c r="AA98" s="57" t="e">
        <f>ROUND(#REF!-#REF!,3)</f>
        <v>#REF!</v>
      </c>
      <c r="AB98" s="57" t="e">
        <f>ROUND(#REF!-#REF!,3)</f>
        <v>#REF!</v>
      </c>
      <c r="AC98" s="57" t="e">
        <f>ROUND(#REF!-#REF!,3)</f>
        <v>#REF!</v>
      </c>
      <c r="AD98" s="57" t="e">
        <f>ROUND(#REF!-#REF!,3)</f>
        <v>#REF!</v>
      </c>
      <c r="AE98" s="57" t="e">
        <f>ROUND(#REF!-#REF!,3)</f>
        <v>#REF!</v>
      </c>
      <c r="AF98" s="57" t="e">
        <f>ROUND(#REF!-#REF!,3)</f>
        <v>#REF!</v>
      </c>
      <c r="AG98" s="57" t="e">
        <f>ROUND(#REF!-#REF!,3)</f>
        <v>#REF!</v>
      </c>
      <c r="AH98" s="57" t="e">
        <f>ROUND(#REF!-#REF!,3)</f>
        <v>#REF!</v>
      </c>
      <c r="AI98" s="57" t="e">
        <f>ROUND(#REF!-#REF!,3)</f>
        <v>#REF!</v>
      </c>
      <c r="AJ98" s="57" t="e">
        <f>ROUND(#REF!-#REF!,3)</f>
        <v>#REF!</v>
      </c>
      <c r="AK98" s="57" t="e">
        <f>ROUND(#REF!-#REF!,3)</f>
        <v>#REF!</v>
      </c>
      <c r="AL98" s="57" t="e">
        <f>ROUND(#REF!-#REF!,3)</f>
        <v>#REF!</v>
      </c>
      <c r="AM98" s="57" t="e">
        <f>ROUND(#REF!-#REF!,3)</f>
        <v>#REF!</v>
      </c>
      <c r="AN98" s="57" t="e">
        <f>ROUND(#REF!-#REF!,3)</f>
        <v>#REF!</v>
      </c>
      <c r="AO98" s="57" t="e">
        <f>ROUND(#REF!-#REF!,3)</f>
        <v>#REF!</v>
      </c>
      <c r="AP98" s="57" t="e">
        <f>ROUND(#REF!-#REF!,3)</f>
        <v>#REF!</v>
      </c>
      <c r="AQ98" s="52" t="e">
        <f>ROUND(#REF!-#REF!,3)</f>
        <v>#REF!</v>
      </c>
      <c r="AR98" s="52" t="e">
        <f>ROUND(#REF!-#REF!,3)</f>
        <v>#REF!</v>
      </c>
      <c r="AS98" s="52" t="e">
        <f>ROUND(#REF!-#REF!,3)</f>
        <v>#REF!</v>
      </c>
      <c r="AT98" s="52" t="e">
        <f>ROUND(#REF!-#REF!,3)</f>
        <v>#REF!</v>
      </c>
      <c r="AU98" s="52" t="e">
        <f>ROUND(#REF!-#REF!,3)</f>
        <v>#REF!</v>
      </c>
      <c r="AV98" s="52" t="e">
        <f>ROUND(#REF!-#REF!,3)</f>
        <v>#REF!</v>
      </c>
      <c r="AW98" s="52" t="e">
        <f>ROUND(#REF!-#REF!,3)</f>
        <v>#REF!</v>
      </c>
      <c r="AX98" s="58" t="e">
        <f>ROUND(#REF!-#REF!,3)</f>
        <v>#REF!</v>
      </c>
      <c r="AY98" s="58" t="e">
        <f>ROUND(#REF!-#REF!,3)</f>
        <v>#REF!</v>
      </c>
      <c r="AZ98" s="58" t="e">
        <f>ROUND(#REF!-#REF!,3)</f>
        <v>#REF!</v>
      </c>
      <c r="BA98" s="58" t="e">
        <f>ROUND(#REF!-#REF!,3)</f>
        <v>#REF!</v>
      </c>
      <c r="BB98" s="58" t="e">
        <f>ROUND(#REF!-#REF!,3)</f>
        <v>#REF!</v>
      </c>
      <c r="BC98" s="58" t="e">
        <f>ROUND(#REF!-#REF!,3)</f>
        <v>#REF!</v>
      </c>
      <c r="BD98" s="58" t="e">
        <f>ROUND(#REF!-#REF!,3)</f>
        <v>#REF!</v>
      </c>
      <c r="BE98" s="58" t="e">
        <f>ROUND(#REF!-#REF!,3)</f>
        <v>#REF!</v>
      </c>
      <c r="BF98" s="58" t="e">
        <f>ROUND(#REF!-#REF!,3)</f>
        <v>#REF!</v>
      </c>
      <c r="BG98" s="58" t="e">
        <f>ROUND(#REF!-#REF!,3)</f>
        <v>#REF!</v>
      </c>
      <c r="BH98" s="58" t="e">
        <f>ROUND(#REF!-#REF!,3)</f>
        <v>#REF!</v>
      </c>
      <c r="BI98" s="58" t="e">
        <f>ROUND(#REF!-#REF!,3)</f>
        <v>#REF!</v>
      </c>
      <c r="BJ98" s="58" t="e">
        <f>ROUND(#REF!-#REF!,3)</f>
        <v>#REF!</v>
      </c>
      <c r="BK98" s="58" t="e">
        <f>ROUND(#REF!-#REF!,3)</f>
        <v>#REF!</v>
      </c>
      <c r="BL98" s="58" t="e">
        <f>ROUND(#REF!-#REF!,3)</f>
        <v>#REF!</v>
      </c>
      <c r="BM98" s="58" t="e">
        <f>ROUND(#REF!-#REF!,3)</f>
        <v>#REF!</v>
      </c>
      <c r="BN98" s="58" t="e">
        <f>ROUND(#REF!-#REF!,3)</f>
        <v>#REF!</v>
      </c>
      <c r="BO98" s="58" t="e">
        <f>ROUND(#REF!-#REF!,3)</f>
        <v>#REF!</v>
      </c>
      <c r="BP98" s="58" t="e">
        <f>ROUND(#REF!-#REF!,3)</f>
        <v>#REF!</v>
      </c>
      <c r="BQ98" s="58" t="e">
        <f>ROUND(#REF!-#REF!,3)</f>
        <v>#REF!</v>
      </c>
      <c r="BR98" s="58" t="e">
        <f>ROUND(#REF!-#REF!,3)</f>
        <v>#REF!</v>
      </c>
      <c r="BS98" s="58" t="e">
        <f>ROUND(#REF!-#REF!,3)</f>
        <v>#REF!</v>
      </c>
      <c r="BT98" s="58" t="e">
        <f>ROUND(#REF!-#REF!,3)</f>
        <v>#REF!</v>
      </c>
      <c r="BU98" s="58" t="e">
        <f>ROUND(#REF!-#REF!,3)</f>
        <v>#REF!</v>
      </c>
      <c r="BV98" s="58" t="e">
        <f>ROUND(#REF!-#REF!,3)</f>
        <v>#REF!</v>
      </c>
      <c r="BW98" s="58" t="e">
        <f>ROUND(#REF!-#REF!,3)</f>
        <v>#REF!</v>
      </c>
      <c r="BX98" s="58" t="e">
        <f>ROUND(#REF!-#REF!,3)</f>
        <v>#REF!</v>
      </c>
      <c r="BY98" s="58" t="e">
        <f>ROUND(#REF!-#REF!,3)</f>
        <v>#REF!</v>
      </c>
      <c r="BZ98" s="58" t="e">
        <f>ROUND(#REF!-#REF!,3)</f>
        <v>#REF!</v>
      </c>
      <c r="CA98" s="58" t="e">
        <f>ROUND(#REF!-#REF!,3)</f>
        <v>#REF!</v>
      </c>
      <c r="CB98" s="58" t="e">
        <f>ROUND(#REF!-#REF!,3)</f>
        <v>#REF!</v>
      </c>
      <c r="CC98" s="58" t="e">
        <f>ROUND(#REF!-#REF!,3)</f>
        <v>#REF!</v>
      </c>
      <c r="CD98" s="58" t="e">
        <f>ROUND(#REF!-#REF!,3)</f>
        <v>#REF!</v>
      </c>
      <c r="CE98" s="58" t="e">
        <f>ROUND(#REF!-#REF!,3)</f>
        <v>#REF!</v>
      </c>
      <c r="CF98" s="58" t="e">
        <f>ROUND(#REF!-#REF!,3)</f>
        <v>#REF!</v>
      </c>
      <c r="CG98" s="58" t="e">
        <f>ROUND(#REF!-#REF!,3)</f>
        <v>#REF!</v>
      </c>
      <c r="CH98" s="58" t="e">
        <f>ROUND(#REF!-#REF!,3)</f>
        <v>#REF!</v>
      </c>
      <c r="CI98" s="58" t="e">
        <f>ROUND(#REF!-#REF!,3)</f>
        <v>#REF!</v>
      </c>
      <c r="CJ98" s="58" t="e">
        <f>ROUND(#REF!-#REF!,3)</f>
        <v>#REF!</v>
      </c>
      <c r="CK98" s="58" t="e">
        <f>ROUND(#REF!-#REF!,3)</f>
        <v>#REF!</v>
      </c>
      <c r="CL98" s="58" t="e">
        <f>ROUND(#REF!-#REF!,3)</f>
        <v>#REF!</v>
      </c>
      <c r="CM98" s="58" t="e">
        <f>ROUND(#REF!-#REF!,3)</f>
        <v>#REF!</v>
      </c>
      <c r="CN98" s="58" t="e">
        <f>ROUND(#REF!-#REF!,3)</f>
        <v>#REF!</v>
      </c>
      <c r="CO98" s="45"/>
      <c r="CP98" s="45"/>
      <c r="CQ98" s="45"/>
    </row>
    <row r="99" spans="1:95" ht="16">
      <c r="A99" s="6">
        <f t="shared" si="4"/>
        <v>54</v>
      </c>
      <c r="B99" s="45"/>
      <c r="C99" s="45"/>
      <c r="D99" s="45"/>
      <c r="E99" s="45"/>
      <c r="F99" s="45"/>
      <c r="G99" s="45"/>
      <c r="H99" s="57" t="e">
        <f>ROUND(#REF!-#REF!,3)</f>
        <v>#REF!</v>
      </c>
      <c r="I99" s="57" t="e">
        <f>ROUND(#REF!-#REF!,3)</f>
        <v>#REF!</v>
      </c>
      <c r="J99" s="57" t="e">
        <f>ROUND(#REF!-#REF!,3)</f>
        <v>#REF!</v>
      </c>
      <c r="K99" s="57" t="e">
        <f>ROUND(#REF!-#REF!,3)</f>
        <v>#REF!</v>
      </c>
      <c r="L99" s="57" t="e">
        <f>ROUND(#REF!-#REF!,3)</f>
        <v>#REF!</v>
      </c>
      <c r="M99" s="57" t="e">
        <f>ROUND(#REF!-#REF!,3)</f>
        <v>#REF!</v>
      </c>
      <c r="N99" s="57" t="e">
        <f>ROUND(#REF!-#REF!,3)</f>
        <v>#REF!</v>
      </c>
      <c r="O99" s="57" t="e">
        <f>ROUND(#REF!-#REF!,3)</f>
        <v>#REF!</v>
      </c>
      <c r="P99" s="57" t="e">
        <f>ROUND(#REF!-#REF!,3)</f>
        <v>#REF!</v>
      </c>
      <c r="Q99" s="57" t="e">
        <f>ROUND(#REF!-#REF!,3)</f>
        <v>#REF!</v>
      </c>
      <c r="R99" s="57" t="e">
        <f>ROUND(#REF!-#REF!,3)</f>
        <v>#REF!</v>
      </c>
      <c r="S99" s="57" t="e">
        <f>ROUND(#REF!-#REF!,3)</f>
        <v>#REF!</v>
      </c>
      <c r="T99" s="57" t="e">
        <f>ROUND(#REF!-#REF!,3)</f>
        <v>#REF!</v>
      </c>
      <c r="U99" s="57" t="e">
        <f>ROUND(#REF!-#REF!,3)</f>
        <v>#REF!</v>
      </c>
      <c r="V99" s="57" t="e">
        <f>ROUND(#REF!-#REF!,3)</f>
        <v>#REF!</v>
      </c>
      <c r="W99" s="57" t="e">
        <f>ROUND(#REF!-#REF!,3)</f>
        <v>#REF!</v>
      </c>
      <c r="X99" s="57" t="e">
        <f>ROUND(#REF!-#REF!,3)</f>
        <v>#REF!</v>
      </c>
      <c r="Y99" s="57" t="e">
        <f>ROUND(#REF!-#REF!,3)</f>
        <v>#REF!</v>
      </c>
      <c r="Z99" s="57" t="e">
        <f>ROUND(#REF!-#REF!,3)</f>
        <v>#REF!</v>
      </c>
      <c r="AA99" s="57" t="e">
        <f>ROUND(#REF!-#REF!,3)</f>
        <v>#REF!</v>
      </c>
      <c r="AB99" s="57" t="e">
        <f>ROUND(#REF!-#REF!,3)</f>
        <v>#REF!</v>
      </c>
      <c r="AC99" s="57" t="e">
        <f>ROUND(#REF!-#REF!,3)</f>
        <v>#REF!</v>
      </c>
      <c r="AD99" s="57" t="e">
        <f>ROUND(#REF!-#REF!,3)</f>
        <v>#REF!</v>
      </c>
      <c r="AE99" s="57" t="e">
        <f>ROUND(#REF!-#REF!,3)</f>
        <v>#REF!</v>
      </c>
      <c r="AF99" s="57" t="e">
        <f>ROUND(#REF!-#REF!,3)</f>
        <v>#REF!</v>
      </c>
      <c r="AG99" s="57" t="e">
        <f>ROUND(#REF!-#REF!,3)</f>
        <v>#REF!</v>
      </c>
      <c r="AH99" s="57" t="e">
        <f>ROUND(#REF!-#REF!,3)</f>
        <v>#REF!</v>
      </c>
      <c r="AI99" s="57" t="e">
        <f>ROUND(#REF!-#REF!,3)</f>
        <v>#REF!</v>
      </c>
      <c r="AJ99" s="57" t="e">
        <f>ROUND(#REF!-#REF!,3)</f>
        <v>#REF!</v>
      </c>
      <c r="AK99" s="57" t="e">
        <f>ROUND(#REF!-#REF!,3)</f>
        <v>#REF!</v>
      </c>
      <c r="AL99" s="57" t="e">
        <f>ROUND(#REF!-#REF!,3)</f>
        <v>#REF!</v>
      </c>
      <c r="AM99" s="57" t="e">
        <f>ROUND(#REF!-#REF!,3)</f>
        <v>#REF!</v>
      </c>
      <c r="AN99" s="57" t="e">
        <f>ROUND(#REF!-#REF!,3)</f>
        <v>#REF!</v>
      </c>
      <c r="AO99" s="57" t="e">
        <f>ROUND(#REF!-#REF!,3)</f>
        <v>#REF!</v>
      </c>
      <c r="AP99" s="52" t="e">
        <f>ROUND(#REF!-#REF!,3)</f>
        <v>#REF!</v>
      </c>
      <c r="AQ99" s="52" t="e">
        <f>ROUND(#REF!-#REF!,3)</f>
        <v>#REF!</v>
      </c>
      <c r="AR99" s="52" t="e">
        <f>ROUND(#REF!-#REF!,3)</f>
        <v>#REF!</v>
      </c>
      <c r="AS99" s="52" t="e">
        <f>ROUND(#REF!-#REF!,3)</f>
        <v>#REF!</v>
      </c>
      <c r="AT99" s="52" t="e">
        <f>ROUND(#REF!-#REF!,3)</f>
        <v>#REF!</v>
      </c>
      <c r="AU99" s="52" t="e">
        <f>ROUND(#REF!-#REF!,3)</f>
        <v>#REF!</v>
      </c>
      <c r="AV99" s="52" t="e">
        <f>ROUND(#REF!-#REF!,3)</f>
        <v>#REF!</v>
      </c>
      <c r="AW99" s="52" t="e">
        <f>ROUND(#REF!-#REF!,3)</f>
        <v>#REF!</v>
      </c>
      <c r="AX99" s="58" t="e">
        <f>ROUND(#REF!-#REF!,3)</f>
        <v>#REF!</v>
      </c>
      <c r="AY99" s="58" t="e">
        <f>ROUND(#REF!-#REF!,3)</f>
        <v>#REF!</v>
      </c>
      <c r="AZ99" s="58" t="e">
        <f>ROUND(#REF!-#REF!,3)</f>
        <v>#REF!</v>
      </c>
      <c r="BA99" s="58" t="e">
        <f>ROUND(#REF!-#REF!,3)</f>
        <v>#REF!</v>
      </c>
      <c r="BB99" s="58" t="e">
        <f>ROUND(#REF!-#REF!,3)</f>
        <v>#REF!</v>
      </c>
      <c r="BC99" s="58" t="e">
        <f>ROUND(#REF!-#REF!,3)</f>
        <v>#REF!</v>
      </c>
      <c r="BD99" s="58" t="e">
        <f>ROUND(#REF!-#REF!,3)</f>
        <v>#REF!</v>
      </c>
      <c r="BE99" s="58" t="e">
        <f>ROUND(#REF!-#REF!,3)</f>
        <v>#REF!</v>
      </c>
      <c r="BF99" s="58" t="e">
        <f>ROUND(#REF!-#REF!,3)</f>
        <v>#REF!</v>
      </c>
      <c r="BG99" s="58" t="e">
        <f>ROUND(#REF!-#REF!,3)</f>
        <v>#REF!</v>
      </c>
      <c r="BH99" s="58" t="e">
        <f>ROUND(#REF!-#REF!,3)</f>
        <v>#REF!</v>
      </c>
      <c r="BI99" s="58" t="e">
        <f>ROUND(#REF!-#REF!,3)</f>
        <v>#REF!</v>
      </c>
      <c r="BJ99" s="58" t="e">
        <f>ROUND(#REF!-#REF!,3)</f>
        <v>#REF!</v>
      </c>
      <c r="BK99" s="58" t="e">
        <f>ROUND(#REF!-#REF!,3)</f>
        <v>#REF!</v>
      </c>
      <c r="BL99" s="58" t="e">
        <f>ROUND(#REF!-#REF!,3)</f>
        <v>#REF!</v>
      </c>
      <c r="BM99" s="58" t="e">
        <f>ROUND(#REF!-#REF!,3)</f>
        <v>#REF!</v>
      </c>
      <c r="BN99" s="58" t="e">
        <f>ROUND(#REF!-#REF!,3)</f>
        <v>#REF!</v>
      </c>
      <c r="BO99" s="58" t="e">
        <f>ROUND(#REF!-#REF!,3)</f>
        <v>#REF!</v>
      </c>
      <c r="BP99" s="58" t="e">
        <f>ROUND(#REF!-#REF!,3)</f>
        <v>#REF!</v>
      </c>
      <c r="BQ99" s="58" t="e">
        <f>ROUND(#REF!-#REF!,3)</f>
        <v>#REF!</v>
      </c>
      <c r="BR99" s="58" t="e">
        <f>ROUND(#REF!-#REF!,3)</f>
        <v>#REF!</v>
      </c>
      <c r="BS99" s="58" t="e">
        <f>ROUND(#REF!-#REF!,3)</f>
        <v>#REF!</v>
      </c>
      <c r="BT99" s="58" t="e">
        <f>ROUND(#REF!-#REF!,3)</f>
        <v>#REF!</v>
      </c>
      <c r="BU99" s="58" t="e">
        <f>ROUND(#REF!-#REF!,3)</f>
        <v>#REF!</v>
      </c>
      <c r="BV99" s="58" t="e">
        <f>ROUND(#REF!-#REF!,3)</f>
        <v>#REF!</v>
      </c>
      <c r="BW99" s="58" t="e">
        <f>ROUND(#REF!-#REF!,3)</f>
        <v>#REF!</v>
      </c>
      <c r="BX99" s="58" t="e">
        <f>ROUND(#REF!-#REF!,3)</f>
        <v>#REF!</v>
      </c>
      <c r="BY99" s="58" t="e">
        <f>ROUND(#REF!-#REF!,3)</f>
        <v>#REF!</v>
      </c>
      <c r="BZ99" s="58" t="e">
        <f>ROUND(#REF!-#REF!,3)</f>
        <v>#REF!</v>
      </c>
      <c r="CA99" s="58" t="e">
        <f>ROUND(#REF!-#REF!,3)</f>
        <v>#REF!</v>
      </c>
      <c r="CB99" s="58" t="e">
        <f>ROUND(#REF!-#REF!,3)</f>
        <v>#REF!</v>
      </c>
      <c r="CC99" s="58" t="e">
        <f>ROUND(#REF!-#REF!,3)</f>
        <v>#REF!</v>
      </c>
      <c r="CD99" s="58" t="e">
        <f>ROUND(#REF!-#REF!,3)</f>
        <v>#REF!</v>
      </c>
      <c r="CE99" s="58" t="e">
        <f>ROUND(#REF!-#REF!,3)</f>
        <v>#REF!</v>
      </c>
      <c r="CF99" s="58" t="e">
        <f>ROUND(#REF!-#REF!,3)</f>
        <v>#REF!</v>
      </c>
      <c r="CG99" s="58" t="e">
        <f>ROUND(#REF!-#REF!,3)</f>
        <v>#REF!</v>
      </c>
      <c r="CH99" s="58" t="e">
        <f>ROUND(#REF!-#REF!,3)</f>
        <v>#REF!</v>
      </c>
      <c r="CI99" s="58" t="e">
        <f>ROUND(#REF!-#REF!,3)</f>
        <v>#REF!</v>
      </c>
      <c r="CJ99" s="58" t="e">
        <f>ROUND(#REF!-#REF!,3)</f>
        <v>#REF!</v>
      </c>
      <c r="CK99" s="58" t="e">
        <f>ROUND(#REF!-#REF!,3)</f>
        <v>#REF!</v>
      </c>
      <c r="CL99" s="58" t="e">
        <f>ROUND(#REF!-#REF!,3)</f>
        <v>#REF!</v>
      </c>
      <c r="CM99" s="58" t="e">
        <f>ROUND(#REF!-#REF!,3)</f>
        <v>#REF!</v>
      </c>
      <c r="CN99" s="58" t="e">
        <f>ROUND(#REF!-#REF!,3)</f>
        <v>#REF!</v>
      </c>
      <c r="CO99" s="45"/>
      <c r="CP99" s="45"/>
      <c r="CQ99" s="45"/>
    </row>
    <row r="100" spans="1:95" ht="16">
      <c r="A100" s="6">
        <f t="shared" si="4"/>
        <v>51</v>
      </c>
      <c r="B100" s="45"/>
      <c r="C100" s="45"/>
      <c r="D100" s="45"/>
      <c r="E100" s="45"/>
      <c r="F100" s="45"/>
      <c r="G100" s="45"/>
      <c r="H100" s="57" t="e">
        <f>ROUND(#REF!-#REF!,3)</f>
        <v>#REF!</v>
      </c>
      <c r="I100" s="57" t="e">
        <f>ROUND(#REF!-#REF!,3)</f>
        <v>#REF!</v>
      </c>
      <c r="J100" s="57" t="e">
        <f>ROUND(#REF!-#REF!,3)</f>
        <v>#REF!</v>
      </c>
      <c r="K100" s="57" t="e">
        <f>ROUND(#REF!-#REF!,3)</f>
        <v>#REF!</v>
      </c>
      <c r="L100" s="57" t="e">
        <f>ROUND(#REF!-#REF!,3)</f>
        <v>#REF!</v>
      </c>
      <c r="M100" s="57" t="e">
        <f>ROUND(#REF!-#REF!,3)</f>
        <v>#REF!</v>
      </c>
      <c r="N100" s="57" t="e">
        <f>ROUND(#REF!-#REF!,3)</f>
        <v>#REF!</v>
      </c>
      <c r="O100" s="57" t="e">
        <f>ROUND(#REF!-#REF!,3)</f>
        <v>#REF!</v>
      </c>
      <c r="P100" s="57" t="e">
        <f>ROUND(#REF!-#REF!,3)</f>
        <v>#REF!</v>
      </c>
      <c r="Q100" s="57" t="e">
        <f>ROUND(#REF!-#REF!,3)</f>
        <v>#REF!</v>
      </c>
      <c r="R100" s="57" t="e">
        <f>ROUND(#REF!-#REF!,3)</f>
        <v>#REF!</v>
      </c>
      <c r="S100" s="57" t="e">
        <f>ROUND(#REF!-#REF!,3)</f>
        <v>#REF!</v>
      </c>
      <c r="T100" s="57" t="e">
        <f>ROUND(#REF!-#REF!,3)</f>
        <v>#REF!</v>
      </c>
      <c r="U100" s="57" t="e">
        <f>ROUND(#REF!-#REF!,3)</f>
        <v>#REF!</v>
      </c>
      <c r="V100" s="57" t="e">
        <f>ROUND(#REF!-#REF!,3)</f>
        <v>#REF!</v>
      </c>
      <c r="W100" s="57" t="e">
        <f>ROUND(#REF!-#REF!,3)</f>
        <v>#REF!</v>
      </c>
      <c r="X100" s="57" t="e">
        <f>ROUND(#REF!-#REF!,3)</f>
        <v>#REF!</v>
      </c>
      <c r="Y100" s="57" t="e">
        <f>ROUND(#REF!-#REF!,3)</f>
        <v>#REF!</v>
      </c>
      <c r="Z100" s="57" t="e">
        <f>ROUND(#REF!-#REF!,3)</f>
        <v>#REF!</v>
      </c>
      <c r="AA100" s="57" t="e">
        <f>ROUND(#REF!-#REF!,3)</f>
        <v>#REF!</v>
      </c>
      <c r="AB100" s="57" t="e">
        <f>ROUND(#REF!-#REF!,3)</f>
        <v>#REF!</v>
      </c>
      <c r="AC100" s="57" t="e">
        <f>ROUND(#REF!-#REF!,3)</f>
        <v>#REF!</v>
      </c>
      <c r="AD100" s="57" t="e">
        <f>ROUND(#REF!-#REF!,3)</f>
        <v>#REF!</v>
      </c>
      <c r="AE100" s="57" t="e">
        <f>ROUND(#REF!-#REF!,3)</f>
        <v>#REF!</v>
      </c>
      <c r="AF100" s="57" t="e">
        <f>ROUND(#REF!-#REF!,3)</f>
        <v>#REF!</v>
      </c>
      <c r="AG100" s="57" t="e">
        <f>ROUND(#REF!-#REF!,3)</f>
        <v>#REF!</v>
      </c>
      <c r="AH100" s="57" t="e">
        <f>ROUND(#REF!-#REF!,3)</f>
        <v>#REF!</v>
      </c>
      <c r="AI100" s="57" t="e">
        <f>ROUND(#REF!-#REF!,3)</f>
        <v>#REF!</v>
      </c>
      <c r="AJ100" s="57" t="e">
        <f>ROUND(#REF!-#REF!,3)</f>
        <v>#REF!</v>
      </c>
      <c r="AK100" s="57" t="e">
        <f>ROUND(#REF!-#REF!,3)</f>
        <v>#REF!</v>
      </c>
      <c r="AL100" s="57" t="e">
        <f>ROUND(#REF!-#REF!,3)</f>
        <v>#REF!</v>
      </c>
      <c r="AM100" s="57" t="e">
        <f>ROUND(#REF!-#REF!,3)</f>
        <v>#REF!</v>
      </c>
      <c r="AN100" s="57" t="e">
        <f>ROUND(#REF!-#REF!,3)</f>
        <v>#REF!</v>
      </c>
      <c r="AO100" s="52" t="e">
        <f>ROUND(#REF!-#REF!,3)</f>
        <v>#REF!</v>
      </c>
      <c r="AP100" s="52" t="e">
        <f>ROUND(#REF!-#REF!,3)</f>
        <v>#REF!</v>
      </c>
      <c r="AQ100" s="52" t="e">
        <f>ROUND(#REF!-#REF!,3)</f>
        <v>#REF!</v>
      </c>
      <c r="AR100" s="52" t="e">
        <f>ROUND(#REF!-#REF!,3)</f>
        <v>#REF!</v>
      </c>
      <c r="AS100" s="52" t="e">
        <f>ROUND(#REF!-#REF!,3)</f>
        <v>#REF!</v>
      </c>
      <c r="AT100" s="52" t="e">
        <f>ROUND(#REF!-#REF!,3)</f>
        <v>#REF!</v>
      </c>
      <c r="AU100" s="52" t="e">
        <f>ROUND(#REF!-#REF!,3)</f>
        <v>#REF!</v>
      </c>
      <c r="AV100" s="52" t="e">
        <f>ROUND(#REF!-#REF!,3)</f>
        <v>#REF!</v>
      </c>
      <c r="AW100" s="52" t="e">
        <f>ROUND(#REF!-#REF!,3)</f>
        <v>#REF!</v>
      </c>
      <c r="AX100" s="58" t="e">
        <f>ROUND(#REF!-#REF!,3)</f>
        <v>#REF!</v>
      </c>
      <c r="AY100" s="58" t="e">
        <f>ROUND(#REF!-#REF!,3)</f>
        <v>#REF!</v>
      </c>
      <c r="AZ100" s="58" t="e">
        <f>ROUND(#REF!-#REF!,3)</f>
        <v>#REF!</v>
      </c>
      <c r="BA100" s="58" t="e">
        <f>ROUND(#REF!-#REF!,3)</f>
        <v>#REF!</v>
      </c>
      <c r="BB100" s="58" t="e">
        <f>ROUND(#REF!-#REF!,3)</f>
        <v>#REF!</v>
      </c>
      <c r="BC100" s="58" t="e">
        <f>ROUND(#REF!-#REF!,3)</f>
        <v>#REF!</v>
      </c>
      <c r="BD100" s="58" t="e">
        <f>ROUND(#REF!-#REF!,3)</f>
        <v>#REF!</v>
      </c>
      <c r="BE100" s="58" t="e">
        <f>ROUND(#REF!-#REF!,3)</f>
        <v>#REF!</v>
      </c>
      <c r="BF100" s="58" t="e">
        <f>ROUND(#REF!-#REF!,3)</f>
        <v>#REF!</v>
      </c>
      <c r="BG100" s="58" t="e">
        <f>ROUND(#REF!-#REF!,3)</f>
        <v>#REF!</v>
      </c>
      <c r="BH100" s="58" t="e">
        <f>ROUND(#REF!-#REF!,3)</f>
        <v>#REF!</v>
      </c>
      <c r="BI100" s="58" t="e">
        <f>ROUND(#REF!-#REF!,3)</f>
        <v>#REF!</v>
      </c>
      <c r="BJ100" s="58" t="e">
        <f>ROUND(#REF!-#REF!,3)</f>
        <v>#REF!</v>
      </c>
      <c r="BK100" s="58" t="e">
        <f>ROUND(#REF!-#REF!,3)</f>
        <v>#REF!</v>
      </c>
      <c r="BL100" s="58" t="e">
        <f>ROUND(#REF!-#REF!,3)</f>
        <v>#REF!</v>
      </c>
      <c r="BM100" s="58" t="e">
        <f>ROUND(#REF!-#REF!,3)</f>
        <v>#REF!</v>
      </c>
      <c r="BN100" s="58" t="e">
        <f>ROUND(#REF!-#REF!,3)</f>
        <v>#REF!</v>
      </c>
      <c r="BO100" s="58" t="e">
        <f>ROUND(#REF!-#REF!,3)</f>
        <v>#REF!</v>
      </c>
      <c r="BP100" s="58" t="e">
        <f>ROUND(#REF!-#REF!,3)</f>
        <v>#REF!</v>
      </c>
      <c r="BQ100" s="58" t="e">
        <f>ROUND(#REF!-#REF!,3)</f>
        <v>#REF!</v>
      </c>
      <c r="BR100" s="58" t="e">
        <f>ROUND(#REF!-#REF!,3)</f>
        <v>#REF!</v>
      </c>
      <c r="BS100" s="58" t="e">
        <f>ROUND(#REF!-#REF!,3)</f>
        <v>#REF!</v>
      </c>
      <c r="BT100" s="58" t="e">
        <f>ROUND(#REF!-#REF!,3)</f>
        <v>#REF!</v>
      </c>
      <c r="BU100" s="58" t="e">
        <f>ROUND(#REF!-#REF!,3)</f>
        <v>#REF!</v>
      </c>
      <c r="BV100" s="58" t="e">
        <f>ROUND(#REF!-#REF!,3)</f>
        <v>#REF!</v>
      </c>
      <c r="BW100" s="58" t="e">
        <f>ROUND(#REF!-#REF!,3)</f>
        <v>#REF!</v>
      </c>
      <c r="BX100" s="58" t="e">
        <f>ROUND(#REF!-#REF!,3)</f>
        <v>#REF!</v>
      </c>
      <c r="BY100" s="58" t="e">
        <f>ROUND(#REF!-#REF!,3)</f>
        <v>#REF!</v>
      </c>
      <c r="BZ100" s="58" t="e">
        <f>ROUND(#REF!-#REF!,3)</f>
        <v>#REF!</v>
      </c>
      <c r="CA100" s="58" t="e">
        <f>ROUND(#REF!-#REF!,3)</f>
        <v>#REF!</v>
      </c>
      <c r="CB100" s="58" t="e">
        <f>ROUND(#REF!-#REF!,3)</f>
        <v>#REF!</v>
      </c>
      <c r="CC100" s="58" t="e">
        <f>ROUND(#REF!-#REF!,3)</f>
        <v>#REF!</v>
      </c>
      <c r="CD100" s="58" t="e">
        <f>ROUND(#REF!-#REF!,3)</f>
        <v>#REF!</v>
      </c>
      <c r="CE100" s="58" t="e">
        <f>ROUND(#REF!-#REF!,3)</f>
        <v>#REF!</v>
      </c>
      <c r="CF100" s="58" t="e">
        <f>ROUND(#REF!-#REF!,3)</f>
        <v>#REF!</v>
      </c>
      <c r="CG100" s="58" t="e">
        <f>ROUND(#REF!-#REF!,3)</f>
        <v>#REF!</v>
      </c>
      <c r="CH100" s="58" t="e">
        <f>ROUND(#REF!-#REF!,3)</f>
        <v>#REF!</v>
      </c>
      <c r="CI100" s="58" t="e">
        <f>ROUND(#REF!-#REF!,3)</f>
        <v>#REF!</v>
      </c>
      <c r="CJ100" s="58" t="e">
        <f>ROUND(#REF!-#REF!,3)</f>
        <v>#REF!</v>
      </c>
      <c r="CK100" s="58" t="e">
        <f>ROUND(#REF!-#REF!,3)</f>
        <v>#REF!</v>
      </c>
      <c r="CL100" s="58" t="e">
        <f>ROUND(#REF!-#REF!,3)</f>
        <v>#REF!</v>
      </c>
      <c r="CM100" s="58" t="e">
        <f>ROUND(#REF!-#REF!,3)</f>
        <v>#REF!</v>
      </c>
      <c r="CN100" s="58" t="e">
        <f>ROUND(#REF!-#REF!,3)</f>
        <v>#REF!</v>
      </c>
      <c r="CO100" s="45"/>
      <c r="CP100" s="45"/>
      <c r="CQ100" s="45"/>
    </row>
    <row r="101" spans="1:95" ht="16">
      <c r="A101" s="6">
        <f t="shared" si="4"/>
        <v>48</v>
      </c>
      <c r="B101" s="45"/>
      <c r="C101" s="45"/>
      <c r="D101" s="45"/>
      <c r="E101" s="45"/>
      <c r="F101" s="45"/>
      <c r="G101" s="45"/>
      <c r="H101" s="57" t="e">
        <f>ROUND(#REF!-#REF!,3)</f>
        <v>#REF!</v>
      </c>
      <c r="I101" s="57" t="e">
        <f>ROUND(#REF!-#REF!,3)</f>
        <v>#REF!</v>
      </c>
      <c r="J101" s="57" t="e">
        <f>ROUND(#REF!-#REF!,3)</f>
        <v>#REF!</v>
      </c>
      <c r="K101" s="57" t="e">
        <f>ROUND(#REF!-#REF!,3)</f>
        <v>#REF!</v>
      </c>
      <c r="L101" s="57" t="e">
        <f>ROUND(#REF!-#REF!,3)</f>
        <v>#REF!</v>
      </c>
      <c r="M101" s="57" t="e">
        <f>ROUND(#REF!-#REF!,3)</f>
        <v>#REF!</v>
      </c>
      <c r="N101" s="57" t="e">
        <f>ROUND(#REF!-#REF!,3)</f>
        <v>#REF!</v>
      </c>
      <c r="O101" s="57" t="e">
        <f>ROUND(#REF!-#REF!,3)</f>
        <v>#REF!</v>
      </c>
      <c r="P101" s="57" t="e">
        <f>ROUND(#REF!-#REF!,3)</f>
        <v>#REF!</v>
      </c>
      <c r="Q101" s="57" t="e">
        <f>ROUND(#REF!-#REF!,3)</f>
        <v>#REF!</v>
      </c>
      <c r="R101" s="57" t="e">
        <f>ROUND(#REF!-#REF!,3)</f>
        <v>#REF!</v>
      </c>
      <c r="S101" s="57" t="e">
        <f>ROUND(#REF!-#REF!,3)</f>
        <v>#REF!</v>
      </c>
      <c r="T101" s="57" t="e">
        <f>ROUND(#REF!-#REF!,3)</f>
        <v>#REF!</v>
      </c>
      <c r="U101" s="57" t="e">
        <f>ROUND(#REF!-#REF!,3)</f>
        <v>#REF!</v>
      </c>
      <c r="V101" s="57" t="e">
        <f>ROUND(#REF!-#REF!,3)</f>
        <v>#REF!</v>
      </c>
      <c r="W101" s="57" t="e">
        <f>ROUND(#REF!-#REF!,3)</f>
        <v>#REF!</v>
      </c>
      <c r="X101" s="57" t="e">
        <f>ROUND(#REF!-#REF!,3)</f>
        <v>#REF!</v>
      </c>
      <c r="Y101" s="57" t="e">
        <f>ROUND(#REF!-#REF!,3)</f>
        <v>#REF!</v>
      </c>
      <c r="Z101" s="57" t="e">
        <f>ROUND(#REF!-#REF!,3)</f>
        <v>#REF!</v>
      </c>
      <c r="AA101" s="57" t="e">
        <f>ROUND(#REF!-#REF!,3)</f>
        <v>#REF!</v>
      </c>
      <c r="AB101" s="57" t="e">
        <f>ROUND(#REF!-#REF!,3)</f>
        <v>#REF!</v>
      </c>
      <c r="AC101" s="57" t="e">
        <f>ROUND(#REF!-#REF!,3)</f>
        <v>#REF!</v>
      </c>
      <c r="AD101" s="57" t="e">
        <f>ROUND(#REF!-#REF!,3)</f>
        <v>#REF!</v>
      </c>
      <c r="AE101" s="57" t="e">
        <f>ROUND(#REF!-#REF!,3)</f>
        <v>#REF!</v>
      </c>
      <c r="AF101" s="57" t="e">
        <f>ROUND(#REF!-#REF!,3)</f>
        <v>#REF!</v>
      </c>
      <c r="AG101" s="57" t="e">
        <f>ROUND(#REF!-#REF!,3)</f>
        <v>#REF!</v>
      </c>
      <c r="AH101" s="57" t="e">
        <f>ROUND(#REF!-#REF!,3)</f>
        <v>#REF!</v>
      </c>
      <c r="AI101" s="57" t="e">
        <f>ROUND(#REF!-#REF!,3)</f>
        <v>#REF!</v>
      </c>
      <c r="AJ101" s="57" t="e">
        <f>ROUND(#REF!-#REF!,3)</f>
        <v>#REF!</v>
      </c>
      <c r="AK101" s="57" t="e">
        <f>ROUND(#REF!-#REF!,3)</f>
        <v>#REF!</v>
      </c>
      <c r="AL101" s="57" t="e">
        <f>ROUND(#REF!-#REF!,3)</f>
        <v>#REF!</v>
      </c>
      <c r="AM101" s="57" t="e">
        <f>ROUND(#REF!-#REF!,3)</f>
        <v>#REF!</v>
      </c>
      <c r="AN101" s="57" t="e">
        <f>ROUND(#REF!-#REF!,3)</f>
        <v>#REF!</v>
      </c>
      <c r="AO101" s="52" t="e">
        <f>ROUND(#REF!-#REF!,3)</f>
        <v>#REF!</v>
      </c>
      <c r="AP101" s="52" t="e">
        <f>ROUND(#REF!-#REF!,3)</f>
        <v>#REF!</v>
      </c>
      <c r="AQ101" s="52" t="e">
        <f>ROUND(#REF!-#REF!,3)</f>
        <v>#REF!</v>
      </c>
      <c r="AR101" s="52" t="e">
        <f>ROUND(#REF!-#REF!,3)</f>
        <v>#REF!</v>
      </c>
      <c r="AS101" s="52" t="e">
        <f>ROUND(#REF!-#REF!,3)</f>
        <v>#REF!</v>
      </c>
      <c r="AT101" s="52" t="e">
        <f>ROUND(#REF!-#REF!,3)</f>
        <v>#REF!</v>
      </c>
      <c r="AU101" s="52" t="e">
        <f>ROUND(#REF!-#REF!,3)</f>
        <v>#REF!</v>
      </c>
      <c r="AV101" s="52" t="e">
        <f>ROUND(#REF!-#REF!,3)</f>
        <v>#REF!</v>
      </c>
      <c r="AW101" s="52" t="e">
        <f>ROUND(#REF!-#REF!,3)</f>
        <v>#REF!</v>
      </c>
      <c r="AX101" s="58" t="e">
        <f>ROUND(#REF!-#REF!,3)</f>
        <v>#REF!</v>
      </c>
      <c r="AY101" s="58" t="e">
        <f>ROUND(#REF!-#REF!,3)</f>
        <v>#REF!</v>
      </c>
      <c r="AZ101" s="58" t="e">
        <f>ROUND(#REF!-#REF!,3)</f>
        <v>#REF!</v>
      </c>
      <c r="BA101" s="58" t="e">
        <f>ROUND(#REF!-#REF!,3)</f>
        <v>#REF!</v>
      </c>
      <c r="BB101" s="58" t="e">
        <f>ROUND(#REF!-#REF!,3)</f>
        <v>#REF!</v>
      </c>
      <c r="BC101" s="58" t="e">
        <f>ROUND(#REF!-#REF!,3)</f>
        <v>#REF!</v>
      </c>
      <c r="BD101" s="58" t="e">
        <f>ROUND(#REF!-#REF!,3)</f>
        <v>#REF!</v>
      </c>
      <c r="BE101" s="58" t="e">
        <f>ROUND(#REF!-#REF!,3)</f>
        <v>#REF!</v>
      </c>
      <c r="BF101" s="58" t="e">
        <f>ROUND(#REF!-#REF!,3)</f>
        <v>#REF!</v>
      </c>
      <c r="BG101" s="58" t="e">
        <f>ROUND(#REF!-#REF!,3)</f>
        <v>#REF!</v>
      </c>
      <c r="BH101" s="58" t="e">
        <f>ROUND(#REF!-#REF!,3)</f>
        <v>#REF!</v>
      </c>
      <c r="BI101" s="58" t="e">
        <f>ROUND(#REF!-#REF!,3)</f>
        <v>#REF!</v>
      </c>
      <c r="BJ101" s="58" t="e">
        <f>ROUND(#REF!-#REF!,3)</f>
        <v>#REF!</v>
      </c>
      <c r="BK101" s="58" t="e">
        <f>ROUND(#REF!-#REF!,3)</f>
        <v>#REF!</v>
      </c>
      <c r="BL101" s="58" t="e">
        <f>ROUND(#REF!-#REF!,3)</f>
        <v>#REF!</v>
      </c>
      <c r="BM101" s="58" t="e">
        <f>ROUND(#REF!-#REF!,3)</f>
        <v>#REF!</v>
      </c>
      <c r="BN101" s="58" t="e">
        <f>ROUND(#REF!-#REF!,3)</f>
        <v>#REF!</v>
      </c>
      <c r="BO101" s="58" t="e">
        <f>ROUND(#REF!-#REF!,3)</f>
        <v>#REF!</v>
      </c>
      <c r="BP101" s="58" t="e">
        <f>ROUND(#REF!-#REF!,3)</f>
        <v>#REF!</v>
      </c>
      <c r="BQ101" s="58" t="e">
        <f>ROUND(#REF!-#REF!,3)</f>
        <v>#REF!</v>
      </c>
      <c r="BR101" s="58" t="e">
        <f>ROUND(#REF!-#REF!,3)</f>
        <v>#REF!</v>
      </c>
      <c r="BS101" s="58" t="e">
        <f>ROUND(#REF!-#REF!,3)</f>
        <v>#REF!</v>
      </c>
      <c r="BT101" s="58" t="e">
        <f>ROUND(#REF!-#REF!,3)</f>
        <v>#REF!</v>
      </c>
      <c r="BU101" s="58" t="e">
        <f>ROUND(#REF!-#REF!,3)</f>
        <v>#REF!</v>
      </c>
      <c r="BV101" s="58" t="e">
        <f>ROUND(#REF!-#REF!,3)</f>
        <v>#REF!</v>
      </c>
      <c r="BW101" s="58" t="e">
        <f>ROUND(#REF!-#REF!,3)</f>
        <v>#REF!</v>
      </c>
      <c r="BX101" s="58" t="e">
        <f>ROUND(#REF!-#REF!,3)</f>
        <v>#REF!</v>
      </c>
      <c r="BY101" s="58" t="e">
        <f>ROUND(#REF!-#REF!,3)</f>
        <v>#REF!</v>
      </c>
      <c r="BZ101" s="58" t="e">
        <f>ROUND(#REF!-#REF!,3)</f>
        <v>#REF!</v>
      </c>
      <c r="CA101" s="58" t="e">
        <f>ROUND(#REF!-#REF!,3)</f>
        <v>#REF!</v>
      </c>
      <c r="CB101" s="58" t="e">
        <f>ROUND(#REF!-#REF!,3)</f>
        <v>#REF!</v>
      </c>
      <c r="CC101" s="58" t="e">
        <f>ROUND(#REF!-#REF!,3)</f>
        <v>#REF!</v>
      </c>
      <c r="CD101" s="58" t="e">
        <f>ROUND(#REF!-#REF!,3)</f>
        <v>#REF!</v>
      </c>
      <c r="CE101" s="58" t="e">
        <f>ROUND(#REF!-#REF!,3)</f>
        <v>#REF!</v>
      </c>
      <c r="CF101" s="58" t="e">
        <f>ROUND(#REF!-#REF!,3)</f>
        <v>#REF!</v>
      </c>
      <c r="CG101" s="58" t="e">
        <f>ROUND(#REF!-#REF!,3)</f>
        <v>#REF!</v>
      </c>
      <c r="CH101" s="58" t="e">
        <f>ROUND(#REF!-#REF!,3)</f>
        <v>#REF!</v>
      </c>
      <c r="CI101" s="58" t="e">
        <f>ROUND(#REF!-#REF!,3)</f>
        <v>#REF!</v>
      </c>
      <c r="CJ101" s="58" t="e">
        <f>ROUND(#REF!-#REF!,3)</f>
        <v>#REF!</v>
      </c>
      <c r="CK101" s="58" t="e">
        <f>ROUND(#REF!-#REF!,3)</f>
        <v>#REF!</v>
      </c>
      <c r="CL101" s="58" t="e">
        <f>ROUND(#REF!-#REF!,3)</f>
        <v>#REF!</v>
      </c>
      <c r="CM101" s="58" t="e">
        <f>ROUND(#REF!-#REF!,3)</f>
        <v>#REF!</v>
      </c>
      <c r="CN101" s="58" t="e">
        <f>ROUND(#REF!-#REF!,3)</f>
        <v>#REF!</v>
      </c>
      <c r="CO101" s="45"/>
      <c r="CP101" s="45"/>
      <c r="CQ101" s="45"/>
    </row>
    <row r="102" spans="1:95" ht="16">
      <c r="A102" s="6">
        <f t="shared" si="4"/>
        <v>45</v>
      </c>
      <c r="B102" s="45"/>
      <c r="C102" s="45"/>
      <c r="D102" s="45"/>
      <c r="E102" s="45"/>
      <c r="F102" s="45"/>
      <c r="G102" s="45"/>
      <c r="H102" s="57" t="e">
        <f>ROUND(#REF!-#REF!,3)</f>
        <v>#REF!</v>
      </c>
      <c r="I102" s="57" t="e">
        <f>ROUND(#REF!-#REF!,3)</f>
        <v>#REF!</v>
      </c>
      <c r="J102" s="57" t="e">
        <f>ROUND(#REF!-#REF!,3)</f>
        <v>#REF!</v>
      </c>
      <c r="K102" s="57" t="e">
        <f>ROUND(#REF!-#REF!,3)</f>
        <v>#REF!</v>
      </c>
      <c r="L102" s="57" t="e">
        <f>ROUND(#REF!-#REF!,3)</f>
        <v>#REF!</v>
      </c>
      <c r="M102" s="57" t="e">
        <f>ROUND(#REF!-#REF!,3)</f>
        <v>#REF!</v>
      </c>
      <c r="N102" s="57" t="e">
        <f>ROUND(#REF!-#REF!,3)</f>
        <v>#REF!</v>
      </c>
      <c r="O102" s="57" t="e">
        <f>ROUND(#REF!-#REF!,3)</f>
        <v>#REF!</v>
      </c>
      <c r="P102" s="57" t="e">
        <f>ROUND(#REF!-#REF!,3)</f>
        <v>#REF!</v>
      </c>
      <c r="Q102" s="57" t="e">
        <f>ROUND(#REF!-#REF!,3)</f>
        <v>#REF!</v>
      </c>
      <c r="R102" s="57" t="e">
        <f>ROUND(#REF!-#REF!,3)</f>
        <v>#REF!</v>
      </c>
      <c r="S102" s="57" t="e">
        <f>ROUND(#REF!-#REF!,3)</f>
        <v>#REF!</v>
      </c>
      <c r="T102" s="57" t="e">
        <f>ROUND(#REF!-#REF!,3)</f>
        <v>#REF!</v>
      </c>
      <c r="U102" s="57" t="e">
        <f>ROUND(#REF!-#REF!,3)</f>
        <v>#REF!</v>
      </c>
      <c r="V102" s="57" t="e">
        <f>ROUND(#REF!-#REF!,3)</f>
        <v>#REF!</v>
      </c>
      <c r="W102" s="57" t="e">
        <f>ROUND(#REF!-#REF!,3)</f>
        <v>#REF!</v>
      </c>
      <c r="X102" s="57" t="e">
        <f>ROUND(#REF!-#REF!,3)</f>
        <v>#REF!</v>
      </c>
      <c r="Y102" s="57" t="e">
        <f>ROUND(#REF!-#REF!,3)</f>
        <v>#REF!</v>
      </c>
      <c r="Z102" s="57" t="e">
        <f>ROUND(#REF!-#REF!,3)</f>
        <v>#REF!</v>
      </c>
      <c r="AA102" s="57" t="e">
        <f>ROUND(#REF!-#REF!,3)</f>
        <v>#REF!</v>
      </c>
      <c r="AB102" s="57" t="e">
        <f>ROUND(#REF!-#REF!,3)</f>
        <v>#REF!</v>
      </c>
      <c r="AC102" s="57" t="e">
        <f>ROUND(#REF!-#REF!,3)</f>
        <v>#REF!</v>
      </c>
      <c r="AD102" s="57" t="e">
        <f>ROUND(#REF!-#REF!,3)</f>
        <v>#REF!</v>
      </c>
      <c r="AE102" s="57" t="e">
        <f>ROUND(#REF!-#REF!,3)</f>
        <v>#REF!</v>
      </c>
      <c r="AF102" s="57" t="e">
        <f>ROUND(#REF!-#REF!,3)</f>
        <v>#REF!</v>
      </c>
      <c r="AG102" s="57" t="e">
        <f>ROUND(#REF!-#REF!,3)</f>
        <v>#REF!</v>
      </c>
      <c r="AH102" s="57" t="e">
        <f>ROUND(#REF!-#REF!,3)</f>
        <v>#REF!</v>
      </c>
      <c r="AI102" s="57" t="e">
        <f>ROUND(#REF!-#REF!,3)</f>
        <v>#REF!</v>
      </c>
      <c r="AJ102" s="57" t="e">
        <f>ROUND(#REF!-#REF!,3)</f>
        <v>#REF!</v>
      </c>
      <c r="AK102" s="57" t="e">
        <f>ROUND(#REF!-#REF!,3)</f>
        <v>#REF!</v>
      </c>
      <c r="AL102" s="57" t="e">
        <f>ROUND(#REF!-#REF!,3)</f>
        <v>#REF!</v>
      </c>
      <c r="AM102" s="57" t="e">
        <f>ROUND(#REF!-#REF!,3)</f>
        <v>#REF!</v>
      </c>
      <c r="AN102" s="52" t="e">
        <f>ROUND(#REF!-#REF!,3)</f>
        <v>#REF!</v>
      </c>
      <c r="AO102" s="52" t="e">
        <f>ROUND(#REF!-#REF!,3)</f>
        <v>#REF!</v>
      </c>
      <c r="AP102" s="52" t="e">
        <f>ROUND(#REF!-#REF!,3)</f>
        <v>#REF!</v>
      </c>
      <c r="AQ102" s="52" t="e">
        <f>ROUND(#REF!-#REF!,3)</f>
        <v>#REF!</v>
      </c>
      <c r="AR102" s="52" t="e">
        <f>ROUND(#REF!-#REF!,3)</f>
        <v>#REF!</v>
      </c>
      <c r="AS102" s="52" t="e">
        <f>ROUND(#REF!-#REF!,3)</f>
        <v>#REF!</v>
      </c>
      <c r="AT102" s="52" t="e">
        <f>ROUND(#REF!-#REF!,3)</f>
        <v>#REF!</v>
      </c>
      <c r="AU102" s="52" t="e">
        <f>ROUND(#REF!-#REF!,3)</f>
        <v>#REF!</v>
      </c>
      <c r="AV102" s="52" t="e">
        <f>ROUND(#REF!-#REF!,3)</f>
        <v>#REF!</v>
      </c>
      <c r="AW102" s="52" t="e">
        <f>ROUND(#REF!-#REF!,3)</f>
        <v>#REF!</v>
      </c>
      <c r="AX102" s="58" t="e">
        <f>ROUND(#REF!-#REF!,3)</f>
        <v>#REF!</v>
      </c>
      <c r="AY102" s="58" t="e">
        <f>ROUND(#REF!-#REF!,3)</f>
        <v>#REF!</v>
      </c>
      <c r="AZ102" s="58" t="e">
        <f>ROUND(#REF!-#REF!,3)</f>
        <v>#REF!</v>
      </c>
      <c r="BA102" s="58" t="e">
        <f>ROUND(#REF!-#REF!,3)</f>
        <v>#REF!</v>
      </c>
      <c r="BB102" s="58" t="e">
        <f>ROUND(#REF!-#REF!,3)</f>
        <v>#REF!</v>
      </c>
      <c r="BC102" s="58" t="e">
        <f>ROUND(#REF!-#REF!,3)</f>
        <v>#REF!</v>
      </c>
      <c r="BD102" s="58" t="e">
        <f>ROUND(#REF!-#REF!,3)</f>
        <v>#REF!</v>
      </c>
      <c r="BE102" s="58" t="e">
        <f>ROUND(#REF!-#REF!,3)</f>
        <v>#REF!</v>
      </c>
      <c r="BF102" s="58" t="e">
        <f>ROUND(#REF!-#REF!,3)</f>
        <v>#REF!</v>
      </c>
      <c r="BG102" s="58" t="e">
        <f>ROUND(#REF!-#REF!,3)</f>
        <v>#REF!</v>
      </c>
      <c r="BH102" s="58" t="e">
        <f>ROUND(#REF!-#REF!,3)</f>
        <v>#REF!</v>
      </c>
      <c r="BI102" s="58" t="e">
        <f>ROUND(#REF!-#REF!,3)</f>
        <v>#REF!</v>
      </c>
      <c r="BJ102" s="58" t="e">
        <f>ROUND(#REF!-#REF!,3)</f>
        <v>#REF!</v>
      </c>
      <c r="BK102" s="58" t="e">
        <f>ROUND(#REF!-#REF!,3)</f>
        <v>#REF!</v>
      </c>
      <c r="BL102" s="58" t="e">
        <f>ROUND(#REF!-#REF!,3)</f>
        <v>#REF!</v>
      </c>
      <c r="BM102" s="58" t="e">
        <f>ROUND(#REF!-#REF!,3)</f>
        <v>#REF!</v>
      </c>
      <c r="BN102" s="58" t="e">
        <f>ROUND(#REF!-#REF!,3)</f>
        <v>#REF!</v>
      </c>
      <c r="BO102" s="58" t="e">
        <f>ROUND(#REF!-#REF!,3)</f>
        <v>#REF!</v>
      </c>
      <c r="BP102" s="58" t="e">
        <f>ROUND(#REF!-#REF!,3)</f>
        <v>#REF!</v>
      </c>
      <c r="BQ102" s="58" t="e">
        <f>ROUND(#REF!-#REF!,3)</f>
        <v>#REF!</v>
      </c>
      <c r="BR102" s="58" t="e">
        <f>ROUND(#REF!-#REF!,3)</f>
        <v>#REF!</v>
      </c>
      <c r="BS102" s="58" t="e">
        <f>ROUND(#REF!-#REF!,3)</f>
        <v>#REF!</v>
      </c>
      <c r="BT102" s="58" t="e">
        <f>ROUND(#REF!-#REF!,3)</f>
        <v>#REF!</v>
      </c>
      <c r="BU102" s="58" t="e">
        <f>ROUND(#REF!-#REF!,3)</f>
        <v>#REF!</v>
      </c>
      <c r="BV102" s="58" t="e">
        <f>ROUND(#REF!-#REF!,3)</f>
        <v>#REF!</v>
      </c>
      <c r="BW102" s="58" t="e">
        <f>ROUND(#REF!-#REF!,3)</f>
        <v>#REF!</v>
      </c>
      <c r="BX102" s="58" t="e">
        <f>ROUND(#REF!-#REF!,3)</f>
        <v>#REF!</v>
      </c>
      <c r="BY102" s="58" t="e">
        <f>ROUND(#REF!-#REF!,3)</f>
        <v>#REF!</v>
      </c>
      <c r="BZ102" s="58" t="e">
        <f>ROUND(#REF!-#REF!,3)</f>
        <v>#REF!</v>
      </c>
      <c r="CA102" s="58" t="e">
        <f>ROUND(#REF!-#REF!,3)</f>
        <v>#REF!</v>
      </c>
      <c r="CB102" s="58" t="e">
        <f>ROUND(#REF!-#REF!,3)</f>
        <v>#REF!</v>
      </c>
      <c r="CC102" s="58" t="e">
        <f>ROUND(#REF!-#REF!,3)</f>
        <v>#REF!</v>
      </c>
      <c r="CD102" s="58" t="e">
        <f>ROUND(#REF!-#REF!,3)</f>
        <v>#REF!</v>
      </c>
      <c r="CE102" s="58" t="e">
        <f>ROUND(#REF!-#REF!,3)</f>
        <v>#REF!</v>
      </c>
      <c r="CF102" s="58" t="e">
        <f>ROUND(#REF!-#REF!,3)</f>
        <v>#REF!</v>
      </c>
      <c r="CG102" s="58" t="e">
        <f>ROUND(#REF!-#REF!,3)</f>
        <v>#REF!</v>
      </c>
      <c r="CH102" s="58" t="e">
        <f>ROUND(#REF!-#REF!,3)</f>
        <v>#REF!</v>
      </c>
      <c r="CI102" s="58" t="e">
        <f>ROUND(#REF!-#REF!,3)</f>
        <v>#REF!</v>
      </c>
      <c r="CJ102" s="58" t="e">
        <f>ROUND(#REF!-#REF!,3)</f>
        <v>#REF!</v>
      </c>
      <c r="CK102" s="58" t="e">
        <f>ROUND(#REF!-#REF!,3)</f>
        <v>#REF!</v>
      </c>
      <c r="CL102" s="58" t="e">
        <f>ROUND(#REF!-#REF!,3)</f>
        <v>#REF!</v>
      </c>
      <c r="CM102" s="58" t="e">
        <f>ROUND(#REF!-#REF!,3)</f>
        <v>#REF!</v>
      </c>
      <c r="CN102" s="58" t="e">
        <f>ROUND(#REF!-#REF!,3)</f>
        <v>#REF!</v>
      </c>
      <c r="CO102" s="45"/>
      <c r="CP102" s="45"/>
      <c r="CQ102" s="45"/>
    </row>
    <row r="103" spans="1:95" ht="16">
      <c r="A103" s="6">
        <f t="shared" si="4"/>
        <v>42</v>
      </c>
      <c r="B103" s="45"/>
      <c r="C103" s="45"/>
      <c r="D103" s="45"/>
      <c r="E103" s="45"/>
      <c r="F103" s="45"/>
      <c r="G103" s="45"/>
      <c r="H103" s="57" t="e">
        <f>ROUND(#REF!-#REF!,3)</f>
        <v>#REF!</v>
      </c>
      <c r="I103" s="57" t="e">
        <f>ROUND(#REF!-#REF!,3)</f>
        <v>#REF!</v>
      </c>
      <c r="J103" s="57" t="e">
        <f>ROUND(#REF!-#REF!,3)</f>
        <v>#REF!</v>
      </c>
      <c r="K103" s="57" t="e">
        <f>ROUND(#REF!-#REF!,3)</f>
        <v>#REF!</v>
      </c>
      <c r="L103" s="57" t="e">
        <f>ROUND(#REF!-#REF!,3)</f>
        <v>#REF!</v>
      </c>
      <c r="M103" s="57" t="e">
        <f>ROUND(#REF!-#REF!,3)</f>
        <v>#REF!</v>
      </c>
      <c r="N103" s="57" t="e">
        <f>ROUND(#REF!-#REF!,3)</f>
        <v>#REF!</v>
      </c>
      <c r="O103" s="57" t="e">
        <f>ROUND(#REF!-#REF!,3)</f>
        <v>#REF!</v>
      </c>
      <c r="P103" s="57" t="e">
        <f>ROUND(#REF!-#REF!,3)</f>
        <v>#REF!</v>
      </c>
      <c r="Q103" s="57" t="e">
        <f>ROUND(#REF!-#REF!,3)</f>
        <v>#REF!</v>
      </c>
      <c r="R103" s="57" t="e">
        <f>ROUND(#REF!-#REF!,3)</f>
        <v>#REF!</v>
      </c>
      <c r="S103" s="57" t="e">
        <f>ROUND(#REF!-#REF!,3)</f>
        <v>#REF!</v>
      </c>
      <c r="T103" s="57" t="e">
        <f>ROUND(#REF!-#REF!,3)</f>
        <v>#REF!</v>
      </c>
      <c r="U103" s="57" t="e">
        <f>ROUND(#REF!-#REF!,3)</f>
        <v>#REF!</v>
      </c>
      <c r="V103" s="57" t="e">
        <f>ROUND(#REF!-#REF!,3)</f>
        <v>#REF!</v>
      </c>
      <c r="W103" s="57" t="e">
        <f>ROUND(#REF!-#REF!,3)</f>
        <v>#REF!</v>
      </c>
      <c r="X103" s="57" t="e">
        <f>ROUND(#REF!-#REF!,3)</f>
        <v>#REF!</v>
      </c>
      <c r="Y103" s="57" t="e">
        <f>ROUND(#REF!-#REF!,3)</f>
        <v>#REF!</v>
      </c>
      <c r="Z103" s="57" t="e">
        <f>ROUND(#REF!-#REF!,3)</f>
        <v>#REF!</v>
      </c>
      <c r="AA103" s="57" t="e">
        <f>ROUND(#REF!-#REF!,3)</f>
        <v>#REF!</v>
      </c>
      <c r="AB103" s="57" t="e">
        <f>ROUND(#REF!-#REF!,3)</f>
        <v>#REF!</v>
      </c>
      <c r="AC103" s="57" t="e">
        <f>ROUND(#REF!-#REF!,3)</f>
        <v>#REF!</v>
      </c>
      <c r="AD103" s="57" t="e">
        <f>ROUND(#REF!-#REF!,3)</f>
        <v>#REF!</v>
      </c>
      <c r="AE103" s="57" t="e">
        <f>ROUND(#REF!-#REF!,3)</f>
        <v>#REF!</v>
      </c>
      <c r="AF103" s="57" t="e">
        <f>ROUND(#REF!-#REF!,3)</f>
        <v>#REF!</v>
      </c>
      <c r="AG103" s="57" t="e">
        <f>ROUND(#REF!-#REF!,3)</f>
        <v>#REF!</v>
      </c>
      <c r="AH103" s="57" t="e">
        <f>ROUND(#REF!-#REF!,3)</f>
        <v>#REF!</v>
      </c>
      <c r="AI103" s="57" t="e">
        <f>ROUND(#REF!-#REF!,3)</f>
        <v>#REF!</v>
      </c>
      <c r="AJ103" s="57" t="e">
        <f>ROUND(#REF!-#REF!,3)</f>
        <v>#REF!</v>
      </c>
      <c r="AK103" s="57" t="e">
        <f>ROUND(#REF!-#REF!,3)</f>
        <v>#REF!</v>
      </c>
      <c r="AL103" s="57" t="e">
        <f>ROUND(#REF!-#REF!,3)</f>
        <v>#REF!</v>
      </c>
      <c r="AM103" s="57" t="e">
        <f>ROUND(#REF!-#REF!,3)</f>
        <v>#REF!</v>
      </c>
      <c r="AN103" s="52" t="e">
        <f>ROUND(#REF!-#REF!,3)</f>
        <v>#REF!</v>
      </c>
      <c r="AO103" s="52" t="e">
        <f>ROUND(#REF!-#REF!,3)</f>
        <v>#REF!</v>
      </c>
      <c r="AP103" s="52" t="e">
        <f>ROUND(#REF!-#REF!,3)</f>
        <v>#REF!</v>
      </c>
      <c r="AQ103" s="52" t="e">
        <f>ROUND(#REF!-#REF!,3)</f>
        <v>#REF!</v>
      </c>
      <c r="AR103" s="52" t="e">
        <f>ROUND(#REF!-#REF!,3)</f>
        <v>#REF!</v>
      </c>
      <c r="AS103" s="52" t="e">
        <f>ROUND(#REF!-#REF!,3)</f>
        <v>#REF!</v>
      </c>
      <c r="AT103" s="52" t="e">
        <f>ROUND(#REF!-#REF!,3)</f>
        <v>#REF!</v>
      </c>
      <c r="AU103" s="52" t="e">
        <f>ROUND(#REF!-#REF!,3)</f>
        <v>#REF!</v>
      </c>
      <c r="AV103" s="52" t="e">
        <f>ROUND(#REF!-#REF!,3)</f>
        <v>#REF!</v>
      </c>
      <c r="AW103" s="52" t="e">
        <f>ROUND(#REF!-#REF!,3)</f>
        <v>#REF!</v>
      </c>
      <c r="AX103" s="58" t="e">
        <f>ROUND(#REF!-#REF!,3)</f>
        <v>#REF!</v>
      </c>
      <c r="AY103" s="58" t="e">
        <f>ROUND(#REF!-#REF!,3)</f>
        <v>#REF!</v>
      </c>
      <c r="AZ103" s="58" t="e">
        <f>ROUND(#REF!-#REF!,3)</f>
        <v>#REF!</v>
      </c>
      <c r="BA103" s="58" t="e">
        <f>ROUND(#REF!-#REF!,3)</f>
        <v>#REF!</v>
      </c>
      <c r="BB103" s="58" t="e">
        <f>ROUND(#REF!-#REF!,3)</f>
        <v>#REF!</v>
      </c>
      <c r="BC103" s="58" t="e">
        <f>ROUND(#REF!-#REF!,3)</f>
        <v>#REF!</v>
      </c>
      <c r="BD103" s="58" t="e">
        <f>ROUND(#REF!-#REF!,3)</f>
        <v>#REF!</v>
      </c>
      <c r="BE103" s="58" t="e">
        <f>ROUND(#REF!-#REF!,3)</f>
        <v>#REF!</v>
      </c>
      <c r="BF103" s="58" t="e">
        <f>ROUND(#REF!-#REF!,3)</f>
        <v>#REF!</v>
      </c>
      <c r="BG103" s="58" t="e">
        <f>ROUND(#REF!-#REF!,3)</f>
        <v>#REF!</v>
      </c>
      <c r="BH103" s="58" t="e">
        <f>ROUND(#REF!-#REF!,3)</f>
        <v>#REF!</v>
      </c>
      <c r="BI103" s="58" t="e">
        <f>ROUND(#REF!-#REF!,3)</f>
        <v>#REF!</v>
      </c>
      <c r="BJ103" s="58" t="e">
        <f>ROUND(#REF!-#REF!,3)</f>
        <v>#REF!</v>
      </c>
      <c r="BK103" s="58" t="e">
        <f>ROUND(#REF!-#REF!,3)</f>
        <v>#REF!</v>
      </c>
      <c r="BL103" s="58" t="e">
        <f>ROUND(#REF!-#REF!,3)</f>
        <v>#REF!</v>
      </c>
      <c r="BM103" s="58" t="e">
        <f>ROUND(#REF!-#REF!,3)</f>
        <v>#REF!</v>
      </c>
      <c r="BN103" s="58" t="e">
        <f>ROUND(#REF!-#REF!,3)</f>
        <v>#REF!</v>
      </c>
      <c r="BO103" s="58" t="e">
        <f>ROUND(#REF!-#REF!,3)</f>
        <v>#REF!</v>
      </c>
      <c r="BP103" s="58" t="e">
        <f>ROUND(#REF!-#REF!,3)</f>
        <v>#REF!</v>
      </c>
      <c r="BQ103" s="58" t="e">
        <f>ROUND(#REF!-#REF!,3)</f>
        <v>#REF!</v>
      </c>
      <c r="BR103" s="58" t="e">
        <f>ROUND(#REF!-#REF!,3)</f>
        <v>#REF!</v>
      </c>
      <c r="BS103" s="58" t="e">
        <f>ROUND(#REF!-#REF!,3)</f>
        <v>#REF!</v>
      </c>
      <c r="BT103" s="58" t="e">
        <f>ROUND(#REF!-#REF!,3)</f>
        <v>#REF!</v>
      </c>
      <c r="BU103" s="58" t="e">
        <f>ROUND(#REF!-#REF!,3)</f>
        <v>#REF!</v>
      </c>
      <c r="BV103" s="58" t="e">
        <f>ROUND(#REF!-#REF!,3)</f>
        <v>#REF!</v>
      </c>
      <c r="BW103" s="58" t="e">
        <f>ROUND(#REF!-#REF!,3)</f>
        <v>#REF!</v>
      </c>
      <c r="BX103" s="58" t="e">
        <f>ROUND(#REF!-#REF!,3)</f>
        <v>#REF!</v>
      </c>
      <c r="BY103" s="58" t="e">
        <f>ROUND(#REF!-#REF!,3)</f>
        <v>#REF!</v>
      </c>
      <c r="BZ103" s="58" t="e">
        <f>ROUND(#REF!-#REF!,3)</f>
        <v>#REF!</v>
      </c>
      <c r="CA103" s="58" t="e">
        <f>ROUND(#REF!-#REF!,3)</f>
        <v>#REF!</v>
      </c>
      <c r="CB103" s="58" t="e">
        <f>ROUND(#REF!-#REF!,3)</f>
        <v>#REF!</v>
      </c>
      <c r="CC103" s="58" t="e">
        <f>ROUND(#REF!-#REF!,3)</f>
        <v>#REF!</v>
      </c>
      <c r="CD103" s="58" t="e">
        <f>ROUND(#REF!-#REF!,3)</f>
        <v>#REF!</v>
      </c>
      <c r="CE103" s="58" t="e">
        <f>ROUND(#REF!-#REF!,3)</f>
        <v>#REF!</v>
      </c>
      <c r="CF103" s="58" t="e">
        <f>ROUND(#REF!-#REF!,3)</f>
        <v>#REF!</v>
      </c>
      <c r="CG103" s="58" t="e">
        <f>ROUND(#REF!-#REF!,3)</f>
        <v>#REF!</v>
      </c>
      <c r="CH103" s="58" t="e">
        <f>ROUND(#REF!-#REF!,3)</f>
        <v>#REF!</v>
      </c>
      <c r="CI103" s="58" t="e">
        <f>ROUND(#REF!-#REF!,3)</f>
        <v>#REF!</v>
      </c>
      <c r="CJ103" s="58" t="e">
        <f>ROUND(#REF!-#REF!,3)</f>
        <v>#REF!</v>
      </c>
      <c r="CK103" s="58" t="e">
        <f>ROUND(#REF!-#REF!,3)</f>
        <v>#REF!</v>
      </c>
      <c r="CL103" s="58" t="e">
        <f>ROUND(#REF!-#REF!,3)</f>
        <v>#REF!</v>
      </c>
      <c r="CM103" s="58" t="e">
        <f>ROUND(#REF!-#REF!,3)</f>
        <v>#REF!</v>
      </c>
      <c r="CN103" s="58" t="e">
        <f>ROUND(#REF!-#REF!,3)</f>
        <v>#REF!</v>
      </c>
      <c r="CO103" s="58" t="e">
        <f>ROUND(#REF!-#REF!,3)</f>
        <v>#REF!</v>
      </c>
      <c r="CP103" s="45"/>
      <c r="CQ103" s="45"/>
    </row>
    <row r="104" spans="1:95" ht="16">
      <c r="A104" s="6">
        <f t="shared" si="4"/>
        <v>39</v>
      </c>
      <c r="B104" s="45"/>
      <c r="C104" s="45"/>
      <c r="D104" s="45"/>
      <c r="E104" s="45"/>
      <c r="F104" s="45"/>
      <c r="G104" s="45"/>
      <c r="H104" s="57" t="e">
        <f>ROUND(#REF!-#REF!,3)</f>
        <v>#REF!</v>
      </c>
      <c r="I104" s="57" t="e">
        <f>ROUND(#REF!-#REF!,3)</f>
        <v>#REF!</v>
      </c>
      <c r="J104" s="57" t="e">
        <f>ROUND(#REF!-#REF!,3)</f>
        <v>#REF!</v>
      </c>
      <c r="K104" s="57" t="e">
        <f>ROUND(#REF!-#REF!,3)</f>
        <v>#REF!</v>
      </c>
      <c r="L104" s="57" t="e">
        <f>ROUND(#REF!-#REF!,3)</f>
        <v>#REF!</v>
      </c>
      <c r="M104" s="57" t="e">
        <f>ROUND(#REF!-#REF!,3)</f>
        <v>#REF!</v>
      </c>
      <c r="N104" s="57" t="e">
        <f>ROUND(#REF!-#REF!,3)</f>
        <v>#REF!</v>
      </c>
      <c r="O104" s="57" t="e">
        <f>ROUND(#REF!-#REF!,3)</f>
        <v>#REF!</v>
      </c>
      <c r="P104" s="57" t="e">
        <f>ROUND(#REF!-#REF!,3)</f>
        <v>#REF!</v>
      </c>
      <c r="Q104" s="57" t="e">
        <f>ROUND(#REF!-#REF!,3)</f>
        <v>#REF!</v>
      </c>
      <c r="R104" s="57" t="e">
        <f>ROUND(#REF!-#REF!,3)</f>
        <v>#REF!</v>
      </c>
      <c r="S104" s="57" t="e">
        <f>ROUND(#REF!-#REF!,3)</f>
        <v>#REF!</v>
      </c>
      <c r="T104" s="57" t="e">
        <f>ROUND(#REF!-#REF!,3)</f>
        <v>#REF!</v>
      </c>
      <c r="U104" s="57" t="e">
        <f>ROUND(#REF!-#REF!,3)</f>
        <v>#REF!</v>
      </c>
      <c r="V104" s="57" t="e">
        <f>ROUND(#REF!-#REF!,3)</f>
        <v>#REF!</v>
      </c>
      <c r="W104" s="57" t="e">
        <f>ROUND(#REF!-#REF!,3)</f>
        <v>#REF!</v>
      </c>
      <c r="X104" s="57" t="e">
        <f>ROUND(#REF!-#REF!,3)</f>
        <v>#REF!</v>
      </c>
      <c r="Y104" s="57" t="e">
        <f>ROUND(#REF!-#REF!,3)</f>
        <v>#REF!</v>
      </c>
      <c r="Z104" s="57" t="e">
        <f>ROUND(#REF!-#REF!,3)</f>
        <v>#REF!</v>
      </c>
      <c r="AA104" s="57" t="e">
        <f>ROUND(#REF!-#REF!,3)</f>
        <v>#REF!</v>
      </c>
      <c r="AB104" s="57" t="e">
        <f>ROUND(#REF!-#REF!,3)</f>
        <v>#REF!</v>
      </c>
      <c r="AC104" s="57" t="e">
        <f>ROUND(#REF!-#REF!,3)</f>
        <v>#REF!</v>
      </c>
      <c r="AD104" s="57" t="e">
        <f>ROUND(#REF!-#REF!,3)</f>
        <v>#REF!</v>
      </c>
      <c r="AE104" s="57" t="e">
        <f>ROUND(#REF!-#REF!,3)</f>
        <v>#REF!</v>
      </c>
      <c r="AF104" s="57" t="e">
        <f>ROUND(#REF!-#REF!,3)</f>
        <v>#REF!</v>
      </c>
      <c r="AG104" s="57" t="e">
        <f>ROUND(#REF!-#REF!,3)</f>
        <v>#REF!</v>
      </c>
      <c r="AH104" s="57" t="e">
        <f>ROUND(#REF!-#REF!,3)</f>
        <v>#REF!</v>
      </c>
      <c r="AI104" s="57" t="e">
        <f>ROUND(#REF!-#REF!,3)</f>
        <v>#REF!</v>
      </c>
      <c r="AJ104" s="57" t="e">
        <f>ROUND(#REF!-#REF!,3)</f>
        <v>#REF!</v>
      </c>
      <c r="AK104" s="57" t="e">
        <f>ROUND(#REF!-#REF!,3)</f>
        <v>#REF!</v>
      </c>
      <c r="AL104" s="57" t="e">
        <f>ROUND(#REF!-#REF!,3)</f>
        <v>#REF!</v>
      </c>
      <c r="AM104" s="52" t="e">
        <f>ROUND(#REF!-#REF!,3)</f>
        <v>#REF!</v>
      </c>
      <c r="AN104" s="52" t="e">
        <f>ROUND(#REF!-#REF!,3)</f>
        <v>#REF!</v>
      </c>
      <c r="AO104" s="52" t="e">
        <f>ROUND(#REF!-#REF!,3)</f>
        <v>#REF!</v>
      </c>
      <c r="AP104" s="52" t="e">
        <f>ROUND(#REF!-#REF!,3)</f>
        <v>#REF!</v>
      </c>
      <c r="AQ104" s="52" t="e">
        <f>ROUND(#REF!-#REF!,3)</f>
        <v>#REF!</v>
      </c>
      <c r="AR104" s="52" t="e">
        <f>ROUND(#REF!-#REF!,3)</f>
        <v>#REF!</v>
      </c>
      <c r="AS104" s="52" t="e">
        <f>ROUND(#REF!-#REF!,3)</f>
        <v>#REF!</v>
      </c>
      <c r="AT104" s="52" t="e">
        <f>ROUND(#REF!-#REF!,3)</f>
        <v>#REF!</v>
      </c>
      <c r="AU104" s="52" t="e">
        <f>ROUND(#REF!-#REF!,3)</f>
        <v>#REF!</v>
      </c>
      <c r="AV104" s="52" t="e">
        <f>ROUND(#REF!-#REF!,3)</f>
        <v>#REF!</v>
      </c>
      <c r="AW104" s="52" t="e">
        <f>ROUND(#REF!-#REF!,3)</f>
        <v>#REF!</v>
      </c>
      <c r="AX104" s="58" t="e">
        <f>ROUND(#REF!-#REF!,3)</f>
        <v>#REF!</v>
      </c>
      <c r="AY104" s="58" t="e">
        <f>ROUND(#REF!-#REF!,3)</f>
        <v>#REF!</v>
      </c>
      <c r="AZ104" s="58" t="e">
        <f>ROUND(#REF!-#REF!,3)</f>
        <v>#REF!</v>
      </c>
      <c r="BA104" s="58" t="e">
        <f>ROUND(#REF!-#REF!,3)</f>
        <v>#REF!</v>
      </c>
      <c r="BB104" s="58" t="e">
        <f>ROUND(#REF!-#REF!,3)</f>
        <v>#REF!</v>
      </c>
      <c r="BC104" s="58" t="e">
        <f>ROUND(#REF!-#REF!,3)</f>
        <v>#REF!</v>
      </c>
      <c r="BD104" s="58" t="e">
        <f>ROUND(#REF!-#REF!,3)</f>
        <v>#REF!</v>
      </c>
      <c r="BE104" s="58" t="e">
        <f>ROUND(#REF!-#REF!,3)</f>
        <v>#REF!</v>
      </c>
      <c r="BF104" s="58" t="e">
        <f>ROUND(#REF!-#REF!,3)</f>
        <v>#REF!</v>
      </c>
      <c r="BG104" s="58" t="e">
        <f>ROUND(#REF!-#REF!,3)</f>
        <v>#REF!</v>
      </c>
      <c r="BH104" s="58" t="e">
        <f>ROUND(#REF!-#REF!,3)</f>
        <v>#REF!</v>
      </c>
      <c r="BI104" s="58" t="e">
        <f>ROUND(#REF!-#REF!,3)</f>
        <v>#REF!</v>
      </c>
      <c r="BJ104" s="58" t="e">
        <f>ROUND(#REF!-#REF!,3)</f>
        <v>#REF!</v>
      </c>
      <c r="BK104" s="58" t="e">
        <f>ROUND(#REF!-#REF!,3)</f>
        <v>#REF!</v>
      </c>
      <c r="BL104" s="58" t="e">
        <f>ROUND(#REF!-#REF!,3)</f>
        <v>#REF!</v>
      </c>
      <c r="BM104" s="58" t="e">
        <f>ROUND(#REF!-#REF!,3)</f>
        <v>#REF!</v>
      </c>
      <c r="BN104" s="58" t="e">
        <f>ROUND(#REF!-#REF!,3)</f>
        <v>#REF!</v>
      </c>
      <c r="BO104" s="58" t="e">
        <f>ROUND(#REF!-#REF!,3)</f>
        <v>#REF!</v>
      </c>
      <c r="BP104" s="58" t="e">
        <f>ROUND(#REF!-#REF!,3)</f>
        <v>#REF!</v>
      </c>
      <c r="BQ104" s="58" t="e">
        <f>ROUND(#REF!-#REF!,3)</f>
        <v>#REF!</v>
      </c>
      <c r="BR104" s="58" t="e">
        <f>ROUND(#REF!-#REF!,3)</f>
        <v>#REF!</v>
      </c>
      <c r="BS104" s="58" t="e">
        <f>ROUND(#REF!-#REF!,3)</f>
        <v>#REF!</v>
      </c>
      <c r="BT104" s="58" t="e">
        <f>ROUND(#REF!-#REF!,3)</f>
        <v>#REF!</v>
      </c>
      <c r="BU104" s="58" t="e">
        <f>ROUND(#REF!-#REF!,3)</f>
        <v>#REF!</v>
      </c>
      <c r="BV104" s="58" t="e">
        <f>ROUND(#REF!-#REF!,3)</f>
        <v>#REF!</v>
      </c>
      <c r="BW104" s="58" t="e">
        <f>ROUND(#REF!-#REF!,3)</f>
        <v>#REF!</v>
      </c>
      <c r="BX104" s="58" t="e">
        <f>ROUND(#REF!-#REF!,3)</f>
        <v>#REF!</v>
      </c>
      <c r="BY104" s="58" t="e">
        <f>ROUND(#REF!-#REF!,3)</f>
        <v>#REF!</v>
      </c>
      <c r="BZ104" s="58" t="e">
        <f>ROUND(#REF!-#REF!,3)</f>
        <v>#REF!</v>
      </c>
      <c r="CA104" s="58" t="e">
        <f>ROUND(#REF!-#REF!,3)</f>
        <v>#REF!</v>
      </c>
      <c r="CB104" s="58" t="e">
        <f>ROUND(#REF!-#REF!,3)</f>
        <v>#REF!</v>
      </c>
      <c r="CC104" s="58" t="e">
        <f>ROUND(#REF!-#REF!,3)</f>
        <v>#REF!</v>
      </c>
      <c r="CD104" s="58" t="e">
        <f>ROUND(#REF!-#REF!,3)</f>
        <v>#REF!</v>
      </c>
      <c r="CE104" s="58" t="e">
        <f>ROUND(#REF!-#REF!,3)</f>
        <v>#REF!</v>
      </c>
      <c r="CF104" s="58" t="e">
        <f>ROUND(#REF!-#REF!,3)</f>
        <v>#REF!</v>
      </c>
      <c r="CG104" s="58" t="e">
        <f>ROUND(#REF!-#REF!,3)</f>
        <v>#REF!</v>
      </c>
      <c r="CH104" s="58" t="e">
        <f>ROUND(#REF!-#REF!,3)</f>
        <v>#REF!</v>
      </c>
      <c r="CI104" s="58" t="e">
        <f>ROUND(#REF!-#REF!,3)</f>
        <v>#REF!</v>
      </c>
      <c r="CJ104" s="58" t="e">
        <f>ROUND(#REF!-#REF!,3)</f>
        <v>#REF!</v>
      </c>
      <c r="CK104" s="58" t="e">
        <f>ROUND(#REF!-#REF!,3)</f>
        <v>#REF!</v>
      </c>
      <c r="CL104" s="58" t="e">
        <f>ROUND(#REF!-#REF!,3)</f>
        <v>#REF!</v>
      </c>
      <c r="CM104" s="58" t="e">
        <f>ROUND(#REF!-#REF!,3)</f>
        <v>#REF!</v>
      </c>
      <c r="CN104" s="58" t="e">
        <f>ROUND(#REF!-#REF!,3)</f>
        <v>#REF!</v>
      </c>
      <c r="CO104" s="58" t="e">
        <f>ROUND(#REF!-#REF!,3)</f>
        <v>#REF!</v>
      </c>
      <c r="CP104" s="45"/>
      <c r="CQ104" s="45"/>
    </row>
    <row r="105" spans="1:95" ht="16">
      <c r="A105" s="6">
        <f t="shared" si="4"/>
        <v>36</v>
      </c>
      <c r="B105" s="45"/>
      <c r="C105" s="45"/>
      <c r="D105" s="45"/>
      <c r="E105" s="45"/>
      <c r="F105" s="45"/>
      <c r="G105" s="45"/>
      <c r="H105" s="57" t="e">
        <f>ROUND(#REF!-#REF!,3)</f>
        <v>#REF!</v>
      </c>
      <c r="I105" s="57" t="e">
        <f>ROUND(#REF!-#REF!,3)</f>
        <v>#REF!</v>
      </c>
      <c r="J105" s="57" t="e">
        <f>ROUND(#REF!-#REF!,3)</f>
        <v>#REF!</v>
      </c>
      <c r="K105" s="57" t="e">
        <f>ROUND(#REF!-#REF!,3)</f>
        <v>#REF!</v>
      </c>
      <c r="L105" s="57" t="e">
        <f>ROUND(#REF!-#REF!,3)</f>
        <v>#REF!</v>
      </c>
      <c r="M105" s="57" t="e">
        <f>ROUND(#REF!-#REF!,3)</f>
        <v>#REF!</v>
      </c>
      <c r="N105" s="57" t="e">
        <f>ROUND(#REF!-#REF!,3)</f>
        <v>#REF!</v>
      </c>
      <c r="O105" s="57" t="e">
        <f>ROUND(#REF!-#REF!,3)</f>
        <v>#REF!</v>
      </c>
      <c r="P105" s="57" t="e">
        <f>ROUND(#REF!-#REF!,3)</f>
        <v>#REF!</v>
      </c>
      <c r="Q105" s="57" t="e">
        <f>ROUND(#REF!-#REF!,3)</f>
        <v>#REF!</v>
      </c>
      <c r="R105" s="57" t="e">
        <f>ROUND(#REF!-#REF!,3)</f>
        <v>#REF!</v>
      </c>
      <c r="S105" s="57" t="e">
        <f>ROUND(#REF!-#REF!,3)</f>
        <v>#REF!</v>
      </c>
      <c r="T105" s="57" t="e">
        <f>ROUND(#REF!-#REF!,3)</f>
        <v>#REF!</v>
      </c>
      <c r="U105" s="57" t="e">
        <f>ROUND(#REF!-#REF!,3)</f>
        <v>#REF!</v>
      </c>
      <c r="V105" s="57" t="e">
        <f>ROUND(#REF!-#REF!,3)</f>
        <v>#REF!</v>
      </c>
      <c r="W105" s="57" t="e">
        <f>ROUND(#REF!-#REF!,3)</f>
        <v>#REF!</v>
      </c>
      <c r="X105" s="57" t="e">
        <f>ROUND(#REF!-#REF!,3)</f>
        <v>#REF!</v>
      </c>
      <c r="Y105" s="57" t="e">
        <f>ROUND(#REF!-#REF!,3)</f>
        <v>#REF!</v>
      </c>
      <c r="Z105" s="57" t="e">
        <f>ROUND(#REF!-#REF!,3)</f>
        <v>#REF!</v>
      </c>
      <c r="AA105" s="57" t="e">
        <f>ROUND(#REF!-#REF!,3)</f>
        <v>#REF!</v>
      </c>
      <c r="AB105" s="57" t="e">
        <f>ROUND(#REF!-#REF!,3)</f>
        <v>#REF!</v>
      </c>
      <c r="AC105" s="57" t="e">
        <f>ROUND(#REF!-#REF!,3)</f>
        <v>#REF!</v>
      </c>
      <c r="AD105" s="57" t="e">
        <f>ROUND(#REF!-#REF!,3)</f>
        <v>#REF!</v>
      </c>
      <c r="AE105" s="57" t="e">
        <f>ROUND(#REF!-#REF!,3)</f>
        <v>#REF!</v>
      </c>
      <c r="AF105" s="57" t="e">
        <f>ROUND(#REF!-#REF!,3)</f>
        <v>#REF!</v>
      </c>
      <c r="AG105" s="57" t="e">
        <f>ROUND(#REF!-#REF!,3)</f>
        <v>#REF!</v>
      </c>
      <c r="AH105" s="57" t="e">
        <f>ROUND(#REF!-#REF!,3)</f>
        <v>#REF!</v>
      </c>
      <c r="AI105" s="57" t="e">
        <f>ROUND(#REF!-#REF!,3)</f>
        <v>#REF!</v>
      </c>
      <c r="AJ105" s="57" t="e">
        <f>ROUND(#REF!-#REF!,3)</f>
        <v>#REF!</v>
      </c>
      <c r="AK105" s="57" t="e">
        <f>ROUND(#REF!-#REF!,3)</f>
        <v>#REF!</v>
      </c>
      <c r="AL105" s="52" t="e">
        <f>ROUND(#REF!-#REF!,3)</f>
        <v>#REF!</v>
      </c>
      <c r="AM105" s="52" t="e">
        <f>ROUND(#REF!-#REF!,3)</f>
        <v>#REF!</v>
      </c>
      <c r="AN105" s="52" t="e">
        <f>ROUND(#REF!-#REF!,3)</f>
        <v>#REF!</v>
      </c>
      <c r="AO105" s="52" t="e">
        <f>ROUND(#REF!-#REF!,3)</f>
        <v>#REF!</v>
      </c>
      <c r="AP105" s="52" t="e">
        <f>ROUND(#REF!-#REF!,3)</f>
        <v>#REF!</v>
      </c>
      <c r="AQ105" s="52" t="e">
        <f>ROUND(#REF!-#REF!,3)</f>
        <v>#REF!</v>
      </c>
      <c r="AR105" s="52" t="e">
        <f>ROUND(#REF!-#REF!,3)</f>
        <v>#REF!</v>
      </c>
      <c r="AS105" s="52" t="e">
        <f>ROUND(#REF!-#REF!,3)</f>
        <v>#REF!</v>
      </c>
      <c r="AT105" s="52" t="e">
        <f>ROUND(#REF!-#REF!,3)</f>
        <v>#REF!</v>
      </c>
      <c r="AU105" s="52" t="e">
        <f>ROUND(#REF!-#REF!,3)</f>
        <v>#REF!</v>
      </c>
      <c r="AV105" s="52" t="e">
        <f>ROUND(#REF!-#REF!,3)</f>
        <v>#REF!</v>
      </c>
      <c r="AW105" s="52" t="e">
        <f>ROUND(#REF!-#REF!,3)</f>
        <v>#REF!</v>
      </c>
      <c r="AX105" s="58" t="e">
        <f>ROUND(#REF!-#REF!,3)</f>
        <v>#REF!</v>
      </c>
      <c r="AY105" s="58" t="e">
        <f>ROUND(#REF!-#REF!,3)</f>
        <v>#REF!</v>
      </c>
      <c r="AZ105" s="58" t="e">
        <f>ROUND(#REF!-#REF!,3)</f>
        <v>#REF!</v>
      </c>
      <c r="BA105" s="58" t="e">
        <f>ROUND(#REF!-#REF!,3)</f>
        <v>#REF!</v>
      </c>
      <c r="BB105" s="58" t="e">
        <f>ROUND(#REF!-#REF!,3)</f>
        <v>#REF!</v>
      </c>
      <c r="BC105" s="58" t="e">
        <f>ROUND(#REF!-#REF!,3)</f>
        <v>#REF!</v>
      </c>
      <c r="BD105" s="58" t="e">
        <f>ROUND(#REF!-#REF!,3)</f>
        <v>#REF!</v>
      </c>
      <c r="BE105" s="58" t="e">
        <f>ROUND(#REF!-#REF!,3)</f>
        <v>#REF!</v>
      </c>
      <c r="BF105" s="58" t="e">
        <f>ROUND(#REF!-#REF!,3)</f>
        <v>#REF!</v>
      </c>
      <c r="BG105" s="58" t="e">
        <f>ROUND(#REF!-#REF!,3)</f>
        <v>#REF!</v>
      </c>
      <c r="BH105" s="58" t="e">
        <f>ROUND(#REF!-#REF!,3)</f>
        <v>#REF!</v>
      </c>
      <c r="BI105" s="58" t="e">
        <f>ROUND(#REF!-#REF!,3)</f>
        <v>#REF!</v>
      </c>
      <c r="BJ105" s="58" t="e">
        <f>ROUND(#REF!-#REF!,3)</f>
        <v>#REF!</v>
      </c>
      <c r="BK105" s="58" t="e">
        <f>ROUND(#REF!-#REF!,3)</f>
        <v>#REF!</v>
      </c>
      <c r="BL105" s="58" t="e">
        <f>ROUND(#REF!-#REF!,3)</f>
        <v>#REF!</v>
      </c>
      <c r="BM105" s="58" t="e">
        <f>ROUND(#REF!-#REF!,3)</f>
        <v>#REF!</v>
      </c>
      <c r="BN105" s="58" t="e">
        <f>ROUND(#REF!-#REF!,3)</f>
        <v>#REF!</v>
      </c>
      <c r="BO105" s="58" t="e">
        <f>ROUND(#REF!-#REF!,3)</f>
        <v>#REF!</v>
      </c>
      <c r="BP105" s="58" t="e">
        <f>ROUND(#REF!-#REF!,3)</f>
        <v>#REF!</v>
      </c>
      <c r="BQ105" s="58" t="e">
        <f>ROUND(#REF!-#REF!,3)</f>
        <v>#REF!</v>
      </c>
      <c r="BR105" s="58" t="e">
        <f>ROUND(#REF!-#REF!,3)</f>
        <v>#REF!</v>
      </c>
      <c r="BS105" s="58" t="e">
        <f>ROUND(#REF!-#REF!,3)</f>
        <v>#REF!</v>
      </c>
      <c r="BT105" s="58" t="e">
        <f>ROUND(#REF!-#REF!,3)</f>
        <v>#REF!</v>
      </c>
      <c r="BU105" s="58" t="e">
        <f>ROUND(#REF!-#REF!,3)</f>
        <v>#REF!</v>
      </c>
      <c r="BV105" s="58" t="e">
        <f>ROUND(#REF!-#REF!,3)</f>
        <v>#REF!</v>
      </c>
      <c r="BW105" s="58" t="e">
        <f>ROUND(#REF!-#REF!,3)</f>
        <v>#REF!</v>
      </c>
      <c r="BX105" s="58" t="e">
        <f>ROUND(#REF!-#REF!,3)</f>
        <v>#REF!</v>
      </c>
      <c r="BY105" s="58" t="e">
        <f>ROUND(#REF!-#REF!,3)</f>
        <v>#REF!</v>
      </c>
      <c r="BZ105" s="58" t="e">
        <f>ROUND(#REF!-#REF!,3)</f>
        <v>#REF!</v>
      </c>
      <c r="CA105" s="58" t="e">
        <f>ROUND(#REF!-#REF!,3)</f>
        <v>#REF!</v>
      </c>
      <c r="CB105" s="58" t="e">
        <f>ROUND(#REF!-#REF!,3)</f>
        <v>#REF!</v>
      </c>
      <c r="CC105" s="58" t="e">
        <f>ROUND(#REF!-#REF!,3)</f>
        <v>#REF!</v>
      </c>
      <c r="CD105" s="58" t="e">
        <f>ROUND(#REF!-#REF!,3)</f>
        <v>#REF!</v>
      </c>
      <c r="CE105" s="58" t="e">
        <f>ROUND(#REF!-#REF!,3)</f>
        <v>#REF!</v>
      </c>
      <c r="CF105" s="58" t="e">
        <f>ROUND(#REF!-#REF!,3)</f>
        <v>#REF!</v>
      </c>
      <c r="CG105" s="58" t="e">
        <f>ROUND(#REF!-#REF!,3)</f>
        <v>#REF!</v>
      </c>
      <c r="CH105" s="58" t="e">
        <f>ROUND(#REF!-#REF!,3)</f>
        <v>#REF!</v>
      </c>
      <c r="CI105" s="58" t="e">
        <f>ROUND(#REF!-#REF!,3)</f>
        <v>#REF!</v>
      </c>
      <c r="CJ105" s="58" t="e">
        <f>ROUND(#REF!-#REF!,3)</f>
        <v>#REF!</v>
      </c>
      <c r="CK105" s="58" t="e">
        <f>ROUND(#REF!-#REF!,3)</f>
        <v>#REF!</v>
      </c>
      <c r="CL105" s="58" t="e">
        <f>ROUND(#REF!-#REF!,3)</f>
        <v>#REF!</v>
      </c>
      <c r="CM105" s="58" t="e">
        <f>ROUND(#REF!-#REF!,3)</f>
        <v>#REF!</v>
      </c>
      <c r="CN105" s="58" t="e">
        <f>ROUND(#REF!-#REF!,3)</f>
        <v>#REF!</v>
      </c>
      <c r="CO105" s="58" t="e">
        <f>ROUND(#REF!-#REF!,3)</f>
        <v>#REF!</v>
      </c>
      <c r="CP105" s="45"/>
      <c r="CQ105" s="45"/>
    </row>
    <row r="106" spans="1:95" ht="16">
      <c r="A106" s="6">
        <f t="shared" si="4"/>
        <v>33</v>
      </c>
      <c r="B106" s="45"/>
      <c r="C106" s="45"/>
      <c r="D106" s="45"/>
      <c r="E106" s="45"/>
      <c r="F106" s="45"/>
      <c r="G106" s="45"/>
      <c r="H106" s="57" t="e">
        <f>ROUND(#REF!-#REF!,3)</f>
        <v>#REF!</v>
      </c>
      <c r="I106" s="57" t="e">
        <f>ROUND(#REF!-#REF!,3)</f>
        <v>#REF!</v>
      </c>
      <c r="J106" s="57" t="e">
        <f>ROUND(#REF!-#REF!,3)</f>
        <v>#REF!</v>
      </c>
      <c r="K106" s="57" t="e">
        <f>ROUND(#REF!-#REF!,3)</f>
        <v>#REF!</v>
      </c>
      <c r="L106" s="57" t="e">
        <f>ROUND(#REF!-#REF!,3)</f>
        <v>#REF!</v>
      </c>
      <c r="M106" s="57" t="e">
        <f>ROUND(#REF!-#REF!,3)</f>
        <v>#REF!</v>
      </c>
      <c r="N106" s="57" t="e">
        <f>ROUND(#REF!-#REF!,3)</f>
        <v>#REF!</v>
      </c>
      <c r="O106" s="57" t="e">
        <f>ROUND(#REF!-#REF!,3)</f>
        <v>#REF!</v>
      </c>
      <c r="P106" s="57" t="e">
        <f>ROUND(#REF!-#REF!,3)</f>
        <v>#REF!</v>
      </c>
      <c r="Q106" s="57" t="e">
        <f>ROUND(#REF!-#REF!,3)</f>
        <v>#REF!</v>
      </c>
      <c r="R106" s="57" t="e">
        <f>ROUND(#REF!-#REF!,3)</f>
        <v>#REF!</v>
      </c>
      <c r="S106" s="57" t="e">
        <f>ROUND(#REF!-#REF!,3)</f>
        <v>#REF!</v>
      </c>
      <c r="T106" s="57" t="e">
        <f>ROUND(#REF!-#REF!,3)</f>
        <v>#REF!</v>
      </c>
      <c r="U106" s="57" t="e">
        <f>ROUND(#REF!-#REF!,3)</f>
        <v>#REF!</v>
      </c>
      <c r="V106" s="57" t="e">
        <f>ROUND(#REF!-#REF!,3)</f>
        <v>#REF!</v>
      </c>
      <c r="W106" s="57" t="e">
        <f>ROUND(#REF!-#REF!,3)</f>
        <v>#REF!</v>
      </c>
      <c r="X106" s="57" t="e">
        <f>ROUND(#REF!-#REF!,3)</f>
        <v>#REF!</v>
      </c>
      <c r="Y106" s="57" t="e">
        <f>ROUND(#REF!-#REF!,3)</f>
        <v>#REF!</v>
      </c>
      <c r="Z106" s="57" t="e">
        <f>ROUND(#REF!-#REF!,3)</f>
        <v>#REF!</v>
      </c>
      <c r="AA106" s="57" t="e">
        <f>ROUND(#REF!-#REF!,3)</f>
        <v>#REF!</v>
      </c>
      <c r="AB106" s="57" t="e">
        <f>ROUND(#REF!-#REF!,3)</f>
        <v>#REF!</v>
      </c>
      <c r="AC106" s="57" t="e">
        <f>ROUND(#REF!-#REF!,3)</f>
        <v>#REF!</v>
      </c>
      <c r="AD106" s="57" t="e">
        <f>ROUND(#REF!-#REF!,3)</f>
        <v>#REF!</v>
      </c>
      <c r="AE106" s="57" t="e">
        <f>ROUND(#REF!-#REF!,3)</f>
        <v>#REF!</v>
      </c>
      <c r="AF106" s="57" t="e">
        <f>ROUND(#REF!-#REF!,3)</f>
        <v>#REF!</v>
      </c>
      <c r="AG106" s="57" t="e">
        <f>ROUND(#REF!-#REF!,3)</f>
        <v>#REF!</v>
      </c>
      <c r="AH106" s="57" t="e">
        <f>ROUND(#REF!-#REF!,3)</f>
        <v>#REF!</v>
      </c>
      <c r="AI106" s="57" t="e">
        <f>ROUND(#REF!-#REF!,3)</f>
        <v>#REF!</v>
      </c>
      <c r="AJ106" s="57" t="e">
        <f>ROUND(#REF!-#REF!,3)</f>
        <v>#REF!</v>
      </c>
      <c r="AK106" s="57" t="e">
        <f>ROUND(#REF!-#REF!,3)</f>
        <v>#REF!</v>
      </c>
      <c r="AL106" s="52" t="e">
        <f>ROUND(#REF!-#REF!,3)</f>
        <v>#REF!</v>
      </c>
      <c r="AM106" s="52" t="e">
        <f>ROUND(#REF!-#REF!,3)</f>
        <v>#REF!</v>
      </c>
      <c r="AN106" s="52" t="e">
        <f>ROUND(#REF!-#REF!,3)</f>
        <v>#REF!</v>
      </c>
      <c r="AO106" s="52" t="e">
        <f>ROUND(#REF!-#REF!,3)</f>
        <v>#REF!</v>
      </c>
      <c r="AP106" s="52" t="e">
        <f>ROUND(#REF!-#REF!,3)</f>
        <v>#REF!</v>
      </c>
      <c r="AQ106" s="52" t="e">
        <f>ROUND(#REF!-#REF!,3)</f>
        <v>#REF!</v>
      </c>
      <c r="AR106" s="52" t="e">
        <f>ROUND(#REF!-#REF!,3)</f>
        <v>#REF!</v>
      </c>
      <c r="AS106" s="52" t="e">
        <f>ROUND(#REF!-#REF!,3)</f>
        <v>#REF!</v>
      </c>
      <c r="AT106" s="52" t="e">
        <f>ROUND(#REF!-#REF!,3)</f>
        <v>#REF!</v>
      </c>
      <c r="AU106" s="52" t="e">
        <f>ROUND(#REF!-#REF!,3)</f>
        <v>#REF!</v>
      </c>
      <c r="AV106" s="52" t="e">
        <f>ROUND(#REF!-#REF!,3)</f>
        <v>#REF!</v>
      </c>
      <c r="AW106" s="52" t="e">
        <f>ROUND(#REF!-#REF!,3)</f>
        <v>#REF!</v>
      </c>
      <c r="AX106" s="58" t="e">
        <f>ROUND(#REF!-#REF!,3)</f>
        <v>#REF!</v>
      </c>
      <c r="AY106" s="58" t="e">
        <f>ROUND(#REF!-#REF!,3)</f>
        <v>#REF!</v>
      </c>
      <c r="AZ106" s="58" t="e">
        <f>ROUND(#REF!-#REF!,3)</f>
        <v>#REF!</v>
      </c>
      <c r="BA106" s="58" t="e">
        <f>ROUND(#REF!-#REF!,3)</f>
        <v>#REF!</v>
      </c>
      <c r="BB106" s="58" t="e">
        <f>ROUND(#REF!-#REF!,3)</f>
        <v>#REF!</v>
      </c>
      <c r="BC106" s="58" t="e">
        <f>ROUND(#REF!-#REF!,3)</f>
        <v>#REF!</v>
      </c>
      <c r="BD106" s="58" t="e">
        <f>ROUND(#REF!-#REF!,3)</f>
        <v>#REF!</v>
      </c>
      <c r="BE106" s="58" t="e">
        <f>ROUND(#REF!-#REF!,3)</f>
        <v>#REF!</v>
      </c>
      <c r="BF106" s="58" t="e">
        <f>ROUND(#REF!-#REF!,3)</f>
        <v>#REF!</v>
      </c>
      <c r="BG106" s="58" t="e">
        <f>ROUND(#REF!-#REF!,3)</f>
        <v>#REF!</v>
      </c>
      <c r="BH106" s="58" t="e">
        <f>ROUND(#REF!-#REF!,3)</f>
        <v>#REF!</v>
      </c>
      <c r="BI106" s="58" t="e">
        <f>ROUND(#REF!-#REF!,3)</f>
        <v>#REF!</v>
      </c>
      <c r="BJ106" s="58" t="e">
        <f>ROUND(#REF!-#REF!,3)</f>
        <v>#REF!</v>
      </c>
      <c r="BK106" s="58" t="e">
        <f>ROUND(#REF!-#REF!,3)</f>
        <v>#REF!</v>
      </c>
      <c r="BL106" s="58" t="e">
        <f>ROUND(#REF!-#REF!,3)</f>
        <v>#REF!</v>
      </c>
      <c r="BM106" s="58" t="e">
        <f>ROUND(#REF!-#REF!,3)</f>
        <v>#REF!</v>
      </c>
      <c r="BN106" s="58" t="e">
        <f>ROUND(#REF!-#REF!,3)</f>
        <v>#REF!</v>
      </c>
      <c r="BO106" s="58" t="e">
        <f>ROUND(#REF!-#REF!,3)</f>
        <v>#REF!</v>
      </c>
      <c r="BP106" s="58" t="e">
        <f>ROUND(#REF!-#REF!,3)</f>
        <v>#REF!</v>
      </c>
      <c r="BQ106" s="58" t="e">
        <f>ROUND(#REF!-#REF!,3)</f>
        <v>#REF!</v>
      </c>
      <c r="BR106" s="58" t="e">
        <f>ROUND(#REF!-#REF!,3)</f>
        <v>#REF!</v>
      </c>
      <c r="BS106" s="58" t="e">
        <f>ROUND(#REF!-#REF!,3)</f>
        <v>#REF!</v>
      </c>
      <c r="BT106" s="58" t="e">
        <f>ROUND(#REF!-#REF!,3)</f>
        <v>#REF!</v>
      </c>
      <c r="BU106" s="58" t="e">
        <f>ROUND(#REF!-#REF!,3)</f>
        <v>#REF!</v>
      </c>
      <c r="BV106" s="58" t="e">
        <f>ROUND(#REF!-#REF!,3)</f>
        <v>#REF!</v>
      </c>
      <c r="BW106" s="58" t="e">
        <f>ROUND(#REF!-#REF!,3)</f>
        <v>#REF!</v>
      </c>
      <c r="BX106" s="58" t="e">
        <f>ROUND(#REF!-#REF!,3)</f>
        <v>#REF!</v>
      </c>
      <c r="BY106" s="58" t="e">
        <f>ROUND(#REF!-#REF!,3)</f>
        <v>#REF!</v>
      </c>
      <c r="BZ106" s="58" t="e">
        <f>ROUND(#REF!-#REF!,3)</f>
        <v>#REF!</v>
      </c>
      <c r="CA106" s="58" t="e">
        <f>ROUND(#REF!-#REF!,3)</f>
        <v>#REF!</v>
      </c>
      <c r="CB106" s="58" t="e">
        <f>ROUND(#REF!-#REF!,3)</f>
        <v>#REF!</v>
      </c>
      <c r="CC106" s="58" t="e">
        <f>ROUND(#REF!-#REF!,3)</f>
        <v>#REF!</v>
      </c>
      <c r="CD106" s="58" t="e">
        <f>ROUND(#REF!-#REF!,3)</f>
        <v>#REF!</v>
      </c>
      <c r="CE106" s="58" t="e">
        <f>ROUND(#REF!-#REF!,3)</f>
        <v>#REF!</v>
      </c>
      <c r="CF106" s="58" t="e">
        <f>ROUND(#REF!-#REF!,3)</f>
        <v>#REF!</v>
      </c>
      <c r="CG106" s="58" t="e">
        <f>ROUND(#REF!-#REF!,3)</f>
        <v>#REF!</v>
      </c>
      <c r="CH106" s="58" t="e">
        <f>ROUND(#REF!-#REF!,3)</f>
        <v>#REF!</v>
      </c>
      <c r="CI106" s="58" t="e">
        <f>ROUND(#REF!-#REF!,3)</f>
        <v>#REF!</v>
      </c>
      <c r="CJ106" s="58" t="e">
        <f>ROUND(#REF!-#REF!,3)</f>
        <v>#REF!</v>
      </c>
      <c r="CK106" s="58" t="e">
        <f>ROUND(#REF!-#REF!,3)</f>
        <v>#REF!</v>
      </c>
      <c r="CL106" s="58" t="e">
        <f>ROUND(#REF!-#REF!,3)</f>
        <v>#REF!</v>
      </c>
      <c r="CM106" s="58" t="e">
        <f>ROUND(#REF!-#REF!,3)</f>
        <v>#REF!</v>
      </c>
      <c r="CN106" s="58" t="e">
        <f>ROUND(#REF!-#REF!,3)</f>
        <v>#REF!</v>
      </c>
      <c r="CO106" s="58" t="e">
        <f>ROUND(#REF!-#REF!,3)</f>
        <v>#REF!</v>
      </c>
      <c r="CP106" s="45"/>
      <c r="CQ106" s="45"/>
    </row>
    <row r="107" spans="1:95" ht="16">
      <c r="A107" s="6">
        <f t="shared" si="4"/>
        <v>30</v>
      </c>
      <c r="B107" s="45"/>
      <c r="C107" s="45"/>
      <c r="D107" s="45"/>
      <c r="E107" s="45"/>
      <c r="F107" s="45"/>
      <c r="G107" s="45"/>
      <c r="H107" s="45"/>
      <c r="I107" s="57" t="e">
        <f>ROUND(#REF!-#REF!,3)</f>
        <v>#REF!</v>
      </c>
      <c r="J107" s="57" t="e">
        <f>ROUND(#REF!-#REF!,3)</f>
        <v>#REF!</v>
      </c>
      <c r="K107" s="57" t="e">
        <f>ROUND(#REF!-#REF!,3)</f>
        <v>#REF!</v>
      </c>
      <c r="L107" s="57" t="e">
        <f>ROUND(#REF!-#REF!,3)</f>
        <v>#REF!</v>
      </c>
      <c r="M107" s="57" t="e">
        <f>ROUND(#REF!-#REF!,3)</f>
        <v>#REF!</v>
      </c>
      <c r="N107" s="57" t="e">
        <f>ROUND(#REF!-#REF!,3)</f>
        <v>#REF!</v>
      </c>
      <c r="O107" s="57" t="e">
        <f>ROUND(#REF!-#REF!,3)</f>
        <v>#REF!</v>
      </c>
      <c r="P107" s="57" t="e">
        <f>ROUND(#REF!-#REF!,3)</f>
        <v>#REF!</v>
      </c>
      <c r="Q107" s="52" t="e">
        <f>ROUND(#REF!-#REF!,3)</f>
        <v>#REF!</v>
      </c>
      <c r="R107" s="52" t="e">
        <f>ROUND(#REF!-#REF!,3)</f>
        <v>#REF!</v>
      </c>
      <c r="S107" s="52" t="e">
        <f>ROUND(#REF!-#REF!,3)</f>
        <v>#REF!</v>
      </c>
      <c r="T107" s="52" t="e">
        <f>ROUND(#REF!-#REF!,3)</f>
        <v>#REF!</v>
      </c>
      <c r="U107" s="52" t="e">
        <f>ROUND(#REF!-#REF!,3)</f>
        <v>#REF!</v>
      </c>
      <c r="V107" s="52" t="e">
        <f>ROUND(#REF!-#REF!,3)</f>
        <v>#REF!</v>
      </c>
      <c r="W107" s="52" t="e">
        <f>ROUND(#REF!-#REF!,3)</f>
        <v>#REF!</v>
      </c>
      <c r="X107" s="52" t="e">
        <f>ROUND(#REF!-#REF!,3)</f>
        <v>#REF!</v>
      </c>
      <c r="Y107" s="52" t="e">
        <f>ROUND(#REF!-#REF!,3)</f>
        <v>#REF!</v>
      </c>
      <c r="Z107" s="52" t="e">
        <f>ROUND(#REF!-#REF!,3)</f>
        <v>#REF!</v>
      </c>
      <c r="AA107" s="52" t="e">
        <f>ROUND(#REF!-#REF!,3)</f>
        <v>#REF!</v>
      </c>
      <c r="AB107" s="52" t="e">
        <f>ROUND(#REF!-#REF!,3)</f>
        <v>#REF!</v>
      </c>
      <c r="AC107" s="52" t="e">
        <f>ROUND(#REF!-#REF!,3)</f>
        <v>#REF!</v>
      </c>
      <c r="AD107" s="52" t="e">
        <f>ROUND(#REF!-#REF!,3)</f>
        <v>#REF!</v>
      </c>
      <c r="AE107" s="52" t="e">
        <f>ROUND(#REF!-#REF!,3)</f>
        <v>#REF!</v>
      </c>
      <c r="AF107" s="52" t="e">
        <f>ROUND(#REF!-#REF!,3)</f>
        <v>#REF!</v>
      </c>
      <c r="AG107" s="57" t="e">
        <f>ROUND(#REF!-#REF!,3)</f>
        <v>#REF!</v>
      </c>
      <c r="AH107" s="57" t="e">
        <f>ROUND(#REF!-#REF!,3)</f>
        <v>#REF!</v>
      </c>
      <c r="AI107" s="57" t="e">
        <f>ROUND(#REF!-#REF!,3)</f>
        <v>#REF!</v>
      </c>
      <c r="AJ107" s="57" t="e">
        <f>ROUND(#REF!-#REF!,3)</f>
        <v>#REF!</v>
      </c>
      <c r="AK107" s="52" t="e">
        <f>ROUND(#REF!-#REF!,3)</f>
        <v>#REF!</v>
      </c>
      <c r="AL107" s="52" t="e">
        <f>ROUND(#REF!-#REF!,3)</f>
        <v>#REF!</v>
      </c>
      <c r="AM107" s="52" t="e">
        <f>ROUND(#REF!-#REF!,3)</f>
        <v>#REF!</v>
      </c>
      <c r="AN107" s="52" t="e">
        <f>ROUND(#REF!-#REF!,3)</f>
        <v>#REF!</v>
      </c>
      <c r="AO107" s="52" t="e">
        <f>ROUND(#REF!-#REF!,3)</f>
        <v>#REF!</v>
      </c>
      <c r="AP107" s="52" t="e">
        <f>ROUND(#REF!-#REF!,3)</f>
        <v>#REF!</v>
      </c>
      <c r="AQ107" s="52" t="e">
        <f>ROUND(#REF!-#REF!,3)</f>
        <v>#REF!</v>
      </c>
      <c r="AR107" s="52" t="e">
        <f>ROUND(#REF!-#REF!,3)</f>
        <v>#REF!</v>
      </c>
      <c r="AS107" s="52" t="e">
        <f>ROUND(#REF!-#REF!,3)</f>
        <v>#REF!</v>
      </c>
      <c r="AT107" s="52" t="e">
        <f>ROUND(#REF!-#REF!,3)</f>
        <v>#REF!</v>
      </c>
      <c r="AU107" s="52" t="e">
        <f>ROUND(#REF!-#REF!,3)</f>
        <v>#REF!</v>
      </c>
      <c r="AV107" s="52" t="e">
        <f>ROUND(#REF!-#REF!,3)</f>
        <v>#REF!</v>
      </c>
      <c r="AW107" s="52" t="e">
        <f>ROUND(#REF!-#REF!,3)</f>
        <v>#REF!</v>
      </c>
      <c r="AX107" s="58" t="e">
        <f>ROUND(#REF!-#REF!,3)</f>
        <v>#REF!</v>
      </c>
      <c r="AY107" s="58" t="e">
        <f>ROUND(#REF!-#REF!,3)</f>
        <v>#REF!</v>
      </c>
      <c r="AZ107" s="58" t="e">
        <f>ROUND(#REF!-#REF!,3)</f>
        <v>#REF!</v>
      </c>
      <c r="BA107" s="58" t="e">
        <f>ROUND(#REF!-#REF!,3)</f>
        <v>#REF!</v>
      </c>
      <c r="BB107" s="58" t="e">
        <f>ROUND(#REF!-#REF!,3)</f>
        <v>#REF!</v>
      </c>
      <c r="BC107" s="58" t="e">
        <f>ROUND(#REF!-#REF!,3)</f>
        <v>#REF!</v>
      </c>
      <c r="BD107" s="58" t="e">
        <f>ROUND(#REF!-#REF!,3)</f>
        <v>#REF!</v>
      </c>
      <c r="BE107" s="58" t="e">
        <f>ROUND(#REF!-#REF!,3)</f>
        <v>#REF!</v>
      </c>
      <c r="BF107" s="58" t="e">
        <f>ROUND(#REF!-#REF!,3)</f>
        <v>#REF!</v>
      </c>
      <c r="BG107" s="58" t="e">
        <f>ROUND(#REF!-#REF!,3)</f>
        <v>#REF!</v>
      </c>
      <c r="BH107" s="58" t="e">
        <f>ROUND(#REF!-#REF!,3)</f>
        <v>#REF!</v>
      </c>
      <c r="BI107" s="58" t="e">
        <f>ROUND(#REF!-#REF!,3)</f>
        <v>#REF!</v>
      </c>
      <c r="BJ107" s="58" t="e">
        <f>ROUND(#REF!-#REF!,3)</f>
        <v>#REF!</v>
      </c>
      <c r="BK107" s="58" t="e">
        <f>ROUND(#REF!-#REF!,3)</f>
        <v>#REF!</v>
      </c>
      <c r="BL107" s="58" t="e">
        <f>ROUND(#REF!-#REF!,3)</f>
        <v>#REF!</v>
      </c>
      <c r="BM107" s="58" t="e">
        <f>ROUND(#REF!-#REF!,3)</f>
        <v>#REF!</v>
      </c>
      <c r="BN107" s="58" t="e">
        <f>ROUND(#REF!-#REF!,3)</f>
        <v>#REF!</v>
      </c>
      <c r="BO107" s="58" t="e">
        <f>ROUND(#REF!-#REF!,3)</f>
        <v>#REF!</v>
      </c>
      <c r="BP107" s="58" t="e">
        <f>ROUND(#REF!-#REF!,3)</f>
        <v>#REF!</v>
      </c>
      <c r="BQ107" s="58" t="e">
        <f>ROUND(#REF!-#REF!,3)</f>
        <v>#REF!</v>
      </c>
      <c r="BR107" s="58" t="e">
        <f>ROUND(#REF!-#REF!,3)</f>
        <v>#REF!</v>
      </c>
      <c r="BS107" s="58" t="e">
        <f>ROUND(#REF!-#REF!,3)</f>
        <v>#REF!</v>
      </c>
      <c r="BT107" s="58" t="e">
        <f>ROUND(#REF!-#REF!,3)</f>
        <v>#REF!</v>
      </c>
      <c r="BU107" s="58" t="e">
        <f>ROUND(#REF!-#REF!,3)</f>
        <v>#REF!</v>
      </c>
      <c r="BV107" s="58" t="e">
        <f>ROUND(#REF!-#REF!,3)</f>
        <v>#REF!</v>
      </c>
      <c r="BW107" s="58" t="e">
        <f>ROUND(#REF!-#REF!,3)</f>
        <v>#REF!</v>
      </c>
      <c r="BX107" s="58" t="e">
        <f>ROUND(#REF!-#REF!,3)</f>
        <v>#REF!</v>
      </c>
      <c r="BY107" s="58" t="e">
        <f>ROUND(#REF!-#REF!,3)</f>
        <v>#REF!</v>
      </c>
      <c r="BZ107" s="58" t="e">
        <f>ROUND(#REF!-#REF!,3)</f>
        <v>#REF!</v>
      </c>
      <c r="CA107" s="58" t="e">
        <f>ROUND(#REF!-#REF!,3)</f>
        <v>#REF!</v>
      </c>
      <c r="CB107" s="58" t="e">
        <f>ROUND(#REF!-#REF!,3)</f>
        <v>#REF!</v>
      </c>
      <c r="CC107" s="58" t="e">
        <f>ROUND(#REF!-#REF!,3)</f>
        <v>#REF!</v>
      </c>
      <c r="CD107" s="58" t="e">
        <f>ROUND(#REF!-#REF!,3)</f>
        <v>#REF!</v>
      </c>
      <c r="CE107" s="58" t="e">
        <f>ROUND(#REF!-#REF!,3)</f>
        <v>#REF!</v>
      </c>
      <c r="CF107" s="58" t="e">
        <f>ROUND(#REF!-#REF!,3)</f>
        <v>#REF!</v>
      </c>
      <c r="CG107" s="58" t="e">
        <f>ROUND(#REF!-#REF!,3)</f>
        <v>#REF!</v>
      </c>
      <c r="CH107" s="58" t="e">
        <f>ROUND(#REF!-#REF!,3)</f>
        <v>#REF!</v>
      </c>
      <c r="CI107" s="58" t="e">
        <f>ROUND(#REF!-#REF!,3)</f>
        <v>#REF!</v>
      </c>
      <c r="CJ107" s="58" t="e">
        <f>ROUND(#REF!-#REF!,3)</f>
        <v>#REF!</v>
      </c>
      <c r="CK107" s="58" t="e">
        <f>ROUND(#REF!-#REF!,3)</f>
        <v>#REF!</v>
      </c>
      <c r="CL107" s="58" t="e">
        <f>ROUND(#REF!-#REF!,3)</f>
        <v>#REF!</v>
      </c>
      <c r="CM107" s="58" t="e">
        <f>ROUND(#REF!-#REF!,3)</f>
        <v>#REF!</v>
      </c>
      <c r="CN107" s="58" t="e">
        <f>ROUND(#REF!-#REF!,3)</f>
        <v>#REF!</v>
      </c>
      <c r="CO107" s="58" t="e">
        <f>ROUND(#REF!-#REF!,3)</f>
        <v>#REF!</v>
      </c>
      <c r="CP107" s="45"/>
      <c r="CQ107" s="45"/>
    </row>
    <row r="108" spans="1:95" ht="16">
      <c r="A108" s="6">
        <f t="shared" si="4"/>
        <v>27</v>
      </c>
      <c r="B108" s="45"/>
      <c r="C108" s="45"/>
      <c r="D108" s="45"/>
      <c r="E108" s="45"/>
      <c r="F108" s="45"/>
      <c r="G108" s="45"/>
      <c r="H108" s="45"/>
      <c r="I108" s="57" t="e">
        <f>ROUND(#REF!-#REF!,3)</f>
        <v>#REF!</v>
      </c>
      <c r="J108" s="57" t="e">
        <f>ROUND(#REF!-#REF!,3)</f>
        <v>#REF!</v>
      </c>
      <c r="K108" s="57" t="e">
        <f>ROUND(#REF!-#REF!,3)</f>
        <v>#REF!</v>
      </c>
      <c r="L108" s="57" t="e">
        <f>ROUND(#REF!-#REF!,3)</f>
        <v>#REF!</v>
      </c>
      <c r="M108" s="57" t="e">
        <f>ROUND(#REF!-#REF!,3)</f>
        <v>#REF!</v>
      </c>
      <c r="N108" s="57" t="e">
        <f>ROUND(#REF!-#REF!,3)</f>
        <v>#REF!</v>
      </c>
      <c r="O108" s="57" t="e">
        <f>ROUND(#REF!-#REF!,3)</f>
        <v>#REF!</v>
      </c>
      <c r="P108" s="52" t="e">
        <f>ROUND(#REF!-#REF!,3)</f>
        <v>#REF!</v>
      </c>
      <c r="Q108" s="52" t="e">
        <f>ROUND(#REF!-#REF!,3)</f>
        <v>#REF!</v>
      </c>
      <c r="R108" s="52" t="e">
        <f>ROUND(#REF!-#REF!,3)</f>
        <v>#REF!</v>
      </c>
      <c r="S108" s="52" t="e">
        <f>ROUND(#REF!-#REF!,3)</f>
        <v>#REF!</v>
      </c>
      <c r="T108" s="52" t="e">
        <f>ROUND(#REF!-#REF!,3)</f>
        <v>#REF!</v>
      </c>
      <c r="U108" s="52" t="e">
        <f>ROUND(#REF!-#REF!,3)</f>
        <v>#REF!</v>
      </c>
      <c r="V108" s="52" t="e">
        <f>ROUND(#REF!-#REF!,3)</f>
        <v>#REF!</v>
      </c>
      <c r="W108" s="52" t="e">
        <f>ROUND(#REF!-#REF!,3)</f>
        <v>#REF!</v>
      </c>
      <c r="X108" s="52" t="e">
        <f>ROUND(#REF!-#REF!,3)</f>
        <v>#REF!</v>
      </c>
      <c r="Y108" s="52" t="e">
        <f>ROUND(#REF!-#REF!,3)</f>
        <v>#REF!</v>
      </c>
      <c r="Z108" s="52" t="e">
        <f>ROUND(#REF!-#REF!,3)</f>
        <v>#REF!</v>
      </c>
      <c r="AA108" s="52" t="e">
        <f>ROUND(#REF!-#REF!,3)</f>
        <v>#REF!</v>
      </c>
      <c r="AB108" s="52" t="e">
        <f>ROUND(#REF!-#REF!,3)</f>
        <v>#REF!</v>
      </c>
      <c r="AC108" s="52" t="e">
        <f>ROUND(#REF!-#REF!,3)</f>
        <v>#REF!</v>
      </c>
      <c r="AD108" s="52" t="e">
        <f>ROUND(#REF!-#REF!,3)</f>
        <v>#REF!</v>
      </c>
      <c r="AE108" s="52" t="e">
        <f>ROUND(#REF!-#REF!,3)</f>
        <v>#REF!</v>
      </c>
      <c r="AF108" s="57" t="e">
        <f>ROUND(#REF!-#REF!,3)</f>
        <v>#REF!</v>
      </c>
      <c r="AG108" s="57" t="e">
        <f>ROUND(#REF!-#REF!,3)</f>
        <v>#REF!</v>
      </c>
      <c r="AH108" s="57" t="e">
        <f>ROUND(#REF!-#REF!,3)</f>
        <v>#REF!</v>
      </c>
      <c r="AI108" s="57" t="e">
        <f>ROUND(#REF!-#REF!,3)</f>
        <v>#REF!</v>
      </c>
      <c r="AJ108" s="52" t="e">
        <f>ROUND(#REF!-#REF!,3)</f>
        <v>#REF!</v>
      </c>
      <c r="AK108" s="52" t="e">
        <f>ROUND(#REF!-#REF!,3)</f>
        <v>#REF!</v>
      </c>
      <c r="AL108" s="52" t="e">
        <f>ROUND(#REF!-#REF!,3)</f>
        <v>#REF!</v>
      </c>
      <c r="AM108" s="52" t="e">
        <f>ROUND(#REF!-#REF!,3)</f>
        <v>#REF!</v>
      </c>
      <c r="AN108" s="52" t="e">
        <f>ROUND(#REF!-#REF!,3)</f>
        <v>#REF!</v>
      </c>
      <c r="AO108" s="52" t="e">
        <f>ROUND(#REF!-#REF!,3)</f>
        <v>#REF!</v>
      </c>
      <c r="AP108" s="52" t="e">
        <f>ROUND(#REF!-#REF!,3)</f>
        <v>#REF!</v>
      </c>
      <c r="AQ108" s="52" t="e">
        <f>ROUND(#REF!-#REF!,3)</f>
        <v>#REF!</v>
      </c>
      <c r="AR108" s="52" t="e">
        <f>ROUND(#REF!-#REF!,3)</f>
        <v>#REF!</v>
      </c>
      <c r="AS108" s="52" t="e">
        <f>ROUND(#REF!-#REF!,3)</f>
        <v>#REF!</v>
      </c>
      <c r="AT108" s="52" t="e">
        <f>ROUND(#REF!-#REF!,3)</f>
        <v>#REF!</v>
      </c>
      <c r="AU108" s="52" t="e">
        <f>ROUND(#REF!-#REF!,3)</f>
        <v>#REF!</v>
      </c>
      <c r="AV108" s="52" t="e">
        <f>ROUND(#REF!-#REF!,3)</f>
        <v>#REF!</v>
      </c>
      <c r="AW108" s="52" t="e">
        <f>ROUND(#REF!-#REF!,3)</f>
        <v>#REF!</v>
      </c>
      <c r="AX108" s="58" t="e">
        <f>ROUND(#REF!-#REF!,3)</f>
        <v>#REF!</v>
      </c>
      <c r="AY108" s="58" t="e">
        <f>ROUND(#REF!-#REF!,3)</f>
        <v>#REF!</v>
      </c>
      <c r="AZ108" s="58" t="e">
        <f>ROUND(#REF!-#REF!,3)</f>
        <v>#REF!</v>
      </c>
      <c r="BA108" s="58" t="e">
        <f>ROUND(#REF!-#REF!,3)</f>
        <v>#REF!</v>
      </c>
      <c r="BB108" s="58" t="e">
        <f>ROUND(#REF!-#REF!,3)</f>
        <v>#REF!</v>
      </c>
      <c r="BC108" s="58" t="e">
        <f>ROUND(#REF!-#REF!,3)</f>
        <v>#REF!</v>
      </c>
      <c r="BD108" s="58" t="e">
        <f>ROUND(#REF!-#REF!,3)</f>
        <v>#REF!</v>
      </c>
      <c r="BE108" s="58" t="e">
        <f>ROUND(#REF!-#REF!,3)</f>
        <v>#REF!</v>
      </c>
      <c r="BF108" s="58" t="e">
        <f>ROUND(#REF!-#REF!,3)</f>
        <v>#REF!</v>
      </c>
      <c r="BG108" s="58" t="e">
        <f>ROUND(#REF!-#REF!,3)</f>
        <v>#REF!</v>
      </c>
      <c r="BH108" s="58" t="e">
        <f>ROUND(#REF!-#REF!,3)</f>
        <v>#REF!</v>
      </c>
      <c r="BI108" s="58" t="e">
        <f>ROUND(#REF!-#REF!,3)</f>
        <v>#REF!</v>
      </c>
      <c r="BJ108" s="58" t="e">
        <f>ROUND(#REF!-#REF!,3)</f>
        <v>#REF!</v>
      </c>
      <c r="BK108" s="58" t="e">
        <f>ROUND(#REF!-#REF!,3)</f>
        <v>#REF!</v>
      </c>
      <c r="BL108" s="58" t="e">
        <f>ROUND(#REF!-#REF!,3)</f>
        <v>#REF!</v>
      </c>
      <c r="BM108" s="58" t="e">
        <f>ROUND(#REF!-#REF!,3)</f>
        <v>#REF!</v>
      </c>
      <c r="BN108" s="58" t="e">
        <f>ROUND(#REF!-#REF!,3)</f>
        <v>#REF!</v>
      </c>
      <c r="BO108" s="58" t="e">
        <f>ROUND(#REF!-#REF!,3)</f>
        <v>#REF!</v>
      </c>
      <c r="BP108" s="58" t="e">
        <f>ROUND(#REF!-#REF!,3)</f>
        <v>#REF!</v>
      </c>
      <c r="BQ108" s="58" t="e">
        <f>ROUND(#REF!-#REF!,3)</f>
        <v>#REF!</v>
      </c>
      <c r="BR108" s="58" t="e">
        <f>ROUND(#REF!-#REF!,3)</f>
        <v>#REF!</v>
      </c>
      <c r="BS108" s="58" t="e">
        <f>ROUND(#REF!-#REF!,3)</f>
        <v>#REF!</v>
      </c>
      <c r="BT108" s="58" t="e">
        <f>ROUND(#REF!-#REF!,3)</f>
        <v>#REF!</v>
      </c>
      <c r="BU108" s="58" t="e">
        <f>ROUND(#REF!-#REF!,3)</f>
        <v>#REF!</v>
      </c>
      <c r="BV108" s="58" t="e">
        <f>ROUND(#REF!-#REF!,3)</f>
        <v>#REF!</v>
      </c>
      <c r="BW108" s="58" t="e">
        <f>ROUND(#REF!-#REF!,3)</f>
        <v>#REF!</v>
      </c>
      <c r="BX108" s="58" t="e">
        <f>ROUND(#REF!-#REF!,3)</f>
        <v>#REF!</v>
      </c>
      <c r="BY108" s="58" t="e">
        <f>ROUND(#REF!-#REF!,3)</f>
        <v>#REF!</v>
      </c>
      <c r="BZ108" s="58" t="e">
        <f>ROUND(#REF!-#REF!,3)</f>
        <v>#REF!</v>
      </c>
      <c r="CA108" s="58" t="e">
        <f>ROUND(#REF!-#REF!,3)</f>
        <v>#REF!</v>
      </c>
      <c r="CB108" s="58" t="e">
        <f>ROUND(#REF!-#REF!,3)</f>
        <v>#REF!</v>
      </c>
      <c r="CC108" s="58" t="e">
        <f>ROUND(#REF!-#REF!,3)</f>
        <v>#REF!</v>
      </c>
      <c r="CD108" s="58" t="e">
        <f>ROUND(#REF!-#REF!,3)</f>
        <v>#REF!</v>
      </c>
      <c r="CE108" s="58" t="e">
        <f>ROUND(#REF!-#REF!,3)</f>
        <v>#REF!</v>
      </c>
      <c r="CF108" s="58" t="e">
        <f>ROUND(#REF!-#REF!,3)</f>
        <v>#REF!</v>
      </c>
      <c r="CG108" s="58" t="e">
        <f>ROUND(#REF!-#REF!,3)</f>
        <v>#REF!</v>
      </c>
      <c r="CH108" s="58" t="e">
        <f>ROUND(#REF!-#REF!,3)</f>
        <v>#REF!</v>
      </c>
      <c r="CI108" s="58" t="e">
        <f>ROUND(#REF!-#REF!,3)</f>
        <v>#REF!</v>
      </c>
      <c r="CJ108" s="58" t="e">
        <f>ROUND(#REF!-#REF!,3)</f>
        <v>#REF!</v>
      </c>
      <c r="CK108" s="58" t="e">
        <f>ROUND(#REF!-#REF!,3)</f>
        <v>#REF!</v>
      </c>
      <c r="CL108" s="58" t="e">
        <f>ROUND(#REF!-#REF!,3)</f>
        <v>#REF!</v>
      </c>
      <c r="CM108" s="58" t="e">
        <f>ROUND(#REF!-#REF!,3)</f>
        <v>#REF!</v>
      </c>
      <c r="CN108" s="58" t="e">
        <f>ROUND(#REF!-#REF!,3)</f>
        <v>#REF!</v>
      </c>
      <c r="CO108" s="58" t="e">
        <f>ROUND(#REF!-#REF!,3)</f>
        <v>#REF!</v>
      </c>
      <c r="CP108" s="45"/>
      <c r="CQ108" s="45"/>
    </row>
    <row r="109" spans="1:95" ht="16">
      <c r="A109" s="6">
        <f t="shared" si="4"/>
        <v>24</v>
      </c>
      <c r="B109" s="45"/>
      <c r="C109" s="45"/>
      <c r="D109" s="45"/>
      <c r="E109" s="45"/>
      <c r="F109" s="45"/>
      <c r="G109" s="45"/>
      <c r="H109" s="45"/>
      <c r="I109" s="57" t="e">
        <f>ROUND(#REF!-#REF!,3)</f>
        <v>#REF!</v>
      </c>
      <c r="J109" s="57" t="e">
        <f>ROUND(#REF!-#REF!,3)</f>
        <v>#REF!</v>
      </c>
      <c r="K109" s="57" t="e">
        <f>ROUND(#REF!-#REF!,3)</f>
        <v>#REF!</v>
      </c>
      <c r="L109" s="57" t="e">
        <f>ROUND(#REF!-#REF!,3)</f>
        <v>#REF!</v>
      </c>
      <c r="M109" s="57" t="e">
        <f>ROUND(#REF!-#REF!,3)</f>
        <v>#REF!</v>
      </c>
      <c r="N109" s="57" t="e">
        <f>ROUND(#REF!-#REF!,3)</f>
        <v>#REF!</v>
      </c>
      <c r="O109" s="52" t="e">
        <f>ROUND(#REF!-#REF!,3)</f>
        <v>#REF!</v>
      </c>
      <c r="P109" s="52" t="e">
        <f>ROUND(#REF!-#REF!,3)</f>
        <v>#REF!</v>
      </c>
      <c r="Q109" s="52" t="e">
        <f>ROUND(#REF!-#REF!,3)</f>
        <v>#REF!</v>
      </c>
      <c r="R109" s="52" t="e">
        <f>ROUND(#REF!-#REF!,3)</f>
        <v>#REF!</v>
      </c>
      <c r="S109" s="52" t="e">
        <f>ROUND(#REF!-#REF!,3)</f>
        <v>#REF!</v>
      </c>
      <c r="T109" s="52" t="e">
        <f>ROUND(#REF!-#REF!,3)</f>
        <v>#REF!</v>
      </c>
      <c r="U109" s="52" t="e">
        <f>ROUND(#REF!-#REF!,3)</f>
        <v>#REF!</v>
      </c>
      <c r="V109" s="52" t="e">
        <f>ROUND(#REF!-#REF!,3)</f>
        <v>#REF!</v>
      </c>
      <c r="W109" s="52" t="e">
        <f>ROUND(#REF!-#REF!,3)</f>
        <v>#REF!</v>
      </c>
      <c r="X109" s="52" t="e">
        <f>ROUND(#REF!-#REF!,3)</f>
        <v>#REF!</v>
      </c>
      <c r="Y109" s="52" t="e">
        <f>ROUND(#REF!-#REF!,3)</f>
        <v>#REF!</v>
      </c>
      <c r="Z109" s="52" t="e">
        <f>ROUND(#REF!-#REF!,3)</f>
        <v>#REF!</v>
      </c>
      <c r="AA109" s="52" t="e">
        <f>ROUND(#REF!-#REF!,3)</f>
        <v>#REF!</v>
      </c>
      <c r="AB109" s="52" t="e">
        <f>ROUND(#REF!-#REF!,3)</f>
        <v>#REF!</v>
      </c>
      <c r="AC109" s="52" t="e">
        <f>ROUND(#REF!-#REF!,3)</f>
        <v>#REF!</v>
      </c>
      <c r="AD109" s="52" t="e">
        <f>ROUND(#REF!-#REF!,3)</f>
        <v>#REF!</v>
      </c>
      <c r="AE109" s="57" t="e">
        <f>ROUND(#REF!-#REF!,3)</f>
        <v>#REF!</v>
      </c>
      <c r="AF109" s="57" t="e">
        <f>ROUND(#REF!-#REF!,3)</f>
        <v>#REF!</v>
      </c>
      <c r="AG109" s="57" t="e">
        <f>ROUND(#REF!-#REF!,3)</f>
        <v>#REF!</v>
      </c>
      <c r="AH109" s="57" t="e">
        <f>ROUND(#REF!-#REF!,3)</f>
        <v>#REF!</v>
      </c>
      <c r="AI109" s="52" t="e">
        <f>ROUND(#REF!-#REF!,3)</f>
        <v>#REF!</v>
      </c>
      <c r="AJ109" s="52" t="e">
        <f>ROUND(#REF!-#REF!,3)</f>
        <v>#REF!</v>
      </c>
      <c r="AK109" s="52" t="e">
        <f>ROUND(#REF!-#REF!,3)</f>
        <v>#REF!</v>
      </c>
      <c r="AL109" s="52" t="e">
        <f>ROUND(#REF!-#REF!,3)</f>
        <v>#REF!</v>
      </c>
      <c r="AM109" s="52" t="e">
        <f>ROUND(#REF!-#REF!,3)</f>
        <v>#REF!</v>
      </c>
      <c r="AN109" s="52" t="e">
        <f>ROUND(#REF!-#REF!,3)</f>
        <v>#REF!</v>
      </c>
      <c r="AO109" s="52" t="e">
        <f>ROUND(#REF!-#REF!,3)</f>
        <v>#REF!</v>
      </c>
      <c r="AP109" s="52" t="e">
        <f>ROUND(#REF!-#REF!,3)</f>
        <v>#REF!</v>
      </c>
      <c r="AQ109" s="52" t="e">
        <f>ROUND(#REF!-#REF!,3)</f>
        <v>#REF!</v>
      </c>
      <c r="AR109" s="52" t="e">
        <f>ROUND(#REF!-#REF!,3)</f>
        <v>#REF!</v>
      </c>
      <c r="AS109" s="52" t="e">
        <f>ROUND(#REF!-#REF!,3)</f>
        <v>#REF!</v>
      </c>
      <c r="AT109" s="52" t="e">
        <f>ROUND(#REF!-#REF!,3)</f>
        <v>#REF!</v>
      </c>
      <c r="AU109" s="52" t="e">
        <f>ROUND(#REF!-#REF!,3)</f>
        <v>#REF!</v>
      </c>
      <c r="AV109" s="52" t="e">
        <f>ROUND(#REF!-#REF!,3)</f>
        <v>#REF!</v>
      </c>
      <c r="AW109" s="52" t="e">
        <f>ROUND(#REF!-#REF!,3)</f>
        <v>#REF!</v>
      </c>
      <c r="AX109" s="58" t="e">
        <f>ROUND(#REF!-#REF!,3)</f>
        <v>#REF!</v>
      </c>
      <c r="AY109" s="58" t="e">
        <f>ROUND(#REF!-#REF!,3)</f>
        <v>#REF!</v>
      </c>
      <c r="AZ109" s="58" t="e">
        <f>ROUND(#REF!-#REF!,3)</f>
        <v>#REF!</v>
      </c>
      <c r="BA109" s="58" t="e">
        <f>ROUND(#REF!-#REF!,3)</f>
        <v>#REF!</v>
      </c>
      <c r="BB109" s="58" t="e">
        <f>ROUND(#REF!-#REF!,3)</f>
        <v>#REF!</v>
      </c>
      <c r="BC109" s="58" t="e">
        <f>ROUND(#REF!-#REF!,3)</f>
        <v>#REF!</v>
      </c>
      <c r="BD109" s="58" t="e">
        <f>ROUND(#REF!-#REF!,3)</f>
        <v>#REF!</v>
      </c>
      <c r="BE109" s="58" t="e">
        <f>ROUND(#REF!-#REF!,3)</f>
        <v>#REF!</v>
      </c>
      <c r="BF109" s="58" t="e">
        <f>ROUND(#REF!-#REF!,3)</f>
        <v>#REF!</v>
      </c>
      <c r="BG109" s="58" t="e">
        <f>ROUND(#REF!-#REF!,3)</f>
        <v>#REF!</v>
      </c>
      <c r="BH109" s="58" t="e">
        <f>ROUND(#REF!-#REF!,3)</f>
        <v>#REF!</v>
      </c>
      <c r="BI109" s="58" t="e">
        <f>ROUND(#REF!-#REF!,3)</f>
        <v>#REF!</v>
      </c>
      <c r="BJ109" s="58" t="e">
        <f>ROUND(#REF!-#REF!,3)</f>
        <v>#REF!</v>
      </c>
      <c r="BK109" s="58" t="e">
        <f>ROUND(#REF!-#REF!,3)</f>
        <v>#REF!</v>
      </c>
      <c r="BL109" s="58" t="e">
        <f>ROUND(#REF!-#REF!,3)</f>
        <v>#REF!</v>
      </c>
      <c r="BM109" s="58" t="e">
        <f>ROUND(#REF!-#REF!,3)</f>
        <v>#REF!</v>
      </c>
      <c r="BN109" s="58" t="e">
        <f>ROUND(#REF!-#REF!,3)</f>
        <v>#REF!</v>
      </c>
      <c r="BO109" s="58" t="e">
        <f>ROUND(#REF!-#REF!,3)</f>
        <v>#REF!</v>
      </c>
      <c r="BP109" s="58" t="e">
        <f>ROUND(#REF!-#REF!,3)</f>
        <v>#REF!</v>
      </c>
      <c r="BQ109" s="58" t="e">
        <f>ROUND(#REF!-#REF!,3)</f>
        <v>#REF!</v>
      </c>
      <c r="BR109" s="58" t="e">
        <f>ROUND(#REF!-#REF!,3)</f>
        <v>#REF!</v>
      </c>
      <c r="BS109" s="58" t="e">
        <f>ROUND(#REF!-#REF!,3)</f>
        <v>#REF!</v>
      </c>
      <c r="BT109" s="58" t="e">
        <f>ROUND(#REF!-#REF!,3)</f>
        <v>#REF!</v>
      </c>
      <c r="BU109" s="58" t="e">
        <f>ROUND(#REF!-#REF!,3)</f>
        <v>#REF!</v>
      </c>
      <c r="BV109" s="58" t="e">
        <f>ROUND(#REF!-#REF!,3)</f>
        <v>#REF!</v>
      </c>
      <c r="BW109" s="58" t="e">
        <f>ROUND(#REF!-#REF!,3)</f>
        <v>#REF!</v>
      </c>
      <c r="BX109" s="58" t="e">
        <f>ROUND(#REF!-#REF!,3)</f>
        <v>#REF!</v>
      </c>
      <c r="BY109" s="58" t="e">
        <f>ROUND(#REF!-#REF!,3)</f>
        <v>#REF!</v>
      </c>
      <c r="BZ109" s="58" t="e">
        <f>ROUND(#REF!-#REF!,3)</f>
        <v>#REF!</v>
      </c>
      <c r="CA109" s="58" t="e">
        <f>ROUND(#REF!-#REF!,3)</f>
        <v>#REF!</v>
      </c>
      <c r="CB109" s="58" t="e">
        <f>ROUND(#REF!-#REF!,3)</f>
        <v>#REF!</v>
      </c>
      <c r="CC109" s="58" t="e">
        <f>ROUND(#REF!-#REF!,3)</f>
        <v>#REF!</v>
      </c>
      <c r="CD109" s="58" t="e">
        <f>ROUND(#REF!-#REF!,3)</f>
        <v>#REF!</v>
      </c>
      <c r="CE109" s="58" t="e">
        <f>ROUND(#REF!-#REF!,3)</f>
        <v>#REF!</v>
      </c>
      <c r="CF109" s="58" t="e">
        <f>ROUND(#REF!-#REF!,3)</f>
        <v>#REF!</v>
      </c>
      <c r="CG109" s="58" t="e">
        <f>ROUND(#REF!-#REF!,3)</f>
        <v>#REF!</v>
      </c>
      <c r="CH109" s="58" t="e">
        <f>ROUND(#REF!-#REF!,3)</f>
        <v>#REF!</v>
      </c>
      <c r="CI109" s="58" t="e">
        <f>ROUND(#REF!-#REF!,3)</f>
        <v>#REF!</v>
      </c>
      <c r="CJ109" s="58" t="e">
        <f>ROUND(#REF!-#REF!,3)</f>
        <v>#REF!</v>
      </c>
      <c r="CK109" s="58" t="e">
        <f>ROUND(#REF!-#REF!,3)</f>
        <v>#REF!</v>
      </c>
      <c r="CL109" s="58" t="e">
        <f>ROUND(#REF!-#REF!,3)</f>
        <v>#REF!</v>
      </c>
      <c r="CM109" s="58" t="e">
        <f>ROUND(#REF!-#REF!,3)</f>
        <v>#REF!</v>
      </c>
      <c r="CN109" s="58" t="e">
        <f>ROUND(#REF!-#REF!,3)</f>
        <v>#REF!</v>
      </c>
      <c r="CO109" s="58" t="e">
        <f>ROUND(#REF!-#REF!,3)</f>
        <v>#REF!</v>
      </c>
      <c r="CP109" s="45"/>
      <c r="CQ109" s="45"/>
    </row>
    <row r="110" spans="1:95" ht="16">
      <c r="A110" s="6">
        <f t="shared" si="4"/>
        <v>21</v>
      </c>
      <c r="B110" s="45"/>
      <c r="C110" s="45"/>
      <c r="D110" s="45"/>
      <c r="E110" s="45"/>
      <c r="F110" s="45"/>
      <c r="G110" s="45"/>
      <c r="H110" s="45"/>
      <c r="I110" s="57" t="e">
        <f>ROUND(#REF!-#REF!,3)</f>
        <v>#REF!</v>
      </c>
      <c r="J110" s="57" t="e">
        <f>ROUND(#REF!-#REF!,3)</f>
        <v>#REF!</v>
      </c>
      <c r="K110" s="57" t="e">
        <f>ROUND(#REF!-#REF!,3)</f>
        <v>#REF!</v>
      </c>
      <c r="L110" s="57" t="e">
        <f>ROUND(#REF!-#REF!,3)</f>
        <v>#REF!</v>
      </c>
      <c r="M110" s="57" t="e">
        <f>ROUND(#REF!-#REF!,3)</f>
        <v>#REF!</v>
      </c>
      <c r="N110" s="52" t="e">
        <f>ROUND(#REF!-#REF!,3)</f>
        <v>#REF!</v>
      </c>
      <c r="O110" s="52" t="e">
        <f>ROUND(#REF!-#REF!,3)</f>
        <v>#REF!</v>
      </c>
      <c r="P110" s="52" t="e">
        <f>ROUND(#REF!-#REF!,3)</f>
        <v>#REF!</v>
      </c>
      <c r="Q110" s="52" t="e">
        <f>ROUND(#REF!-#REF!,3)</f>
        <v>#REF!</v>
      </c>
      <c r="R110" s="52" t="e">
        <f>ROUND(#REF!-#REF!,3)</f>
        <v>#REF!</v>
      </c>
      <c r="S110" s="52" t="e">
        <f>ROUND(#REF!-#REF!,3)</f>
        <v>#REF!</v>
      </c>
      <c r="T110" s="52" t="e">
        <f>ROUND(#REF!-#REF!,3)</f>
        <v>#REF!</v>
      </c>
      <c r="U110" s="52" t="e">
        <f>ROUND(#REF!-#REF!,3)</f>
        <v>#REF!</v>
      </c>
      <c r="V110" s="52" t="e">
        <f>ROUND(#REF!-#REF!,3)</f>
        <v>#REF!</v>
      </c>
      <c r="W110" s="52" t="e">
        <f>ROUND(#REF!-#REF!,3)</f>
        <v>#REF!</v>
      </c>
      <c r="X110" s="52" t="e">
        <f>ROUND(#REF!-#REF!,3)</f>
        <v>#REF!</v>
      </c>
      <c r="Y110" s="52" t="e">
        <f>ROUND(#REF!-#REF!,3)</f>
        <v>#REF!</v>
      </c>
      <c r="Z110" s="52" t="e">
        <f>ROUND(#REF!-#REF!,3)</f>
        <v>#REF!</v>
      </c>
      <c r="AA110" s="52" t="e">
        <f>ROUND(#REF!-#REF!,3)</f>
        <v>#REF!</v>
      </c>
      <c r="AB110" s="52" t="e">
        <f>ROUND(#REF!-#REF!,3)</f>
        <v>#REF!</v>
      </c>
      <c r="AC110" s="52" t="e">
        <f>ROUND(#REF!-#REF!,3)</f>
        <v>#REF!</v>
      </c>
      <c r="AD110" s="57" t="e">
        <f>ROUND(#REF!-#REF!,3)</f>
        <v>#REF!</v>
      </c>
      <c r="AE110" s="57" t="e">
        <f>ROUND(#REF!-#REF!,3)</f>
        <v>#REF!</v>
      </c>
      <c r="AF110" s="57" t="e">
        <f>ROUND(#REF!-#REF!,3)</f>
        <v>#REF!</v>
      </c>
      <c r="AG110" s="57" t="e">
        <f>ROUND(#REF!-#REF!,3)</f>
        <v>#REF!</v>
      </c>
      <c r="AH110" s="52" t="e">
        <f>ROUND(#REF!-#REF!,3)</f>
        <v>#REF!</v>
      </c>
      <c r="AI110" s="52" t="e">
        <f>ROUND(#REF!-#REF!,3)</f>
        <v>#REF!</v>
      </c>
      <c r="AJ110" s="52" t="e">
        <f>ROUND(#REF!-#REF!,3)</f>
        <v>#REF!</v>
      </c>
      <c r="AK110" s="52" t="e">
        <f>ROUND(#REF!-#REF!,3)</f>
        <v>#REF!</v>
      </c>
      <c r="AL110" s="52" t="e">
        <f>ROUND(#REF!-#REF!,3)</f>
        <v>#REF!</v>
      </c>
      <c r="AM110" s="52" t="e">
        <f>ROUND(#REF!-#REF!,3)</f>
        <v>#REF!</v>
      </c>
      <c r="AN110" s="52" t="e">
        <f>ROUND(#REF!-#REF!,3)</f>
        <v>#REF!</v>
      </c>
      <c r="AO110" s="52" t="e">
        <f>ROUND(#REF!-#REF!,3)</f>
        <v>#REF!</v>
      </c>
      <c r="AP110" s="52" t="e">
        <f>ROUND(#REF!-#REF!,3)</f>
        <v>#REF!</v>
      </c>
      <c r="AQ110" s="52" t="e">
        <f>ROUND(#REF!-#REF!,3)</f>
        <v>#REF!</v>
      </c>
      <c r="AR110" s="52" t="e">
        <f>ROUND(#REF!-#REF!,3)</f>
        <v>#REF!</v>
      </c>
      <c r="AS110" s="52" t="e">
        <f>ROUND(#REF!-#REF!,3)</f>
        <v>#REF!</v>
      </c>
      <c r="AT110" s="52" t="e">
        <f>ROUND(#REF!-#REF!,3)</f>
        <v>#REF!</v>
      </c>
      <c r="AU110" s="52" t="e">
        <f>ROUND(#REF!-#REF!,3)</f>
        <v>#REF!</v>
      </c>
      <c r="AV110" s="52" t="e">
        <f>ROUND(#REF!-#REF!,3)</f>
        <v>#REF!</v>
      </c>
      <c r="AW110" s="52" t="e">
        <f>ROUND(#REF!-#REF!,3)</f>
        <v>#REF!</v>
      </c>
      <c r="AX110" s="58" t="e">
        <f>ROUND(#REF!-#REF!,3)</f>
        <v>#REF!</v>
      </c>
      <c r="AY110" s="58" t="e">
        <f>ROUND(#REF!-#REF!,3)</f>
        <v>#REF!</v>
      </c>
      <c r="AZ110" s="58" t="e">
        <f>ROUND(#REF!-#REF!,3)</f>
        <v>#REF!</v>
      </c>
      <c r="BA110" s="58" t="e">
        <f>ROUND(#REF!-#REF!,3)</f>
        <v>#REF!</v>
      </c>
      <c r="BB110" s="58" t="e">
        <f>ROUND(#REF!-#REF!,3)</f>
        <v>#REF!</v>
      </c>
      <c r="BC110" s="58" t="e">
        <f>ROUND(#REF!-#REF!,3)</f>
        <v>#REF!</v>
      </c>
      <c r="BD110" s="58" t="e">
        <f>ROUND(#REF!-#REF!,3)</f>
        <v>#REF!</v>
      </c>
      <c r="BE110" s="58" t="e">
        <f>ROUND(#REF!-#REF!,3)</f>
        <v>#REF!</v>
      </c>
      <c r="BF110" s="58" t="e">
        <f>ROUND(#REF!-#REF!,3)</f>
        <v>#REF!</v>
      </c>
      <c r="BG110" s="58" t="e">
        <f>ROUND(#REF!-#REF!,3)</f>
        <v>#REF!</v>
      </c>
      <c r="BH110" s="58" t="e">
        <f>ROUND(#REF!-#REF!,3)</f>
        <v>#REF!</v>
      </c>
      <c r="BI110" s="58" t="e">
        <f>ROUND(#REF!-#REF!,3)</f>
        <v>#REF!</v>
      </c>
      <c r="BJ110" s="58" t="e">
        <f>ROUND(#REF!-#REF!,3)</f>
        <v>#REF!</v>
      </c>
      <c r="BK110" s="58" t="e">
        <f>ROUND(#REF!-#REF!,3)</f>
        <v>#REF!</v>
      </c>
      <c r="BL110" s="58" t="e">
        <f>ROUND(#REF!-#REF!,3)</f>
        <v>#REF!</v>
      </c>
      <c r="BM110" s="58" t="e">
        <f>ROUND(#REF!-#REF!,3)</f>
        <v>#REF!</v>
      </c>
      <c r="BN110" s="58" t="e">
        <f>ROUND(#REF!-#REF!,3)</f>
        <v>#REF!</v>
      </c>
      <c r="BO110" s="58" t="e">
        <f>ROUND(#REF!-#REF!,3)</f>
        <v>#REF!</v>
      </c>
      <c r="BP110" s="58" t="e">
        <f>ROUND(#REF!-#REF!,3)</f>
        <v>#REF!</v>
      </c>
      <c r="BQ110" s="58" t="e">
        <f>ROUND(#REF!-#REF!,3)</f>
        <v>#REF!</v>
      </c>
      <c r="BR110" s="58" t="e">
        <f>ROUND(#REF!-#REF!,3)</f>
        <v>#REF!</v>
      </c>
      <c r="BS110" s="58" t="e">
        <f>ROUND(#REF!-#REF!,3)</f>
        <v>#REF!</v>
      </c>
      <c r="BT110" s="58" t="e">
        <f>ROUND(#REF!-#REF!,3)</f>
        <v>#REF!</v>
      </c>
      <c r="BU110" s="58" t="e">
        <f>ROUND(#REF!-#REF!,3)</f>
        <v>#REF!</v>
      </c>
      <c r="BV110" s="58" t="e">
        <f>ROUND(#REF!-#REF!,3)</f>
        <v>#REF!</v>
      </c>
      <c r="BW110" s="58" t="e">
        <f>ROUND(#REF!-#REF!,3)</f>
        <v>#REF!</v>
      </c>
      <c r="BX110" s="58" t="e">
        <f>ROUND(#REF!-#REF!,3)</f>
        <v>#REF!</v>
      </c>
      <c r="BY110" s="58" t="e">
        <f>ROUND(#REF!-#REF!,3)</f>
        <v>#REF!</v>
      </c>
      <c r="BZ110" s="58" t="e">
        <f>ROUND(#REF!-#REF!,3)</f>
        <v>#REF!</v>
      </c>
      <c r="CA110" s="58" t="e">
        <f>ROUND(#REF!-#REF!,3)</f>
        <v>#REF!</v>
      </c>
      <c r="CB110" s="58" t="e">
        <f>ROUND(#REF!-#REF!,3)</f>
        <v>#REF!</v>
      </c>
      <c r="CC110" s="58" t="e">
        <f>ROUND(#REF!-#REF!,3)</f>
        <v>#REF!</v>
      </c>
      <c r="CD110" s="58" t="e">
        <f>ROUND(#REF!-#REF!,3)</f>
        <v>#REF!</v>
      </c>
      <c r="CE110" s="58" t="e">
        <f>ROUND(#REF!-#REF!,3)</f>
        <v>#REF!</v>
      </c>
      <c r="CF110" s="58" t="e">
        <f>ROUND(#REF!-#REF!,3)</f>
        <v>#REF!</v>
      </c>
      <c r="CG110" s="58" t="e">
        <f>ROUND(#REF!-#REF!,3)</f>
        <v>#REF!</v>
      </c>
      <c r="CH110" s="58" t="e">
        <f>ROUND(#REF!-#REF!,3)</f>
        <v>#REF!</v>
      </c>
      <c r="CI110" s="58" t="e">
        <f>ROUND(#REF!-#REF!,3)</f>
        <v>#REF!</v>
      </c>
      <c r="CJ110" s="58" t="e">
        <f>ROUND(#REF!-#REF!,3)</f>
        <v>#REF!</v>
      </c>
      <c r="CK110" s="58" t="e">
        <f>ROUND(#REF!-#REF!,3)</f>
        <v>#REF!</v>
      </c>
      <c r="CL110" s="58" t="e">
        <f>ROUND(#REF!-#REF!,3)</f>
        <v>#REF!</v>
      </c>
      <c r="CM110" s="58" t="e">
        <f>ROUND(#REF!-#REF!,3)</f>
        <v>#REF!</v>
      </c>
      <c r="CN110" s="58" t="e">
        <f>ROUND(#REF!-#REF!,3)</f>
        <v>#REF!</v>
      </c>
      <c r="CO110" s="58" t="e">
        <f>ROUND(#REF!-#REF!,3)</f>
        <v>#REF!</v>
      </c>
      <c r="CP110" s="58" t="e">
        <f>ROUND(#REF!-#REF!,3)</f>
        <v>#REF!</v>
      </c>
      <c r="CQ110" s="45"/>
    </row>
    <row r="111" spans="1:95" ht="16">
      <c r="A111" s="6">
        <f t="shared" si="4"/>
        <v>18</v>
      </c>
      <c r="B111" s="45"/>
      <c r="C111" s="45"/>
      <c r="D111" s="45"/>
      <c r="E111" s="45"/>
      <c r="F111" s="45"/>
      <c r="G111" s="45"/>
      <c r="H111" s="45"/>
      <c r="I111" s="57" t="e">
        <f>ROUND(#REF!-#REF!,3)</f>
        <v>#REF!</v>
      </c>
      <c r="J111" s="57" t="e">
        <f>ROUND(#REF!-#REF!,3)</f>
        <v>#REF!</v>
      </c>
      <c r="K111" s="57" t="e">
        <f>ROUND(#REF!-#REF!,3)</f>
        <v>#REF!</v>
      </c>
      <c r="L111" s="57" t="e">
        <f>ROUND(#REF!-#REF!,3)</f>
        <v>#REF!</v>
      </c>
      <c r="M111" s="57" t="e">
        <f>ROUND(#REF!-#REF!,3)</f>
        <v>#REF!</v>
      </c>
      <c r="N111" s="52" t="e">
        <f>ROUND(#REF!-#REF!,3)</f>
        <v>#REF!</v>
      </c>
      <c r="O111" s="52" t="e">
        <f>ROUND(#REF!-#REF!,3)</f>
        <v>#REF!</v>
      </c>
      <c r="P111" s="52" t="e">
        <f>ROUND(#REF!-#REF!,3)</f>
        <v>#REF!</v>
      </c>
      <c r="Q111" s="52" t="e">
        <f>ROUND(#REF!-#REF!,3)</f>
        <v>#REF!</v>
      </c>
      <c r="R111" s="52" t="e">
        <f>ROUND(#REF!-#REF!,3)</f>
        <v>#REF!</v>
      </c>
      <c r="S111" s="52" t="e">
        <f>ROUND(#REF!-#REF!,3)</f>
        <v>#REF!</v>
      </c>
      <c r="T111" s="52" t="e">
        <f>ROUND(#REF!-#REF!,3)</f>
        <v>#REF!</v>
      </c>
      <c r="U111" s="52" t="e">
        <f>ROUND(#REF!-#REF!,3)</f>
        <v>#REF!</v>
      </c>
      <c r="V111" s="52" t="e">
        <f>ROUND(#REF!-#REF!,3)</f>
        <v>#REF!</v>
      </c>
      <c r="W111" s="52" t="e">
        <f>ROUND(#REF!-#REF!,3)</f>
        <v>#REF!</v>
      </c>
      <c r="X111" s="52" t="e">
        <f>ROUND(#REF!-#REF!,3)</f>
        <v>#REF!</v>
      </c>
      <c r="Y111" s="52" t="e">
        <f>ROUND(#REF!-#REF!,3)</f>
        <v>#REF!</v>
      </c>
      <c r="Z111" s="52" t="e">
        <f>ROUND(#REF!-#REF!,3)</f>
        <v>#REF!</v>
      </c>
      <c r="AA111" s="52" t="e">
        <f>ROUND(#REF!-#REF!,3)</f>
        <v>#REF!</v>
      </c>
      <c r="AB111" s="52" t="e">
        <f>ROUND(#REF!-#REF!,3)</f>
        <v>#REF!</v>
      </c>
      <c r="AC111" s="57" t="e">
        <f>ROUND(#REF!-#REF!,3)</f>
        <v>#REF!</v>
      </c>
      <c r="AD111" s="57" t="e">
        <f>ROUND(#REF!-#REF!,3)</f>
        <v>#REF!</v>
      </c>
      <c r="AE111" s="57" t="e">
        <f>ROUND(#REF!-#REF!,3)</f>
        <v>#REF!</v>
      </c>
      <c r="AF111" s="57" t="e">
        <f>ROUND(#REF!-#REF!,3)</f>
        <v>#REF!</v>
      </c>
      <c r="AG111" s="52" t="e">
        <f>ROUND(#REF!-#REF!,3)</f>
        <v>#REF!</v>
      </c>
      <c r="AH111" s="52" t="e">
        <f>ROUND(#REF!-#REF!,3)</f>
        <v>#REF!</v>
      </c>
      <c r="AI111" s="52" t="e">
        <f>ROUND(#REF!-#REF!,3)</f>
        <v>#REF!</v>
      </c>
      <c r="AJ111" s="52" t="e">
        <f>ROUND(#REF!-#REF!,3)</f>
        <v>#REF!</v>
      </c>
      <c r="AK111" s="52" t="e">
        <f>ROUND(#REF!-#REF!,3)</f>
        <v>#REF!</v>
      </c>
      <c r="AL111" s="52" t="e">
        <f>ROUND(#REF!-#REF!,3)</f>
        <v>#REF!</v>
      </c>
      <c r="AM111" s="52" t="e">
        <f>ROUND(#REF!-#REF!,3)</f>
        <v>#REF!</v>
      </c>
      <c r="AN111" s="52" t="e">
        <f>ROUND(#REF!-#REF!,3)</f>
        <v>#REF!</v>
      </c>
      <c r="AO111" s="52" t="e">
        <f>ROUND(#REF!-#REF!,3)</f>
        <v>#REF!</v>
      </c>
      <c r="AP111" s="52" t="e">
        <f>ROUND(#REF!-#REF!,3)</f>
        <v>#REF!</v>
      </c>
      <c r="AQ111" s="52" t="e">
        <f>ROUND(#REF!-#REF!,3)</f>
        <v>#REF!</v>
      </c>
      <c r="AR111" s="52" t="e">
        <f>ROUND(#REF!-#REF!,3)</f>
        <v>#REF!</v>
      </c>
      <c r="AS111" s="52" t="e">
        <f>ROUND(#REF!-#REF!,3)</f>
        <v>#REF!</v>
      </c>
      <c r="AT111" s="52" t="e">
        <f>ROUND(#REF!-#REF!,3)</f>
        <v>#REF!</v>
      </c>
      <c r="AU111" s="52" t="e">
        <f>ROUND(#REF!-#REF!,3)</f>
        <v>#REF!</v>
      </c>
      <c r="AV111" s="52" t="e">
        <f>ROUND(#REF!-#REF!,3)</f>
        <v>#REF!</v>
      </c>
      <c r="AW111" s="52" t="e">
        <f>ROUND(#REF!-#REF!,3)</f>
        <v>#REF!</v>
      </c>
      <c r="AX111" s="58" t="e">
        <f>ROUND(#REF!-#REF!,3)</f>
        <v>#REF!</v>
      </c>
      <c r="AY111" s="58" t="e">
        <f>ROUND(#REF!-#REF!,3)</f>
        <v>#REF!</v>
      </c>
      <c r="AZ111" s="58" t="e">
        <f>ROUND(#REF!-#REF!,3)</f>
        <v>#REF!</v>
      </c>
      <c r="BA111" s="58" t="e">
        <f>ROUND(#REF!-#REF!,3)</f>
        <v>#REF!</v>
      </c>
      <c r="BB111" s="58" t="e">
        <f>ROUND(#REF!-#REF!,3)</f>
        <v>#REF!</v>
      </c>
      <c r="BC111" s="58" t="e">
        <f>ROUND(#REF!-#REF!,3)</f>
        <v>#REF!</v>
      </c>
      <c r="BD111" s="58" t="e">
        <f>ROUND(#REF!-#REF!,3)</f>
        <v>#REF!</v>
      </c>
      <c r="BE111" s="58" t="e">
        <f>ROUND(#REF!-#REF!,3)</f>
        <v>#REF!</v>
      </c>
      <c r="BF111" s="58" t="e">
        <f>ROUND(#REF!-#REF!,3)</f>
        <v>#REF!</v>
      </c>
      <c r="BG111" s="58" t="e">
        <f>ROUND(#REF!-#REF!,3)</f>
        <v>#REF!</v>
      </c>
      <c r="BH111" s="58" t="e">
        <f>ROUND(#REF!-#REF!,3)</f>
        <v>#REF!</v>
      </c>
      <c r="BI111" s="58" t="e">
        <f>ROUND(#REF!-#REF!,3)</f>
        <v>#REF!</v>
      </c>
      <c r="BJ111" s="58" t="e">
        <f>ROUND(#REF!-#REF!,3)</f>
        <v>#REF!</v>
      </c>
      <c r="BK111" s="58" t="e">
        <f>ROUND(#REF!-#REF!,3)</f>
        <v>#REF!</v>
      </c>
      <c r="BL111" s="58" t="e">
        <f>ROUND(#REF!-#REF!,3)</f>
        <v>#REF!</v>
      </c>
      <c r="BM111" s="58" t="e">
        <f>ROUND(#REF!-#REF!,3)</f>
        <v>#REF!</v>
      </c>
      <c r="BN111" s="58" t="e">
        <f>ROUND(#REF!-#REF!,3)</f>
        <v>#REF!</v>
      </c>
      <c r="BO111" s="58" t="e">
        <f>ROUND(#REF!-#REF!,3)</f>
        <v>#REF!</v>
      </c>
      <c r="BP111" s="58" t="e">
        <f>ROUND(#REF!-#REF!,3)</f>
        <v>#REF!</v>
      </c>
      <c r="BQ111" s="58" t="e">
        <f>ROUND(#REF!-#REF!,3)</f>
        <v>#REF!</v>
      </c>
      <c r="BR111" s="58" t="e">
        <f>ROUND(#REF!-#REF!,3)</f>
        <v>#REF!</v>
      </c>
      <c r="BS111" s="58" t="e">
        <f>ROUND(#REF!-#REF!,3)</f>
        <v>#REF!</v>
      </c>
      <c r="BT111" s="58" t="e">
        <f>ROUND(#REF!-#REF!,3)</f>
        <v>#REF!</v>
      </c>
      <c r="BU111" s="58" t="e">
        <f>ROUND(#REF!-#REF!,3)</f>
        <v>#REF!</v>
      </c>
      <c r="BV111" s="58" t="e">
        <f>ROUND(#REF!-#REF!,3)</f>
        <v>#REF!</v>
      </c>
      <c r="BW111" s="58" t="e">
        <f>ROUND(#REF!-#REF!,3)</f>
        <v>#REF!</v>
      </c>
      <c r="BX111" s="58" t="e">
        <f>ROUND(#REF!-#REF!,3)</f>
        <v>#REF!</v>
      </c>
      <c r="BY111" s="58" t="e">
        <f>ROUND(#REF!-#REF!,3)</f>
        <v>#REF!</v>
      </c>
      <c r="BZ111" s="58" t="e">
        <f>ROUND(#REF!-#REF!,3)</f>
        <v>#REF!</v>
      </c>
      <c r="CA111" s="58" t="e">
        <f>ROUND(#REF!-#REF!,3)</f>
        <v>#REF!</v>
      </c>
      <c r="CB111" s="58" t="e">
        <f>ROUND(#REF!-#REF!,3)</f>
        <v>#REF!</v>
      </c>
      <c r="CC111" s="58" t="e">
        <f>ROUND(#REF!-#REF!,3)</f>
        <v>#REF!</v>
      </c>
      <c r="CD111" s="58" t="e">
        <f>ROUND(#REF!-#REF!,3)</f>
        <v>#REF!</v>
      </c>
      <c r="CE111" s="58" t="e">
        <f>ROUND(#REF!-#REF!,3)</f>
        <v>#REF!</v>
      </c>
      <c r="CF111" s="58" t="e">
        <f>ROUND(#REF!-#REF!,3)</f>
        <v>#REF!</v>
      </c>
      <c r="CG111" s="58" t="e">
        <f>ROUND(#REF!-#REF!,3)</f>
        <v>#REF!</v>
      </c>
      <c r="CH111" s="58" t="e">
        <f>ROUND(#REF!-#REF!,3)</f>
        <v>#REF!</v>
      </c>
      <c r="CI111" s="58" t="e">
        <f>ROUND(#REF!-#REF!,3)</f>
        <v>#REF!</v>
      </c>
      <c r="CJ111" s="58" t="e">
        <f>ROUND(#REF!-#REF!,3)</f>
        <v>#REF!</v>
      </c>
      <c r="CK111" s="58" t="e">
        <f>ROUND(#REF!-#REF!,3)</f>
        <v>#REF!</v>
      </c>
      <c r="CL111" s="58" t="e">
        <f>ROUND(#REF!-#REF!,3)</f>
        <v>#REF!</v>
      </c>
      <c r="CM111" s="58" t="e">
        <f>ROUND(#REF!-#REF!,3)</f>
        <v>#REF!</v>
      </c>
      <c r="CN111" s="58" t="e">
        <f>ROUND(#REF!-#REF!,3)</f>
        <v>#REF!</v>
      </c>
      <c r="CO111" s="58" t="e">
        <f>ROUND(#REF!-#REF!,3)</f>
        <v>#REF!</v>
      </c>
      <c r="CP111" s="58" t="e">
        <f>ROUND(#REF!-#REF!,3)</f>
        <v>#REF!</v>
      </c>
      <c r="CQ111" s="45"/>
    </row>
    <row r="112" spans="1:95" ht="16">
      <c r="A112" s="6">
        <f t="shared" si="4"/>
        <v>15</v>
      </c>
      <c r="B112" s="45"/>
      <c r="C112" s="45"/>
      <c r="D112" s="45"/>
      <c r="E112" s="45"/>
      <c r="F112" s="45"/>
      <c r="G112" s="45"/>
      <c r="H112" s="45"/>
      <c r="I112" s="57" t="e">
        <f>ROUND(#REF!-#REF!,3)</f>
        <v>#REF!</v>
      </c>
      <c r="J112" s="57" t="e">
        <f>ROUND(#REF!-#REF!,3)</f>
        <v>#REF!</v>
      </c>
      <c r="K112" s="57" t="e">
        <f>ROUND(#REF!-#REF!,3)</f>
        <v>#REF!</v>
      </c>
      <c r="L112" s="57" t="e">
        <f>ROUND(#REF!-#REF!,3)</f>
        <v>#REF!</v>
      </c>
      <c r="M112" s="57" t="e">
        <f>ROUND(#REF!-#REF!,3)</f>
        <v>#REF!</v>
      </c>
      <c r="N112" s="57" t="e">
        <f>ROUND(#REF!-#REF!,3)</f>
        <v>#REF!</v>
      </c>
      <c r="O112" s="52" t="e">
        <f>ROUND(#REF!-#REF!,3)</f>
        <v>#REF!</v>
      </c>
      <c r="P112" s="52" t="e">
        <f>ROUND(#REF!-#REF!,3)</f>
        <v>#REF!</v>
      </c>
      <c r="Q112" s="52" t="e">
        <f>ROUND(#REF!-#REF!,3)</f>
        <v>#REF!</v>
      </c>
      <c r="R112" s="52" t="e">
        <f>ROUND(#REF!-#REF!,3)</f>
        <v>#REF!</v>
      </c>
      <c r="S112" s="52" t="e">
        <f>ROUND(#REF!-#REF!,3)</f>
        <v>#REF!</v>
      </c>
      <c r="T112" s="52" t="e">
        <f>ROUND(#REF!-#REF!,3)</f>
        <v>#REF!</v>
      </c>
      <c r="U112" s="52" t="e">
        <f>ROUND(#REF!-#REF!,3)</f>
        <v>#REF!</v>
      </c>
      <c r="V112" s="52" t="e">
        <f>ROUND(#REF!-#REF!,3)</f>
        <v>#REF!</v>
      </c>
      <c r="W112" s="52" t="e">
        <f>ROUND(#REF!-#REF!,3)</f>
        <v>#REF!</v>
      </c>
      <c r="X112" s="52" t="e">
        <f>ROUND(#REF!-#REF!,3)</f>
        <v>#REF!</v>
      </c>
      <c r="Y112" s="52" t="e">
        <f>ROUND(#REF!-#REF!,3)</f>
        <v>#REF!</v>
      </c>
      <c r="Z112" s="52" t="e">
        <f>ROUND(#REF!-#REF!,3)</f>
        <v>#REF!</v>
      </c>
      <c r="AA112" s="57" t="e">
        <f>ROUND(#REF!-#REF!,3)</f>
        <v>#REF!</v>
      </c>
      <c r="AB112" s="57" t="e">
        <f>ROUND(#REF!-#REF!,3)</f>
        <v>#REF!</v>
      </c>
      <c r="AC112" s="57" t="e">
        <f>ROUND(#REF!-#REF!,3)</f>
        <v>#REF!</v>
      </c>
      <c r="AD112" s="57" t="e">
        <f>ROUND(#REF!-#REF!,3)</f>
        <v>#REF!</v>
      </c>
      <c r="AE112" s="57" t="e">
        <f>ROUND(#REF!-#REF!,3)</f>
        <v>#REF!</v>
      </c>
      <c r="AF112" s="52" t="e">
        <f>ROUND(#REF!-#REF!,3)</f>
        <v>#REF!</v>
      </c>
      <c r="AG112" s="52" t="e">
        <f>ROUND(#REF!-#REF!,3)</f>
        <v>#REF!</v>
      </c>
      <c r="AH112" s="52" t="e">
        <f>ROUND(#REF!-#REF!,3)</f>
        <v>#REF!</v>
      </c>
      <c r="AI112" s="52" t="e">
        <f>ROUND(#REF!-#REF!,3)</f>
        <v>#REF!</v>
      </c>
      <c r="AJ112" s="52" t="e">
        <f>ROUND(#REF!-#REF!,3)</f>
        <v>#REF!</v>
      </c>
      <c r="AK112" s="52" t="e">
        <f>ROUND(#REF!-#REF!,3)</f>
        <v>#REF!</v>
      </c>
      <c r="AL112" s="52" t="e">
        <f>ROUND(#REF!-#REF!,3)</f>
        <v>#REF!</v>
      </c>
      <c r="AM112" s="52" t="e">
        <f>ROUND(#REF!-#REF!,3)</f>
        <v>#REF!</v>
      </c>
      <c r="AN112" s="52" t="e">
        <f>ROUND(#REF!-#REF!,3)</f>
        <v>#REF!</v>
      </c>
      <c r="AO112" s="52" t="e">
        <f>ROUND(#REF!-#REF!,3)</f>
        <v>#REF!</v>
      </c>
      <c r="AP112" s="52" t="e">
        <f>ROUND(#REF!-#REF!,3)</f>
        <v>#REF!</v>
      </c>
      <c r="AQ112" s="52" t="e">
        <f>ROUND(#REF!-#REF!,3)</f>
        <v>#REF!</v>
      </c>
      <c r="AR112" s="52" t="e">
        <f>ROUND(#REF!-#REF!,3)</f>
        <v>#REF!</v>
      </c>
      <c r="AS112" s="52" t="e">
        <f>ROUND(#REF!-#REF!,3)</f>
        <v>#REF!</v>
      </c>
      <c r="AT112" s="52" t="e">
        <f>ROUND(#REF!-#REF!,3)</f>
        <v>#REF!</v>
      </c>
      <c r="AU112" s="52" t="e">
        <f>ROUND(#REF!-#REF!,3)</f>
        <v>#REF!</v>
      </c>
      <c r="AV112" s="52" t="e">
        <f>ROUND(#REF!-#REF!,3)</f>
        <v>#REF!</v>
      </c>
      <c r="AW112" s="52" t="e">
        <f>ROUND(#REF!-#REF!,3)</f>
        <v>#REF!</v>
      </c>
      <c r="AX112" s="58" t="e">
        <f>ROUND(#REF!-#REF!,3)</f>
        <v>#REF!</v>
      </c>
      <c r="AY112" s="58" t="e">
        <f>ROUND(#REF!-#REF!,3)</f>
        <v>#REF!</v>
      </c>
      <c r="AZ112" s="58" t="e">
        <f>ROUND(#REF!-#REF!,3)</f>
        <v>#REF!</v>
      </c>
      <c r="BA112" s="58" t="e">
        <f>ROUND(#REF!-#REF!,3)</f>
        <v>#REF!</v>
      </c>
      <c r="BB112" s="58" t="e">
        <f>ROUND(#REF!-#REF!,3)</f>
        <v>#REF!</v>
      </c>
      <c r="BC112" s="58" t="e">
        <f>ROUND(#REF!-#REF!,3)</f>
        <v>#REF!</v>
      </c>
      <c r="BD112" s="58" t="e">
        <f>ROUND(#REF!-#REF!,3)</f>
        <v>#REF!</v>
      </c>
      <c r="BE112" s="58" t="e">
        <f>ROUND(#REF!-#REF!,3)</f>
        <v>#REF!</v>
      </c>
      <c r="BF112" s="58" t="e">
        <f>ROUND(#REF!-#REF!,3)</f>
        <v>#REF!</v>
      </c>
      <c r="BG112" s="58" t="e">
        <f>ROUND(#REF!-#REF!,3)</f>
        <v>#REF!</v>
      </c>
      <c r="BH112" s="58" t="e">
        <f>ROUND(#REF!-#REF!,3)</f>
        <v>#REF!</v>
      </c>
      <c r="BI112" s="58" t="e">
        <f>ROUND(#REF!-#REF!,3)</f>
        <v>#REF!</v>
      </c>
      <c r="BJ112" s="58" t="e">
        <f>ROUND(#REF!-#REF!,3)</f>
        <v>#REF!</v>
      </c>
      <c r="BK112" s="58" t="e">
        <f>ROUND(#REF!-#REF!,3)</f>
        <v>#REF!</v>
      </c>
      <c r="BL112" s="58" t="e">
        <f>ROUND(#REF!-#REF!,3)</f>
        <v>#REF!</v>
      </c>
      <c r="BM112" s="58" t="e">
        <f>ROUND(#REF!-#REF!,3)</f>
        <v>#REF!</v>
      </c>
      <c r="BN112" s="58" t="e">
        <f>ROUND(#REF!-#REF!,3)</f>
        <v>#REF!</v>
      </c>
      <c r="BO112" s="58" t="e">
        <f>ROUND(#REF!-#REF!,3)</f>
        <v>#REF!</v>
      </c>
      <c r="BP112" s="58" t="e">
        <f>ROUND(#REF!-#REF!,3)</f>
        <v>#REF!</v>
      </c>
      <c r="BQ112" s="58" t="e">
        <f>ROUND(#REF!-#REF!,3)</f>
        <v>#REF!</v>
      </c>
      <c r="BR112" s="58" t="e">
        <f>ROUND(#REF!-#REF!,3)</f>
        <v>#REF!</v>
      </c>
      <c r="BS112" s="58" t="e">
        <f>ROUND(#REF!-#REF!,3)</f>
        <v>#REF!</v>
      </c>
      <c r="BT112" s="58" t="e">
        <f>ROUND(#REF!-#REF!,3)</f>
        <v>#REF!</v>
      </c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</row>
    <row r="113" spans="1:96" ht="16">
      <c r="A113" s="6">
        <f t="shared" si="4"/>
        <v>12</v>
      </c>
      <c r="B113" s="45"/>
      <c r="C113" s="45"/>
      <c r="D113" s="45"/>
      <c r="E113" s="45"/>
      <c r="F113" s="45"/>
      <c r="G113" s="45"/>
      <c r="H113" s="45"/>
      <c r="I113" s="57" t="e">
        <f>ROUND(#REF!-#REF!,3)</f>
        <v>#REF!</v>
      </c>
      <c r="J113" s="57" t="e">
        <f>ROUND(#REF!-#REF!,3)</f>
        <v>#REF!</v>
      </c>
      <c r="K113" s="57" t="e">
        <f>ROUND(#REF!-#REF!,3)</f>
        <v>#REF!</v>
      </c>
      <c r="L113" s="57" t="e">
        <f>ROUND(#REF!-#REF!,3)</f>
        <v>#REF!</v>
      </c>
      <c r="M113" s="57" t="e">
        <f>ROUND(#REF!-#REF!,3)</f>
        <v>#REF!</v>
      </c>
      <c r="N113" s="57" t="e">
        <f>ROUND(#REF!-#REF!,3)</f>
        <v>#REF!</v>
      </c>
      <c r="O113" s="57" t="e">
        <f>ROUND(#REF!-#REF!,3)</f>
        <v>#REF!</v>
      </c>
      <c r="P113" s="52" t="e">
        <f>ROUND(#REF!-#REF!,3)</f>
        <v>#REF!</v>
      </c>
      <c r="Q113" s="52" t="e">
        <f>ROUND(#REF!-#REF!,3)</f>
        <v>#REF!</v>
      </c>
      <c r="R113" s="52" t="e">
        <f>ROUND(#REF!-#REF!,3)</f>
        <v>#REF!</v>
      </c>
      <c r="S113" s="52" t="e">
        <f>ROUND(#REF!-#REF!,3)</f>
        <v>#REF!</v>
      </c>
      <c r="T113" s="52" t="e">
        <f>ROUND(#REF!-#REF!,3)</f>
        <v>#REF!</v>
      </c>
      <c r="U113" s="52" t="e">
        <f>ROUND(#REF!-#REF!,3)</f>
        <v>#REF!</v>
      </c>
      <c r="V113" s="52" t="e">
        <f>ROUND(#REF!-#REF!,3)</f>
        <v>#REF!</v>
      </c>
      <c r="W113" s="52" t="e">
        <f>ROUND(#REF!-#REF!,3)</f>
        <v>#REF!</v>
      </c>
      <c r="X113" s="52" t="e">
        <f>ROUND(#REF!-#REF!,3)</f>
        <v>#REF!</v>
      </c>
      <c r="Y113" s="52" t="e">
        <f>ROUND(#REF!-#REF!,3)</f>
        <v>#REF!</v>
      </c>
      <c r="Z113" s="57" t="e">
        <f>ROUND(#REF!-#REF!,3)</f>
        <v>#REF!</v>
      </c>
      <c r="AA113" s="57" t="e">
        <f>ROUND(#REF!-#REF!,3)</f>
        <v>#REF!</v>
      </c>
      <c r="AB113" s="57" t="e">
        <f>ROUND(#REF!-#REF!,3)</f>
        <v>#REF!</v>
      </c>
      <c r="AC113" s="57" t="e">
        <f>ROUND(#REF!-#REF!,3)</f>
        <v>#REF!</v>
      </c>
      <c r="AD113" s="57" t="e">
        <f>ROUND(#REF!-#REF!,3)</f>
        <v>#REF!</v>
      </c>
      <c r="AE113" s="52" t="e">
        <f>ROUND(#REF!-#REF!,3)</f>
        <v>#REF!</v>
      </c>
      <c r="AF113" s="52" t="e">
        <f>ROUND(#REF!-#REF!,3)</f>
        <v>#REF!</v>
      </c>
      <c r="AG113" s="52" t="e">
        <f>ROUND(#REF!-#REF!,3)</f>
        <v>#REF!</v>
      </c>
      <c r="AH113" s="52" t="e">
        <f>ROUND(#REF!-#REF!,3)</f>
        <v>#REF!</v>
      </c>
      <c r="AI113" s="52" t="e">
        <f>ROUND(#REF!-#REF!,3)</f>
        <v>#REF!</v>
      </c>
      <c r="AJ113" s="52" t="e">
        <f>ROUND(#REF!-#REF!,3)</f>
        <v>#REF!</v>
      </c>
      <c r="AK113" s="52" t="e">
        <f>ROUND(#REF!-#REF!,3)</f>
        <v>#REF!</v>
      </c>
      <c r="AL113" s="52" t="e">
        <f>ROUND(#REF!-#REF!,3)</f>
        <v>#REF!</v>
      </c>
      <c r="AM113" s="52" t="e">
        <f>ROUND(#REF!-#REF!,3)</f>
        <v>#REF!</v>
      </c>
      <c r="AN113" s="52" t="e">
        <f>ROUND(#REF!-#REF!,3)</f>
        <v>#REF!</v>
      </c>
      <c r="AO113" s="52" t="e">
        <f>ROUND(#REF!-#REF!,3)</f>
        <v>#REF!</v>
      </c>
      <c r="AP113" s="52" t="e">
        <f>ROUND(#REF!-#REF!,3)</f>
        <v>#REF!</v>
      </c>
      <c r="AQ113" s="52" t="e">
        <f>ROUND(#REF!-#REF!,3)</f>
        <v>#REF!</v>
      </c>
      <c r="AR113" s="52" t="e">
        <f>ROUND(#REF!-#REF!,3)</f>
        <v>#REF!</v>
      </c>
      <c r="AS113" s="52" t="e">
        <f>ROUND(#REF!-#REF!,3)</f>
        <v>#REF!</v>
      </c>
      <c r="AT113" s="52" t="e">
        <f>ROUND(#REF!-#REF!,3)</f>
        <v>#REF!</v>
      </c>
      <c r="AU113" s="52" t="e">
        <f>ROUND(#REF!-#REF!,3)</f>
        <v>#REF!</v>
      </c>
      <c r="AV113" s="52" t="e">
        <f>ROUND(#REF!-#REF!,3)</f>
        <v>#REF!</v>
      </c>
      <c r="AW113" s="52" t="e">
        <f>ROUND(#REF!-#REF!,3)</f>
        <v>#REF!</v>
      </c>
      <c r="AX113" s="58" t="e">
        <f>ROUND(#REF!-#REF!,3)</f>
        <v>#REF!</v>
      </c>
      <c r="AY113" s="58" t="e">
        <f>ROUND(#REF!-#REF!,3)</f>
        <v>#REF!</v>
      </c>
      <c r="AZ113" s="58" t="e">
        <f>ROUND(#REF!-#REF!,3)</f>
        <v>#REF!</v>
      </c>
      <c r="BA113" s="58" t="e">
        <f>ROUND(#REF!-#REF!,3)</f>
        <v>#REF!</v>
      </c>
      <c r="BB113" s="58" t="e">
        <f>ROUND(#REF!-#REF!,3)</f>
        <v>#REF!</v>
      </c>
      <c r="BC113" s="58" t="e">
        <f>ROUND(#REF!-#REF!,3)</f>
        <v>#REF!</v>
      </c>
      <c r="BD113" s="58" t="e">
        <f>ROUND(#REF!-#REF!,3)</f>
        <v>#REF!</v>
      </c>
      <c r="BE113" s="58" t="e">
        <f>ROUND(#REF!-#REF!,3)</f>
        <v>#REF!</v>
      </c>
      <c r="BF113" s="58" t="e">
        <f>ROUND(#REF!-#REF!,3)</f>
        <v>#REF!</v>
      </c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</row>
    <row r="114" spans="1:96" ht="16">
      <c r="A114" s="6">
        <f t="shared" si="4"/>
        <v>9</v>
      </c>
      <c r="B114" s="45"/>
      <c r="C114" s="45"/>
      <c r="D114" s="45"/>
      <c r="E114" s="45"/>
      <c r="F114" s="45"/>
      <c r="G114" s="45"/>
      <c r="H114" s="45"/>
      <c r="I114" s="57" t="e">
        <f>ROUND(#REF!-#REF!,3)</f>
        <v>#REF!</v>
      </c>
      <c r="J114" s="57" t="e">
        <f>ROUND(#REF!-#REF!,3)</f>
        <v>#REF!</v>
      </c>
      <c r="K114" s="57" t="e">
        <f>ROUND(#REF!-#REF!,3)</f>
        <v>#REF!</v>
      </c>
      <c r="L114" s="57" t="e">
        <f>ROUND(#REF!-#REF!,3)</f>
        <v>#REF!</v>
      </c>
      <c r="M114" s="57" t="e">
        <f>ROUND(#REF!-#REF!,3)</f>
        <v>#REF!</v>
      </c>
      <c r="N114" s="57" t="e">
        <f>ROUND(#REF!-#REF!,3)</f>
        <v>#REF!</v>
      </c>
      <c r="O114" s="57" t="e">
        <f>ROUND(#REF!-#REF!,3)</f>
        <v>#REF!</v>
      </c>
      <c r="P114" s="57" t="e">
        <f>ROUND(#REF!-#REF!,3)</f>
        <v>#REF!</v>
      </c>
      <c r="Q114" s="52" t="e">
        <f>ROUND(#REF!-#REF!,3)</f>
        <v>#REF!</v>
      </c>
      <c r="R114" s="52" t="e">
        <f>ROUND(#REF!-#REF!,3)</f>
        <v>#REF!</v>
      </c>
      <c r="S114" s="52" t="e">
        <f>ROUND(#REF!-#REF!,3)</f>
        <v>#REF!</v>
      </c>
      <c r="T114" s="52" t="e">
        <f>ROUND(#REF!-#REF!,3)</f>
        <v>#REF!</v>
      </c>
      <c r="U114" s="52" t="e">
        <f>ROUND(#REF!-#REF!,3)</f>
        <v>#REF!</v>
      </c>
      <c r="V114" s="52" t="e">
        <f>ROUND(#REF!-#REF!,3)</f>
        <v>#REF!</v>
      </c>
      <c r="W114" s="52" t="e">
        <f>ROUND(#REF!-#REF!,3)</f>
        <v>#REF!</v>
      </c>
      <c r="X114" s="52" t="e">
        <f>ROUND(#REF!-#REF!,3)</f>
        <v>#REF!</v>
      </c>
      <c r="Y114" s="57" t="e">
        <f>ROUND(#REF!-#REF!,3)</f>
        <v>#REF!</v>
      </c>
      <c r="Z114" s="57" t="e">
        <f>ROUND(#REF!-#REF!,3)</f>
        <v>#REF!</v>
      </c>
      <c r="AA114" s="57" t="e">
        <f>ROUND(#REF!-#REF!,3)</f>
        <v>#REF!</v>
      </c>
      <c r="AB114" s="57" t="e">
        <f>ROUND(#REF!-#REF!,3)</f>
        <v>#REF!</v>
      </c>
      <c r="AC114" s="57" t="e">
        <f>ROUND(#REF!-#REF!,3)</f>
        <v>#REF!</v>
      </c>
      <c r="AD114" s="52" t="e">
        <f>ROUND(#REF!-#REF!,3)</f>
        <v>#REF!</v>
      </c>
      <c r="AE114" s="52" t="e">
        <f>ROUND(#REF!-#REF!,3)</f>
        <v>#REF!</v>
      </c>
      <c r="AF114" s="52" t="e">
        <f>ROUND(#REF!-#REF!,3)</f>
        <v>#REF!</v>
      </c>
      <c r="AG114" s="52" t="e">
        <f>ROUND(#REF!-#REF!,3)</f>
        <v>#REF!</v>
      </c>
      <c r="AH114" s="52" t="e">
        <f>ROUND(#REF!-#REF!,3)</f>
        <v>#REF!</v>
      </c>
      <c r="AI114" s="52" t="e">
        <f>ROUND(#REF!-#REF!,3)</f>
        <v>#REF!</v>
      </c>
      <c r="AJ114" s="52" t="e">
        <f>ROUND(#REF!-#REF!,3)</f>
        <v>#REF!</v>
      </c>
      <c r="AK114" s="52" t="e">
        <f>ROUND(#REF!-#REF!,3)</f>
        <v>#REF!</v>
      </c>
      <c r="AL114" s="52" t="e">
        <f>ROUND(#REF!-#REF!,3)</f>
        <v>#REF!</v>
      </c>
      <c r="AM114" s="52" t="e">
        <f>ROUND(#REF!-#REF!,3)</f>
        <v>#REF!</v>
      </c>
      <c r="AN114" s="52" t="e">
        <f>ROUND(#REF!-#REF!,3)</f>
        <v>#REF!</v>
      </c>
      <c r="AO114" s="52" t="e">
        <f>ROUND(#REF!-#REF!,3)</f>
        <v>#REF!</v>
      </c>
      <c r="AP114" s="52" t="e">
        <f>ROUND(#REF!-#REF!,3)</f>
        <v>#REF!</v>
      </c>
      <c r="AQ114" s="52" t="e">
        <f>ROUND(#REF!-#REF!,3)</f>
        <v>#REF!</v>
      </c>
      <c r="AR114" s="52" t="e">
        <f>ROUND(#REF!-#REF!,3)</f>
        <v>#REF!</v>
      </c>
      <c r="AS114" s="52" t="e">
        <f>ROUND(#REF!-#REF!,3)</f>
        <v>#REF!</v>
      </c>
      <c r="AT114" s="52" t="e">
        <f>ROUND(#REF!-#REF!,3)</f>
        <v>#REF!</v>
      </c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</row>
    <row r="115" spans="1:96" ht="16">
      <c r="A115" s="6">
        <f t="shared" si="4"/>
        <v>6</v>
      </c>
      <c r="B115" s="45"/>
      <c r="C115" s="45"/>
      <c r="D115" s="45"/>
      <c r="E115" s="45"/>
      <c r="F115" s="45"/>
      <c r="G115" s="45"/>
      <c r="H115" s="45"/>
      <c r="I115" s="57" t="e">
        <f>ROUND(#REF!-#REF!,3)</f>
        <v>#REF!</v>
      </c>
      <c r="J115" s="57" t="e">
        <f>ROUND(#REF!-#REF!,3)</f>
        <v>#REF!</v>
      </c>
      <c r="K115" s="57" t="e">
        <f>ROUND(#REF!-#REF!,3)</f>
        <v>#REF!</v>
      </c>
      <c r="L115" s="57" t="e">
        <f>ROUND(#REF!-#REF!,3)</f>
        <v>#REF!</v>
      </c>
      <c r="M115" s="57" t="e">
        <f>ROUND(#REF!-#REF!,3)</f>
        <v>#REF!</v>
      </c>
      <c r="N115" s="57" t="e">
        <f>ROUND(#REF!-#REF!,3)</f>
        <v>#REF!</v>
      </c>
      <c r="O115" s="57" t="e">
        <f>ROUND(#REF!-#REF!,3)</f>
        <v>#REF!</v>
      </c>
      <c r="P115" s="57" t="e">
        <f>ROUND(#REF!-#REF!,3)</f>
        <v>#REF!</v>
      </c>
      <c r="Q115" s="57" t="e">
        <f>ROUND(#REF!-#REF!,3)</f>
        <v>#REF!</v>
      </c>
      <c r="R115" s="57" t="e">
        <f>ROUND(#REF!-#REF!,3)</f>
        <v>#REF!</v>
      </c>
      <c r="S115" s="57" t="e">
        <f>ROUND(#REF!-#REF!,3)</f>
        <v>#REF!</v>
      </c>
      <c r="T115" s="57" t="e">
        <f>ROUND(#REF!-#REF!,3)</f>
        <v>#REF!</v>
      </c>
      <c r="U115" s="57" t="e">
        <f>ROUND(#REF!-#REF!,3)</f>
        <v>#REF!</v>
      </c>
      <c r="V115" s="57" t="e">
        <f>ROUND(#REF!-#REF!,3)</f>
        <v>#REF!</v>
      </c>
      <c r="W115" s="57" t="e">
        <f>ROUND(#REF!-#REF!,3)</f>
        <v>#REF!</v>
      </c>
      <c r="X115" s="57" t="e">
        <f>ROUND(#REF!-#REF!,3)</f>
        <v>#REF!</v>
      </c>
      <c r="Y115" s="57" t="e">
        <f>ROUND(#REF!-#REF!,3)</f>
        <v>#REF!</v>
      </c>
      <c r="Z115" s="52" t="e">
        <f>ROUND(#REF!-#REF!,3)</f>
        <v>#REF!</v>
      </c>
      <c r="AA115" s="52" t="e">
        <f>ROUND(#REF!-#REF!,3)</f>
        <v>#REF!</v>
      </c>
      <c r="AB115" s="52" t="e">
        <f>ROUND(#REF!-#REF!,3)</f>
        <v>#REF!</v>
      </c>
      <c r="AC115" s="52" t="e">
        <f>ROUND(#REF!-#REF!,3)</f>
        <v>#REF!</v>
      </c>
      <c r="AD115" s="52" t="e">
        <f>ROUND(#REF!-#REF!,3)</f>
        <v>#REF!</v>
      </c>
      <c r="AE115" s="52" t="e">
        <f>ROUND(#REF!-#REF!,3)</f>
        <v>#REF!</v>
      </c>
      <c r="AF115" s="52" t="e">
        <f>ROUND(#REF!-#REF!,3)</f>
        <v>#REF!</v>
      </c>
      <c r="AG115" s="52" t="e">
        <f>ROUND(#REF!-#REF!,3)</f>
        <v>#REF!</v>
      </c>
      <c r="AH115" s="52" t="e">
        <f>ROUND(#REF!-#REF!,3)</f>
        <v>#REF!</v>
      </c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</row>
    <row r="116" spans="1:96" ht="16">
      <c r="A116" s="6">
        <f>A117+3</f>
        <v>3</v>
      </c>
      <c r="B116" s="45"/>
      <c r="C116" s="45"/>
      <c r="D116" s="45"/>
      <c r="E116" s="45"/>
      <c r="F116" s="45"/>
      <c r="G116" s="45"/>
      <c r="H116" s="45"/>
      <c r="I116" s="57" t="e">
        <f>ROUND(#REF!-#REF!,3)</f>
        <v>#REF!</v>
      </c>
      <c r="J116" s="57" t="e">
        <f>ROUND(#REF!-#REF!,3)</f>
        <v>#REF!</v>
      </c>
      <c r="K116" s="57" t="e">
        <f>ROUND(#REF!-#REF!,3)</f>
        <v>#REF!</v>
      </c>
      <c r="L116" s="57" t="e">
        <f>ROUND(#REF!-#REF!,3)</f>
        <v>#REF!</v>
      </c>
      <c r="M116" s="57" t="e">
        <f>ROUND(#REF!-#REF!,3)</f>
        <v>#REF!</v>
      </c>
      <c r="N116" s="57" t="e">
        <f>ROUND(#REF!-#REF!,3)</f>
        <v>#REF!</v>
      </c>
      <c r="O116" s="57" t="e">
        <f>ROUND(#REF!-#REF!,3)</f>
        <v>#REF!</v>
      </c>
      <c r="P116" s="57" t="e">
        <f>ROUND(#REF!-#REF!,3)</f>
        <v>#REF!</v>
      </c>
      <c r="Q116" s="57" t="e">
        <f>ROUND(#REF!-#REF!,3)</f>
        <v>#REF!</v>
      </c>
      <c r="R116" s="57" t="e">
        <f>ROUND(#REF!-#REF!,3)</f>
        <v>#REF!</v>
      </c>
      <c r="S116" s="57" t="e">
        <f>ROUND(#REF!-#REF!,3)</f>
        <v>#REF!</v>
      </c>
      <c r="T116" s="57" t="e">
        <f>ROUND(#REF!-#REF!,3)</f>
        <v>#REF!</v>
      </c>
      <c r="U116" s="57" t="e">
        <f>ROUND(#REF!-#REF!,3)</f>
        <v>#REF!</v>
      </c>
      <c r="V116" s="57" t="e">
        <f>ROUND(#REF!-#REF!,3)</f>
        <v>#REF!</v>
      </c>
      <c r="W116" s="57" t="e">
        <f>ROUND(#REF!-#REF!,3)</f>
        <v>#REF!</v>
      </c>
      <c r="X116" s="57" t="e">
        <f>ROUND(#REF!-#REF!,3)</f>
        <v>#REF!</v>
      </c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</row>
    <row r="117" spans="1:96" ht="16">
      <c r="A117" s="6">
        <v>0</v>
      </c>
      <c r="B117" s="45"/>
      <c r="C117" s="45"/>
      <c r="D117" s="45"/>
      <c r="E117" s="45"/>
      <c r="F117" s="45"/>
      <c r="I117" s="57" t="e">
        <f>ROUND(#REF!-#REF!,3)</f>
        <v>#REF!</v>
      </c>
      <c r="J117" s="57" t="e">
        <f>ROUND(#REF!-#REF!,3)</f>
        <v>#REF!</v>
      </c>
      <c r="K117" s="57" t="e">
        <f>ROUND(#REF!-#REF!,3)</f>
        <v>#REF!</v>
      </c>
      <c r="L117" s="57" t="e">
        <f>ROUND(#REF!-#REF!,3)</f>
        <v>#REF!</v>
      </c>
      <c r="M117" s="57" t="e">
        <f>ROUND(#REF!-#REF!,3)</f>
        <v>#REF!</v>
      </c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</row>
    <row r="118" spans="1:96" s="6" customFormat="1" ht="16">
      <c r="B118" s="6">
        <v>0</v>
      </c>
      <c r="C118" s="6">
        <f t="shared" ref="C118:BN118" si="5">+B118+3</f>
        <v>3</v>
      </c>
      <c r="D118" s="6">
        <f t="shared" si="5"/>
        <v>6</v>
      </c>
      <c r="E118" s="6">
        <f t="shared" si="5"/>
        <v>9</v>
      </c>
      <c r="F118" s="6">
        <f t="shared" si="5"/>
        <v>12</v>
      </c>
      <c r="G118" s="6">
        <f t="shared" si="5"/>
        <v>15</v>
      </c>
      <c r="H118" s="6">
        <f t="shared" si="5"/>
        <v>18</v>
      </c>
      <c r="I118" s="6">
        <f t="shared" si="5"/>
        <v>21</v>
      </c>
      <c r="J118" s="6">
        <f t="shared" si="5"/>
        <v>24</v>
      </c>
      <c r="K118" s="6">
        <f t="shared" si="5"/>
        <v>27</v>
      </c>
      <c r="L118" s="6">
        <f t="shared" si="5"/>
        <v>30</v>
      </c>
      <c r="M118" s="6">
        <f t="shared" si="5"/>
        <v>33</v>
      </c>
      <c r="N118" s="6">
        <f t="shared" si="5"/>
        <v>36</v>
      </c>
      <c r="O118" s="6">
        <f t="shared" si="5"/>
        <v>39</v>
      </c>
      <c r="P118" s="6">
        <f t="shared" si="5"/>
        <v>42</v>
      </c>
      <c r="Q118" s="6">
        <f t="shared" si="5"/>
        <v>45</v>
      </c>
      <c r="R118" s="6">
        <f t="shared" si="5"/>
        <v>48</v>
      </c>
      <c r="S118" s="6">
        <f t="shared" si="5"/>
        <v>51</v>
      </c>
      <c r="T118" s="6">
        <f t="shared" si="5"/>
        <v>54</v>
      </c>
      <c r="U118" s="6">
        <f t="shared" si="5"/>
        <v>57</v>
      </c>
      <c r="V118" s="6">
        <f t="shared" si="5"/>
        <v>60</v>
      </c>
      <c r="W118" s="6">
        <f t="shared" si="5"/>
        <v>63</v>
      </c>
      <c r="X118" s="6">
        <f t="shared" si="5"/>
        <v>66</v>
      </c>
      <c r="Y118" s="6">
        <f t="shared" si="5"/>
        <v>69</v>
      </c>
      <c r="Z118" s="6">
        <f t="shared" si="5"/>
        <v>72</v>
      </c>
      <c r="AA118" s="6">
        <f t="shared" si="5"/>
        <v>75</v>
      </c>
      <c r="AB118" s="6">
        <f t="shared" si="5"/>
        <v>78</v>
      </c>
      <c r="AC118" s="6">
        <f t="shared" si="5"/>
        <v>81</v>
      </c>
      <c r="AD118" s="6">
        <f t="shared" si="5"/>
        <v>84</v>
      </c>
      <c r="AE118" s="6">
        <f t="shared" si="5"/>
        <v>87</v>
      </c>
      <c r="AF118" s="6">
        <f t="shared" si="5"/>
        <v>90</v>
      </c>
      <c r="AG118" s="6">
        <f t="shared" si="5"/>
        <v>93</v>
      </c>
      <c r="AH118" s="6">
        <f t="shared" si="5"/>
        <v>96</v>
      </c>
      <c r="AI118" s="6">
        <f t="shared" si="5"/>
        <v>99</v>
      </c>
      <c r="AJ118" s="6">
        <f t="shared" si="5"/>
        <v>102</v>
      </c>
      <c r="AK118" s="6">
        <f t="shared" si="5"/>
        <v>105</v>
      </c>
      <c r="AL118" s="6">
        <f t="shared" si="5"/>
        <v>108</v>
      </c>
      <c r="AM118" s="6">
        <f t="shared" si="5"/>
        <v>111</v>
      </c>
      <c r="AN118" s="6">
        <f t="shared" si="5"/>
        <v>114</v>
      </c>
      <c r="AO118" s="6">
        <f t="shared" si="5"/>
        <v>117</v>
      </c>
      <c r="AP118" s="6">
        <f t="shared" si="5"/>
        <v>120</v>
      </c>
      <c r="AQ118" s="6">
        <f t="shared" si="5"/>
        <v>123</v>
      </c>
      <c r="AR118" s="6">
        <f t="shared" si="5"/>
        <v>126</v>
      </c>
      <c r="AS118" s="6">
        <f t="shared" si="5"/>
        <v>129</v>
      </c>
      <c r="AT118" s="6">
        <f t="shared" si="5"/>
        <v>132</v>
      </c>
      <c r="AU118" s="6">
        <f t="shared" si="5"/>
        <v>135</v>
      </c>
      <c r="AV118" s="6">
        <f t="shared" si="5"/>
        <v>138</v>
      </c>
      <c r="AW118" s="6">
        <f t="shared" si="5"/>
        <v>141</v>
      </c>
      <c r="AX118" s="6">
        <f t="shared" si="5"/>
        <v>144</v>
      </c>
      <c r="AY118" s="6">
        <f t="shared" si="5"/>
        <v>147</v>
      </c>
      <c r="AZ118" s="6">
        <f t="shared" si="5"/>
        <v>150</v>
      </c>
      <c r="BA118" s="6">
        <f t="shared" si="5"/>
        <v>153</v>
      </c>
      <c r="BB118" s="6">
        <f t="shared" si="5"/>
        <v>156</v>
      </c>
      <c r="BC118" s="6">
        <f t="shared" si="5"/>
        <v>159</v>
      </c>
      <c r="BD118" s="6">
        <f t="shared" si="5"/>
        <v>162</v>
      </c>
      <c r="BE118" s="6">
        <f t="shared" si="5"/>
        <v>165</v>
      </c>
      <c r="BF118" s="6">
        <f t="shared" si="5"/>
        <v>168</v>
      </c>
      <c r="BG118" s="6">
        <f t="shared" si="5"/>
        <v>171</v>
      </c>
      <c r="BH118" s="6">
        <f t="shared" si="5"/>
        <v>174</v>
      </c>
      <c r="BI118" s="6">
        <f t="shared" si="5"/>
        <v>177</v>
      </c>
      <c r="BJ118" s="6">
        <f t="shared" si="5"/>
        <v>180</v>
      </c>
      <c r="BK118" s="6">
        <f t="shared" si="5"/>
        <v>183</v>
      </c>
      <c r="BL118" s="6">
        <f t="shared" si="5"/>
        <v>186</v>
      </c>
      <c r="BM118" s="6">
        <f t="shared" si="5"/>
        <v>189</v>
      </c>
      <c r="BN118" s="6">
        <f t="shared" si="5"/>
        <v>192</v>
      </c>
      <c r="BO118" s="6">
        <f t="shared" ref="BO118:CR118" si="6">+BN118+3</f>
        <v>195</v>
      </c>
      <c r="BP118" s="6">
        <f t="shared" si="6"/>
        <v>198</v>
      </c>
      <c r="BQ118" s="6">
        <f t="shared" si="6"/>
        <v>201</v>
      </c>
      <c r="BR118" s="6">
        <f t="shared" si="6"/>
        <v>204</v>
      </c>
      <c r="BS118" s="6">
        <f t="shared" si="6"/>
        <v>207</v>
      </c>
      <c r="BT118" s="6">
        <f t="shared" si="6"/>
        <v>210</v>
      </c>
      <c r="BU118" s="6">
        <f t="shared" si="6"/>
        <v>213</v>
      </c>
      <c r="BV118" s="6">
        <f t="shared" si="6"/>
        <v>216</v>
      </c>
      <c r="BW118" s="6">
        <f t="shared" si="6"/>
        <v>219</v>
      </c>
      <c r="BX118" s="6">
        <f t="shared" si="6"/>
        <v>222</v>
      </c>
      <c r="BY118" s="6">
        <f t="shared" si="6"/>
        <v>225</v>
      </c>
      <c r="BZ118" s="6">
        <f t="shared" si="6"/>
        <v>228</v>
      </c>
      <c r="CA118" s="6">
        <f t="shared" si="6"/>
        <v>231</v>
      </c>
      <c r="CB118" s="6">
        <f t="shared" si="6"/>
        <v>234</v>
      </c>
      <c r="CC118" s="6">
        <f t="shared" si="6"/>
        <v>237</v>
      </c>
      <c r="CD118" s="6">
        <f t="shared" si="6"/>
        <v>240</v>
      </c>
      <c r="CE118" s="6">
        <f t="shared" si="6"/>
        <v>243</v>
      </c>
      <c r="CF118" s="6">
        <f t="shared" si="6"/>
        <v>246</v>
      </c>
      <c r="CG118" s="6">
        <f t="shared" si="6"/>
        <v>249</v>
      </c>
      <c r="CH118" s="6">
        <f t="shared" si="6"/>
        <v>252</v>
      </c>
      <c r="CI118" s="6">
        <f t="shared" si="6"/>
        <v>255</v>
      </c>
      <c r="CJ118" s="6">
        <f t="shared" si="6"/>
        <v>258</v>
      </c>
      <c r="CK118" s="6">
        <f t="shared" si="6"/>
        <v>261</v>
      </c>
      <c r="CL118" s="6">
        <f t="shared" si="6"/>
        <v>264</v>
      </c>
      <c r="CM118" s="6">
        <f t="shared" si="6"/>
        <v>267</v>
      </c>
      <c r="CN118" s="6">
        <f t="shared" si="6"/>
        <v>270</v>
      </c>
      <c r="CO118" s="6">
        <f t="shared" si="6"/>
        <v>273</v>
      </c>
      <c r="CP118" s="6">
        <f t="shared" si="6"/>
        <v>276</v>
      </c>
      <c r="CQ118" s="6">
        <f t="shared" si="6"/>
        <v>279</v>
      </c>
      <c r="CR118" s="6">
        <f t="shared" si="6"/>
        <v>282</v>
      </c>
    </row>
    <row r="121" spans="1:96" ht="17" thickBot="1"/>
    <row r="122" spans="1:96" ht="25" thickBot="1">
      <c r="F122" s="79"/>
      <c r="G122" s="80"/>
      <c r="H122" s="80"/>
      <c r="I122" s="81"/>
    </row>
    <row r="123" spans="1:96" ht="17" thickBot="1">
      <c r="F123" s="59"/>
      <c r="G123" s="82"/>
      <c r="H123" s="83"/>
      <c r="I123" s="84"/>
    </row>
    <row r="124" spans="1:96" ht="17" thickBot="1">
      <c r="F124" s="73"/>
      <c r="G124" s="82"/>
      <c r="H124" s="83"/>
      <c r="I124" s="84"/>
    </row>
    <row r="125" spans="1:96" ht="17" thickBot="1">
      <c r="F125" s="60"/>
      <c r="G125" s="82"/>
      <c r="H125" s="83"/>
      <c r="I125" s="84"/>
    </row>
    <row r="126" spans="1:96" ht="17" thickBot="1">
      <c r="F126" s="61"/>
      <c r="G126" s="82"/>
      <c r="H126" s="83"/>
      <c r="I126" s="84"/>
    </row>
    <row r="127" spans="1:96" ht="17" thickBot="1">
      <c r="F127" s="62"/>
      <c r="G127" s="82"/>
      <c r="H127" s="83"/>
      <c r="I127" s="84"/>
    </row>
    <row r="128" spans="1:96" ht="17" thickBot="1">
      <c r="F128" s="63"/>
      <c r="G128" s="82"/>
      <c r="H128" s="83"/>
      <c r="I128" s="84"/>
    </row>
    <row r="129" spans="6:9" ht="17" thickBot="1">
      <c r="F129" s="64"/>
      <c r="G129" s="82"/>
      <c r="H129" s="83"/>
      <c r="I129" s="84"/>
    </row>
    <row r="130" spans="6:9" ht="17" thickBot="1">
      <c r="F130" s="65"/>
      <c r="G130" s="82"/>
      <c r="H130" s="83"/>
      <c r="I130" s="84"/>
    </row>
    <row r="131" spans="6:9" ht="17" thickBot="1">
      <c r="F131" s="66"/>
      <c r="G131" s="82"/>
      <c r="H131" s="83"/>
      <c r="I131" s="84"/>
    </row>
    <row r="132" spans="6:9" ht="17" thickBot="1">
      <c r="F132" s="67"/>
      <c r="G132" s="82"/>
      <c r="H132" s="83"/>
      <c r="I132" s="84"/>
    </row>
    <row r="133" spans="6:9" ht="17" thickBot="1">
      <c r="F133" s="68"/>
      <c r="G133" s="82"/>
      <c r="H133" s="83"/>
      <c r="I133" s="84"/>
    </row>
    <row r="134" spans="6:9" ht="17" thickBot="1">
      <c r="F134" s="69"/>
      <c r="G134" s="82"/>
      <c r="H134" s="83"/>
      <c r="I134" s="84"/>
    </row>
    <row r="135" spans="6:9" ht="17" thickBot="1">
      <c r="F135" s="70"/>
      <c r="G135" s="82"/>
      <c r="H135" s="83"/>
      <c r="I135" s="84"/>
    </row>
    <row r="136" spans="6:9" ht="17" thickBot="1">
      <c r="F136" s="71"/>
      <c r="G136" s="82"/>
      <c r="H136" s="83"/>
      <c r="I136" s="84"/>
    </row>
    <row r="137" spans="6:9" ht="17" thickBot="1">
      <c r="F137" s="77"/>
      <c r="G137" s="82"/>
      <c r="H137" s="83"/>
      <c r="I137" s="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37"/>
  <sheetViews>
    <sheetView topLeftCell="I19" workbookViewId="0">
      <selection activeCell="O34" sqref="O34"/>
    </sheetView>
  </sheetViews>
  <sheetFormatPr baseColWidth="10" defaultColWidth="8.83203125" defaultRowHeight="15"/>
  <cols>
    <col min="1" max="14" width="8" bestFit="1" customWidth="1"/>
  </cols>
  <sheetData>
    <row r="2" spans="1:29">
      <c r="A2" s="2">
        <v>104.80200000000001</v>
      </c>
      <c r="B2" s="2">
        <v>104.22199999999999</v>
      </c>
      <c r="C2" s="2">
        <v>103.66500000000001</v>
      </c>
      <c r="D2" s="2">
        <v>103.348</v>
      </c>
      <c r="E2" s="2">
        <v>103.255</v>
      </c>
      <c r="F2" s="2">
        <v>103.25</v>
      </c>
      <c r="G2" s="2">
        <v>103.033</v>
      </c>
      <c r="H2" s="2">
        <v>102.654</v>
      </c>
      <c r="I2" s="2">
        <v>102.501</v>
      </c>
      <c r="J2" s="2">
        <v>102.251</v>
      </c>
      <c r="K2" s="2">
        <v>101.93600000000001</v>
      </c>
      <c r="L2" s="2">
        <v>101.709</v>
      </c>
      <c r="M2" s="2">
        <v>101.627</v>
      </c>
      <c r="N2" s="2">
        <v>101.71</v>
      </c>
      <c r="P2">
        <v>102.3</v>
      </c>
      <c r="Q2">
        <f>+P2-0.106</f>
        <v>102.194</v>
      </c>
      <c r="R2">
        <f>+Q2-0.106</f>
        <v>102.08800000000001</v>
      </c>
      <c r="S2">
        <f t="shared" ref="S2:AB2" si="0">+R2-0.106</f>
        <v>101.98200000000001</v>
      </c>
      <c r="T2">
        <f t="shared" si="0"/>
        <v>101.87600000000002</v>
      </c>
      <c r="U2">
        <f t="shared" si="0"/>
        <v>101.77000000000002</v>
      </c>
      <c r="V2">
        <f t="shared" si="0"/>
        <v>101.66400000000003</v>
      </c>
      <c r="W2">
        <f t="shared" si="0"/>
        <v>101.55800000000004</v>
      </c>
      <c r="X2">
        <f t="shared" si="0"/>
        <v>101.45200000000004</v>
      </c>
      <c r="Y2">
        <f t="shared" si="0"/>
        <v>101.34600000000005</v>
      </c>
      <c r="Z2">
        <f t="shared" si="0"/>
        <v>101.24000000000005</v>
      </c>
      <c r="AA2">
        <f t="shared" si="0"/>
        <v>101.13400000000006</v>
      </c>
      <c r="AB2">
        <f t="shared" si="0"/>
        <v>101.02800000000006</v>
      </c>
      <c r="AC2">
        <v>100.91</v>
      </c>
    </row>
    <row r="3" spans="1:29">
      <c r="A3" s="2">
        <v>104.97499999999999</v>
      </c>
      <c r="B3" s="2">
        <v>104.372</v>
      </c>
      <c r="C3" s="2">
        <v>103.601</v>
      </c>
      <c r="D3" s="2">
        <v>103.358</v>
      </c>
      <c r="E3" s="2">
        <v>103.16500000000001</v>
      </c>
      <c r="F3" s="2">
        <v>103.124</v>
      </c>
      <c r="G3" s="2">
        <v>103.149</v>
      </c>
      <c r="H3" s="2">
        <v>102.813</v>
      </c>
      <c r="I3" s="2">
        <v>102.617</v>
      </c>
      <c r="J3" s="2">
        <v>102.423</v>
      </c>
      <c r="K3" s="2">
        <v>102.08</v>
      </c>
      <c r="L3" s="2">
        <v>101.71299999999999</v>
      </c>
      <c r="M3" s="2">
        <v>101.566</v>
      </c>
      <c r="N3" s="2">
        <v>101.623</v>
      </c>
      <c r="P3">
        <f>+P2-0.071</f>
        <v>102.229</v>
      </c>
      <c r="Q3">
        <f t="shared" ref="Q3:AC11" si="1">+Q2-0.071</f>
        <v>102.123</v>
      </c>
      <c r="R3">
        <f t="shared" si="1"/>
        <v>102.01700000000001</v>
      </c>
      <c r="S3">
        <f t="shared" si="1"/>
        <v>101.91100000000002</v>
      </c>
      <c r="T3">
        <f t="shared" si="1"/>
        <v>101.80500000000002</v>
      </c>
      <c r="U3">
        <f t="shared" si="1"/>
        <v>101.69900000000003</v>
      </c>
      <c r="V3">
        <f t="shared" si="1"/>
        <v>101.59300000000003</v>
      </c>
      <c r="W3">
        <f t="shared" si="1"/>
        <v>101.48700000000004</v>
      </c>
      <c r="X3">
        <f t="shared" si="1"/>
        <v>101.38100000000004</v>
      </c>
      <c r="Y3">
        <f t="shared" si="1"/>
        <v>101.27500000000005</v>
      </c>
      <c r="Z3">
        <f t="shared" si="1"/>
        <v>101.16900000000005</v>
      </c>
      <c r="AA3">
        <f t="shared" si="1"/>
        <v>101.06300000000006</v>
      </c>
      <c r="AB3">
        <f t="shared" si="1"/>
        <v>100.95700000000006</v>
      </c>
      <c r="AC3">
        <f t="shared" si="1"/>
        <v>100.839</v>
      </c>
    </row>
    <row r="4" spans="1:29">
      <c r="A4" s="2">
        <v>104.04900000000001</v>
      </c>
      <c r="B4" s="2">
        <v>103.79900000000001</v>
      </c>
      <c r="C4" s="2">
        <v>103.666</v>
      </c>
      <c r="D4" s="2">
        <v>103.598</v>
      </c>
      <c r="E4" s="2">
        <v>103.18300000000001</v>
      </c>
      <c r="F4" s="2">
        <v>103.06100000000001</v>
      </c>
      <c r="G4" s="2">
        <v>102.976</v>
      </c>
      <c r="H4" s="2">
        <v>102.45399999999999</v>
      </c>
      <c r="I4" s="2">
        <v>102.629</v>
      </c>
      <c r="J4" s="2">
        <v>102.608</v>
      </c>
      <c r="K4" s="2">
        <v>102.312</v>
      </c>
      <c r="L4" s="2">
        <v>101.892</v>
      </c>
      <c r="M4" s="2">
        <v>101.44499999999999</v>
      </c>
      <c r="N4" s="2">
        <v>101.331</v>
      </c>
      <c r="P4">
        <f t="shared" ref="P4:P11" si="2">+P3-0.071</f>
        <v>102.158</v>
      </c>
      <c r="Q4">
        <f t="shared" si="1"/>
        <v>102.05200000000001</v>
      </c>
      <c r="R4">
        <f t="shared" si="1"/>
        <v>101.94600000000001</v>
      </c>
      <c r="S4">
        <f t="shared" si="1"/>
        <v>101.84000000000002</v>
      </c>
      <c r="T4">
        <f t="shared" si="1"/>
        <v>101.73400000000002</v>
      </c>
      <c r="U4">
        <f t="shared" si="1"/>
        <v>101.62800000000003</v>
      </c>
      <c r="V4">
        <f t="shared" si="1"/>
        <v>101.52200000000003</v>
      </c>
      <c r="W4">
        <f t="shared" si="1"/>
        <v>101.41600000000004</v>
      </c>
      <c r="X4">
        <f t="shared" si="1"/>
        <v>101.31000000000004</v>
      </c>
      <c r="Y4">
        <f t="shared" si="1"/>
        <v>101.20400000000005</v>
      </c>
      <c r="Z4">
        <f t="shared" si="1"/>
        <v>101.09800000000006</v>
      </c>
      <c r="AA4">
        <f t="shared" si="1"/>
        <v>100.99200000000006</v>
      </c>
      <c r="AB4">
        <f t="shared" si="1"/>
        <v>100.88600000000007</v>
      </c>
      <c r="AC4">
        <f t="shared" si="1"/>
        <v>100.768</v>
      </c>
    </row>
    <row r="5" spans="1:29">
      <c r="A5" s="2">
        <v>104.254</v>
      </c>
      <c r="B5" s="2">
        <v>104.20399999999999</v>
      </c>
      <c r="C5" s="2">
        <v>103.877</v>
      </c>
      <c r="D5" s="2">
        <v>103.285</v>
      </c>
      <c r="E5" s="2">
        <v>103.077</v>
      </c>
      <c r="F5" s="2">
        <v>102.688</v>
      </c>
      <c r="G5" s="2">
        <v>102.28100000000001</v>
      </c>
      <c r="H5" s="2">
        <v>102.03100000000001</v>
      </c>
      <c r="I5" s="2">
        <v>102.149</v>
      </c>
      <c r="J5" s="2">
        <v>102.116</v>
      </c>
      <c r="K5" s="2">
        <v>101.846</v>
      </c>
      <c r="L5" s="2">
        <v>101.64100000000001</v>
      </c>
      <c r="M5" s="2">
        <v>101.38500000000001</v>
      </c>
      <c r="N5" s="2">
        <v>101.182</v>
      </c>
      <c r="P5">
        <f t="shared" si="2"/>
        <v>102.087</v>
      </c>
      <c r="Q5">
        <f t="shared" si="1"/>
        <v>101.98100000000001</v>
      </c>
      <c r="R5">
        <f t="shared" si="1"/>
        <v>101.87500000000001</v>
      </c>
      <c r="S5">
        <f t="shared" si="1"/>
        <v>101.76900000000002</v>
      </c>
      <c r="T5">
        <f t="shared" si="1"/>
        <v>101.66300000000003</v>
      </c>
      <c r="U5">
        <f t="shared" si="1"/>
        <v>101.55700000000003</v>
      </c>
      <c r="V5">
        <f t="shared" si="1"/>
        <v>101.45100000000004</v>
      </c>
      <c r="W5">
        <f t="shared" si="1"/>
        <v>101.34500000000004</v>
      </c>
      <c r="X5">
        <f t="shared" si="1"/>
        <v>101.23900000000005</v>
      </c>
      <c r="Y5">
        <f t="shared" si="1"/>
        <v>101.13300000000005</v>
      </c>
      <c r="Z5">
        <f t="shared" si="1"/>
        <v>101.02700000000006</v>
      </c>
      <c r="AA5">
        <f t="shared" si="1"/>
        <v>100.92100000000006</v>
      </c>
      <c r="AB5">
        <f t="shared" si="1"/>
        <v>100.81500000000007</v>
      </c>
      <c r="AC5">
        <f t="shared" si="1"/>
        <v>100.697</v>
      </c>
    </row>
    <row r="6" spans="1:29">
      <c r="A6" s="2">
        <v>104</v>
      </c>
      <c r="B6" s="2">
        <v>103.8</v>
      </c>
      <c r="C6" s="2">
        <v>103.428</v>
      </c>
      <c r="D6" s="2">
        <v>103.50700000000001</v>
      </c>
      <c r="E6" s="2">
        <v>103.4</v>
      </c>
      <c r="F6" s="2">
        <v>103.38</v>
      </c>
      <c r="G6" s="2">
        <v>103.21</v>
      </c>
      <c r="H6" s="2">
        <v>102.68600000000001</v>
      </c>
      <c r="I6" s="2">
        <v>102.134</v>
      </c>
      <c r="J6" s="2">
        <v>101.777</v>
      </c>
      <c r="K6" s="2">
        <v>101.383</v>
      </c>
      <c r="L6" s="2">
        <v>101.379</v>
      </c>
      <c r="M6" s="2">
        <v>101.02500000000001</v>
      </c>
      <c r="N6" s="2">
        <v>101.069</v>
      </c>
      <c r="P6">
        <f t="shared" si="2"/>
        <v>102.01600000000001</v>
      </c>
      <c r="Q6">
        <f t="shared" si="1"/>
        <v>101.91000000000001</v>
      </c>
      <c r="R6">
        <f t="shared" si="1"/>
        <v>101.80400000000002</v>
      </c>
      <c r="S6">
        <f t="shared" si="1"/>
        <v>101.69800000000002</v>
      </c>
      <c r="T6">
        <f t="shared" si="1"/>
        <v>101.59200000000003</v>
      </c>
      <c r="U6">
        <f t="shared" si="1"/>
        <v>101.48600000000003</v>
      </c>
      <c r="V6">
        <f t="shared" si="1"/>
        <v>101.38000000000004</v>
      </c>
      <c r="W6">
        <f t="shared" si="1"/>
        <v>101.27400000000004</v>
      </c>
      <c r="X6">
        <f t="shared" si="1"/>
        <v>101.16800000000005</v>
      </c>
      <c r="Y6">
        <f t="shared" si="1"/>
        <v>101.06200000000005</v>
      </c>
      <c r="Z6">
        <f t="shared" si="1"/>
        <v>100.95600000000006</v>
      </c>
      <c r="AA6">
        <f t="shared" si="1"/>
        <v>100.85000000000007</v>
      </c>
      <c r="AB6">
        <f t="shared" si="1"/>
        <v>100.74400000000007</v>
      </c>
      <c r="AC6">
        <f t="shared" si="1"/>
        <v>100.626</v>
      </c>
    </row>
    <row r="7" spans="1:29">
      <c r="A7" s="2">
        <v>103.916</v>
      </c>
      <c r="B7" s="2">
        <v>103.254</v>
      </c>
      <c r="C7" s="2">
        <v>103.05</v>
      </c>
      <c r="D7" s="2">
        <v>103.089</v>
      </c>
      <c r="E7" s="2">
        <v>102.99</v>
      </c>
      <c r="F7" s="2">
        <v>102.92400000000001</v>
      </c>
      <c r="G7" s="2">
        <v>102.795</v>
      </c>
      <c r="H7" s="2">
        <v>102.551</v>
      </c>
      <c r="I7" s="2">
        <v>102.274</v>
      </c>
      <c r="J7" s="2">
        <v>101.676</v>
      </c>
      <c r="K7" s="2">
        <v>101.467</v>
      </c>
      <c r="L7" s="2">
        <v>101.235</v>
      </c>
      <c r="M7" s="2">
        <v>100.869</v>
      </c>
      <c r="N7" s="2">
        <v>100.631</v>
      </c>
      <c r="P7">
        <f t="shared" si="2"/>
        <v>101.94500000000001</v>
      </c>
      <c r="Q7">
        <f t="shared" si="1"/>
        <v>101.83900000000001</v>
      </c>
      <c r="R7">
        <f t="shared" si="1"/>
        <v>101.73300000000002</v>
      </c>
      <c r="S7">
        <f t="shared" si="1"/>
        <v>101.62700000000002</v>
      </c>
      <c r="T7">
        <f t="shared" si="1"/>
        <v>101.52100000000003</v>
      </c>
      <c r="U7">
        <f t="shared" si="1"/>
        <v>101.41500000000003</v>
      </c>
      <c r="V7">
        <f t="shared" si="1"/>
        <v>101.30900000000004</v>
      </c>
      <c r="W7">
        <f t="shared" si="1"/>
        <v>101.20300000000005</v>
      </c>
      <c r="X7">
        <f t="shared" si="1"/>
        <v>101.09700000000005</v>
      </c>
      <c r="Y7">
        <f t="shared" si="1"/>
        <v>100.99100000000006</v>
      </c>
      <c r="Z7">
        <f t="shared" si="1"/>
        <v>100.88500000000006</v>
      </c>
      <c r="AA7">
        <f t="shared" si="1"/>
        <v>100.77900000000007</v>
      </c>
      <c r="AB7">
        <f t="shared" si="1"/>
        <v>100.67300000000007</v>
      </c>
      <c r="AC7">
        <f t="shared" si="1"/>
        <v>100.55500000000001</v>
      </c>
    </row>
    <row r="8" spans="1:29">
      <c r="A8" s="2">
        <v>103.485</v>
      </c>
      <c r="B8" s="2">
        <v>102.562</v>
      </c>
      <c r="C8" s="2">
        <v>102.34099999999999</v>
      </c>
      <c r="D8" s="2">
        <v>102.307</v>
      </c>
      <c r="E8" s="2">
        <v>102.239</v>
      </c>
      <c r="F8" s="2">
        <v>102.476</v>
      </c>
      <c r="G8" s="2">
        <v>102.408</v>
      </c>
      <c r="H8" s="2">
        <v>102.393</v>
      </c>
      <c r="I8" s="2">
        <v>102.16800000000001</v>
      </c>
      <c r="J8" s="2">
        <v>101.395</v>
      </c>
      <c r="K8" s="2">
        <v>100.616</v>
      </c>
      <c r="L8" s="2">
        <v>100.298</v>
      </c>
      <c r="M8" s="2">
        <v>99.896000000000001</v>
      </c>
      <c r="N8" s="2">
        <v>100.035</v>
      </c>
      <c r="P8">
        <f t="shared" si="2"/>
        <v>101.87400000000001</v>
      </c>
      <c r="Q8">
        <f t="shared" si="1"/>
        <v>101.76800000000001</v>
      </c>
      <c r="R8">
        <f t="shared" si="1"/>
        <v>101.66200000000002</v>
      </c>
      <c r="S8">
        <f t="shared" si="1"/>
        <v>101.55600000000003</v>
      </c>
      <c r="T8">
        <f t="shared" si="1"/>
        <v>101.45000000000003</v>
      </c>
      <c r="U8">
        <f t="shared" si="1"/>
        <v>101.34400000000004</v>
      </c>
      <c r="V8">
        <f t="shared" si="1"/>
        <v>101.23800000000004</v>
      </c>
      <c r="W8">
        <f t="shared" si="1"/>
        <v>101.13200000000005</v>
      </c>
      <c r="X8">
        <f t="shared" si="1"/>
        <v>101.02600000000005</v>
      </c>
      <c r="Y8">
        <f t="shared" si="1"/>
        <v>100.92000000000006</v>
      </c>
      <c r="Z8">
        <f t="shared" si="1"/>
        <v>100.81400000000006</v>
      </c>
      <c r="AA8">
        <f t="shared" si="1"/>
        <v>100.70800000000007</v>
      </c>
      <c r="AB8">
        <f t="shared" si="1"/>
        <v>100.60200000000007</v>
      </c>
      <c r="AC8">
        <f t="shared" si="1"/>
        <v>100.48400000000001</v>
      </c>
    </row>
    <row r="9" spans="1:29">
      <c r="A9" s="2">
        <v>103.4</v>
      </c>
      <c r="B9" s="2">
        <v>102.29</v>
      </c>
      <c r="C9" s="2">
        <v>101.926</v>
      </c>
      <c r="D9" s="2">
        <v>101.482</v>
      </c>
      <c r="E9" s="2">
        <v>102.122</v>
      </c>
      <c r="F9" s="2">
        <v>102.729</v>
      </c>
      <c r="G9" s="2">
        <v>102.127</v>
      </c>
      <c r="H9" s="2">
        <v>101.57599999999999</v>
      </c>
      <c r="I9" s="2">
        <v>101.35</v>
      </c>
      <c r="J9" s="2">
        <v>100.913</v>
      </c>
      <c r="K9" s="2">
        <v>100.538</v>
      </c>
      <c r="L9" s="2">
        <v>100.196</v>
      </c>
      <c r="M9" s="2">
        <v>99.623000000000005</v>
      </c>
      <c r="N9" s="2">
        <v>99.688999999999993</v>
      </c>
      <c r="P9">
        <f t="shared" si="2"/>
        <v>101.80300000000001</v>
      </c>
      <c r="Q9">
        <f t="shared" si="1"/>
        <v>101.69700000000002</v>
      </c>
      <c r="R9">
        <f t="shared" si="1"/>
        <v>101.59100000000002</v>
      </c>
      <c r="S9">
        <f t="shared" si="1"/>
        <v>101.48500000000003</v>
      </c>
      <c r="T9">
        <f t="shared" si="1"/>
        <v>101.37900000000003</v>
      </c>
      <c r="U9">
        <f t="shared" si="1"/>
        <v>101.27300000000004</v>
      </c>
      <c r="V9">
        <f t="shared" si="1"/>
        <v>101.16700000000004</v>
      </c>
      <c r="W9">
        <f t="shared" si="1"/>
        <v>101.06100000000005</v>
      </c>
      <c r="X9">
        <f t="shared" si="1"/>
        <v>100.95500000000006</v>
      </c>
      <c r="Y9">
        <f t="shared" si="1"/>
        <v>100.84900000000006</v>
      </c>
      <c r="Z9">
        <f t="shared" si="1"/>
        <v>100.74300000000007</v>
      </c>
      <c r="AA9">
        <f t="shared" si="1"/>
        <v>100.63700000000007</v>
      </c>
      <c r="AB9">
        <f t="shared" si="1"/>
        <v>100.53100000000008</v>
      </c>
      <c r="AC9">
        <f t="shared" si="1"/>
        <v>100.41300000000001</v>
      </c>
    </row>
    <row r="10" spans="1:29">
      <c r="A10" s="2">
        <v>103.318</v>
      </c>
      <c r="B10" s="2">
        <v>102.874</v>
      </c>
      <c r="C10" s="2">
        <v>103.04</v>
      </c>
      <c r="D10" s="2">
        <v>102.89400000000001</v>
      </c>
      <c r="E10" s="2">
        <v>102.449</v>
      </c>
      <c r="F10" s="2">
        <v>101.97799999999999</v>
      </c>
      <c r="G10" s="2">
        <v>101.363</v>
      </c>
      <c r="H10" s="2">
        <v>101.01900000000001</v>
      </c>
      <c r="I10" s="2">
        <v>100.65</v>
      </c>
      <c r="J10" s="2">
        <v>100.68899999999999</v>
      </c>
      <c r="K10" s="2">
        <v>100.652</v>
      </c>
      <c r="L10" s="2">
        <v>100.361</v>
      </c>
      <c r="M10" s="2">
        <v>100.01300000000001</v>
      </c>
      <c r="N10" s="2">
        <v>99.81</v>
      </c>
      <c r="P10">
        <f t="shared" si="2"/>
        <v>101.73200000000001</v>
      </c>
      <c r="Q10">
        <f t="shared" si="1"/>
        <v>101.62600000000002</v>
      </c>
      <c r="R10">
        <f t="shared" si="1"/>
        <v>101.52000000000002</v>
      </c>
      <c r="S10">
        <f t="shared" si="1"/>
        <v>101.41400000000003</v>
      </c>
      <c r="T10">
        <f t="shared" si="1"/>
        <v>101.30800000000004</v>
      </c>
      <c r="U10">
        <f t="shared" si="1"/>
        <v>101.20200000000004</v>
      </c>
      <c r="V10">
        <f t="shared" si="1"/>
        <v>101.09600000000005</v>
      </c>
      <c r="W10">
        <f t="shared" si="1"/>
        <v>100.99000000000005</v>
      </c>
      <c r="X10">
        <f t="shared" si="1"/>
        <v>100.88400000000006</v>
      </c>
      <c r="Y10">
        <f t="shared" si="1"/>
        <v>100.77800000000006</v>
      </c>
      <c r="Z10">
        <f t="shared" si="1"/>
        <v>100.67200000000007</v>
      </c>
      <c r="AA10">
        <f t="shared" si="1"/>
        <v>100.56600000000007</v>
      </c>
      <c r="AB10">
        <f t="shared" si="1"/>
        <v>100.46000000000008</v>
      </c>
      <c r="AC10">
        <f t="shared" si="1"/>
        <v>100.34200000000001</v>
      </c>
    </row>
    <row r="11" spans="1:29">
      <c r="A11" s="2">
        <v>102.846</v>
      </c>
      <c r="B11" s="2">
        <v>102.812</v>
      </c>
      <c r="C11" s="2">
        <v>102.52200000000001</v>
      </c>
      <c r="D11" s="2">
        <v>102.334</v>
      </c>
      <c r="E11" s="2">
        <v>102.19199999999999</v>
      </c>
      <c r="F11" s="2">
        <v>102.08799999999999</v>
      </c>
      <c r="G11" s="2">
        <v>101.73099999999999</v>
      </c>
      <c r="H11" s="2">
        <v>101.149</v>
      </c>
      <c r="I11" s="2">
        <v>100.596</v>
      </c>
      <c r="J11" s="2">
        <v>100.3</v>
      </c>
      <c r="K11" s="2">
        <v>100.03</v>
      </c>
      <c r="L11" s="2">
        <v>99.852000000000004</v>
      </c>
      <c r="M11" s="2">
        <v>99.870999999999995</v>
      </c>
      <c r="N11" s="2">
        <v>99.49</v>
      </c>
      <c r="P11">
        <f t="shared" si="2"/>
        <v>101.66100000000002</v>
      </c>
      <c r="Q11">
        <f t="shared" si="1"/>
        <v>101.55500000000002</v>
      </c>
      <c r="R11">
        <f t="shared" si="1"/>
        <v>101.44900000000003</v>
      </c>
      <c r="S11">
        <f t="shared" si="1"/>
        <v>101.34300000000003</v>
      </c>
      <c r="T11">
        <f t="shared" si="1"/>
        <v>101.23700000000004</v>
      </c>
      <c r="U11">
        <f t="shared" si="1"/>
        <v>101.13100000000004</v>
      </c>
      <c r="V11">
        <f t="shared" si="1"/>
        <v>101.02500000000005</v>
      </c>
      <c r="W11">
        <f t="shared" si="1"/>
        <v>100.91900000000005</v>
      </c>
      <c r="X11">
        <f t="shared" si="1"/>
        <v>100.81300000000006</v>
      </c>
      <c r="Y11">
        <f t="shared" si="1"/>
        <v>100.70700000000006</v>
      </c>
      <c r="Z11">
        <f t="shared" si="1"/>
        <v>100.60100000000007</v>
      </c>
      <c r="AA11">
        <f t="shared" si="1"/>
        <v>100.49500000000008</v>
      </c>
      <c r="AB11">
        <f t="shared" si="1"/>
        <v>100.38900000000008</v>
      </c>
      <c r="AC11">
        <f t="shared" si="1"/>
        <v>100.27100000000002</v>
      </c>
    </row>
    <row r="12" spans="1:29">
      <c r="A12" s="2">
        <v>102.93</v>
      </c>
      <c r="B12" s="2">
        <v>102.928</v>
      </c>
      <c r="C12" s="2">
        <v>102.843</v>
      </c>
      <c r="D12" s="2">
        <v>102.535</v>
      </c>
      <c r="E12" s="2">
        <v>102.125</v>
      </c>
      <c r="F12" s="2">
        <v>101.78100000000001</v>
      </c>
      <c r="G12" s="2">
        <v>101.404</v>
      </c>
      <c r="H12" s="2">
        <v>101.08</v>
      </c>
      <c r="I12" s="2">
        <v>100.78</v>
      </c>
      <c r="J12" s="2">
        <v>100.495</v>
      </c>
      <c r="K12" s="2">
        <v>100.14700000000001</v>
      </c>
      <c r="L12" s="2">
        <v>100.004</v>
      </c>
      <c r="M12" s="2">
        <v>99.929000000000002</v>
      </c>
      <c r="N12" s="2">
        <v>99.894999999999996</v>
      </c>
      <c r="P12">
        <v>101.59</v>
      </c>
      <c r="Q12">
        <f>+P12-0.106</f>
        <v>101.48400000000001</v>
      </c>
      <c r="R12">
        <f>+Q12-0.106</f>
        <v>101.37800000000001</v>
      </c>
      <c r="S12">
        <f t="shared" ref="S12:AB12" si="3">+R12-0.106</f>
        <v>101.27200000000002</v>
      </c>
      <c r="T12">
        <f t="shared" si="3"/>
        <v>101.16600000000003</v>
      </c>
      <c r="U12">
        <f t="shared" si="3"/>
        <v>101.06000000000003</v>
      </c>
      <c r="V12">
        <f t="shared" si="3"/>
        <v>100.95400000000004</v>
      </c>
      <c r="W12">
        <f t="shared" si="3"/>
        <v>100.84800000000004</v>
      </c>
      <c r="X12">
        <f t="shared" si="3"/>
        <v>100.74200000000005</v>
      </c>
      <c r="Y12">
        <f t="shared" si="3"/>
        <v>100.63600000000005</v>
      </c>
      <c r="Z12">
        <f t="shared" si="3"/>
        <v>100.53000000000006</v>
      </c>
      <c r="AA12">
        <f t="shared" si="3"/>
        <v>100.42400000000006</v>
      </c>
      <c r="AB12">
        <f t="shared" si="3"/>
        <v>100.31800000000007</v>
      </c>
      <c r="AC12">
        <v>100.2</v>
      </c>
    </row>
    <row r="15" spans="1:29">
      <c r="A15">
        <f>+AVERAGE(A2:B3)</f>
        <v>104.59275000000001</v>
      </c>
      <c r="B15">
        <f t="shared" ref="B15:M15" si="4">+AVERAGE(B2:C3)</f>
        <v>103.965</v>
      </c>
      <c r="C15">
        <f t="shared" si="4"/>
        <v>103.49300000000001</v>
      </c>
      <c r="D15">
        <f t="shared" si="4"/>
        <v>103.28150000000001</v>
      </c>
      <c r="E15">
        <f t="shared" si="4"/>
        <v>103.1985</v>
      </c>
      <c r="F15">
        <f t="shared" si="4"/>
        <v>103.13900000000001</v>
      </c>
      <c r="G15">
        <f t="shared" si="4"/>
        <v>102.91225</v>
      </c>
      <c r="H15">
        <f t="shared" si="4"/>
        <v>102.64625000000001</v>
      </c>
      <c r="I15">
        <f t="shared" si="4"/>
        <v>102.44800000000001</v>
      </c>
      <c r="J15">
        <f t="shared" si="4"/>
        <v>102.1725</v>
      </c>
      <c r="K15">
        <f t="shared" si="4"/>
        <v>101.8595</v>
      </c>
      <c r="L15">
        <f t="shared" si="4"/>
        <v>101.65375</v>
      </c>
      <c r="M15">
        <f t="shared" si="4"/>
        <v>101.6315</v>
      </c>
      <c r="P15">
        <f>+AVERAGE(P2:Q3)</f>
        <v>102.2115</v>
      </c>
      <c r="Q15">
        <f t="shared" ref="Q15:AB15" si="5">+AVERAGE(Q2:R3)</f>
        <v>102.10550000000001</v>
      </c>
      <c r="R15">
        <f t="shared" si="5"/>
        <v>101.99950000000001</v>
      </c>
      <c r="S15">
        <f t="shared" si="5"/>
        <v>101.89350000000002</v>
      </c>
      <c r="T15">
        <f t="shared" si="5"/>
        <v>101.78750000000002</v>
      </c>
      <c r="U15">
        <f t="shared" si="5"/>
        <v>101.68150000000003</v>
      </c>
      <c r="V15">
        <f t="shared" si="5"/>
        <v>101.57550000000003</v>
      </c>
      <c r="W15">
        <f t="shared" si="5"/>
        <v>101.46950000000004</v>
      </c>
      <c r="X15">
        <f t="shared" si="5"/>
        <v>101.36350000000004</v>
      </c>
      <c r="Y15">
        <f t="shared" si="5"/>
        <v>101.25750000000005</v>
      </c>
      <c r="Z15">
        <f t="shared" si="5"/>
        <v>101.15150000000006</v>
      </c>
      <c r="AA15">
        <f t="shared" si="5"/>
        <v>101.04550000000006</v>
      </c>
      <c r="AB15">
        <f t="shared" si="5"/>
        <v>100.93350000000002</v>
      </c>
    </row>
    <row r="16" spans="1:29">
      <c r="A16">
        <f t="shared" ref="A16:M16" si="6">+AVERAGE(A3:B4)</f>
        <v>104.29874999999998</v>
      </c>
      <c r="B16">
        <f t="shared" si="6"/>
        <v>103.85950000000001</v>
      </c>
      <c r="C16">
        <f t="shared" si="6"/>
        <v>103.55575</v>
      </c>
      <c r="D16">
        <f t="shared" si="6"/>
        <v>103.32600000000001</v>
      </c>
      <c r="E16">
        <f t="shared" si="6"/>
        <v>103.13325</v>
      </c>
      <c r="F16">
        <f t="shared" si="6"/>
        <v>103.0775</v>
      </c>
      <c r="G16">
        <f t="shared" si="6"/>
        <v>102.848</v>
      </c>
      <c r="H16">
        <f t="shared" si="6"/>
        <v>102.62825000000001</v>
      </c>
      <c r="I16">
        <f t="shared" si="6"/>
        <v>102.56925000000001</v>
      </c>
      <c r="J16">
        <f t="shared" si="6"/>
        <v>102.35575</v>
      </c>
      <c r="K16">
        <f t="shared" si="6"/>
        <v>101.99925</v>
      </c>
      <c r="L16">
        <f t="shared" si="6"/>
        <v>101.654</v>
      </c>
      <c r="M16">
        <f t="shared" si="6"/>
        <v>101.49125000000001</v>
      </c>
      <c r="P16">
        <f t="shared" ref="P16:AB16" si="7">+AVERAGE(P3:Q4)</f>
        <v>102.1405</v>
      </c>
      <c r="Q16">
        <f t="shared" si="7"/>
        <v>102.03450000000001</v>
      </c>
      <c r="R16">
        <f t="shared" si="7"/>
        <v>101.92850000000001</v>
      </c>
      <c r="S16">
        <f t="shared" si="7"/>
        <v>101.82250000000002</v>
      </c>
      <c r="T16">
        <f t="shared" si="7"/>
        <v>101.71650000000002</v>
      </c>
      <c r="U16">
        <f t="shared" si="7"/>
        <v>101.61050000000003</v>
      </c>
      <c r="V16">
        <f t="shared" si="7"/>
        <v>101.50450000000004</v>
      </c>
      <c r="W16">
        <f t="shared" si="7"/>
        <v>101.39850000000004</v>
      </c>
      <c r="X16">
        <f t="shared" si="7"/>
        <v>101.29250000000005</v>
      </c>
      <c r="Y16">
        <f t="shared" si="7"/>
        <v>101.18650000000005</v>
      </c>
      <c r="Z16">
        <f t="shared" si="7"/>
        <v>101.08050000000006</v>
      </c>
      <c r="AA16">
        <f t="shared" si="7"/>
        <v>100.97450000000006</v>
      </c>
      <c r="AB16">
        <f t="shared" si="7"/>
        <v>100.86250000000004</v>
      </c>
    </row>
    <row r="17" spans="1:28">
      <c r="A17">
        <f t="shared" ref="A17:M17" si="8">+AVERAGE(A4:B5)</f>
        <v>104.07650000000001</v>
      </c>
      <c r="B17">
        <f t="shared" si="8"/>
        <v>103.8865</v>
      </c>
      <c r="C17">
        <f t="shared" si="8"/>
        <v>103.60650000000001</v>
      </c>
      <c r="D17">
        <f t="shared" si="8"/>
        <v>103.28575000000001</v>
      </c>
      <c r="E17">
        <f t="shared" si="8"/>
        <v>103.00225</v>
      </c>
      <c r="F17">
        <f t="shared" si="8"/>
        <v>102.75150000000001</v>
      </c>
      <c r="G17">
        <f t="shared" si="8"/>
        <v>102.4355</v>
      </c>
      <c r="H17">
        <f t="shared" si="8"/>
        <v>102.31575000000001</v>
      </c>
      <c r="I17">
        <f t="shared" si="8"/>
        <v>102.3755</v>
      </c>
      <c r="J17">
        <f t="shared" si="8"/>
        <v>102.2205</v>
      </c>
      <c r="K17">
        <f t="shared" si="8"/>
        <v>101.92275000000001</v>
      </c>
      <c r="L17">
        <f t="shared" si="8"/>
        <v>101.59075</v>
      </c>
      <c r="M17">
        <f t="shared" si="8"/>
        <v>101.33575</v>
      </c>
      <c r="P17">
        <f t="shared" ref="P17:AB17" si="9">+AVERAGE(P4:Q5)</f>
        <v>102.06950000000001</v>
      </c>
      <c r="Q17">
        <f t="shared" si="9"/>
        <v>101.96350000000001</v>
      </c>
      <c r="R17">
        <f t="shared" si="9"/>
        <v>101.85750000000002</v>
      </c>
      <c r="S17">
        <f t="shared" si="9"/>
        <v>101.75150000000002</v>
      </c>
      <c r="T17">
        <f t="shared" si="9"/>
        <v>101.64550000000003</v>
      </c>
      <c r="U17">
        <f t="shared" si="9"/>
        <v>101.53950000000003</v>
      </c>
      <c r="V17">
        <f t="shared" si="9"/>
        <v>101.43350000000004</v>
      </c>
      <c r="W17">
        <f t="shared" si="9"/>
        <v>101.32750000000004</v>
      </c>
      <c r="X17">
        <f t="shared" si="9"/>
        <v>101.22150000000005</v>
      </c>
      <c r="Y17">
        <f t="shared" si="9"/>
        <v>101.11550000000005</v>
      </c>
      <c r="Z17">
        <f t="shared" si="9"/>
        <v>101.00950000000006</v>
      </c>
      <c r="AA17">
        <f t="shared" si="9"/>
        <v>100.90350000000007</v>
      </c>
      <c r="AB17">
        <f t="shared" si="9"/>
        <v>100.79150000000003</v>
      </c>
    </row>
    <row r="18" spans="1:28">
      <c r="A18">
        <f t="shared" ref="A18:M18" si="10">+AVERAGE(A5:B6)</f>
        <v>104.0645</v>
      </c>
      <c r="B18">
        <f t="shared" si="10"/>
        <v>103.82724999999999</v>
      </c>
      <c r="C18">
        <f t="shared" si="10"/>
        <v>103.52424999999999</v>
      </c>
      <c r="D18">
        <f t="shared" si="10"/>
        <v>103.31725</v>
      </c>
      <c r="E18">
        <f t="shared" si="10"/>
        <v>103.13624999999999</v>
      </c>
      <c r="F18">
        <f t="shared" si="10"/>
        <v>102.88974999999999</v>
      </c>
      <c r="G18">
        <f t="shared" si="10"/>
        <v>102.55199999999999</v>
      </c>
      <c r="H18">
        <f t="shared" si="10"/>
        <v>102.25</v>
      </c>
      <c r="I18">
        <f t="shared" si="10"/>
        <v>102.044</v>
      </c>
      <c r="J18">
        <f t="shared" si="10"/>
        <v>101.78049999999999</v>
      </c>
      <c r="K18">
        <f t="shared" si="10"/>
        <v>101.56225000000001</v>
      </c>
      <c r="L18">
        <f t="shared" si="10"/>
        <v>101.35750000000002</v>
      </c>
      <c r="M18">
        <f t="shared" si="10"/>
        <v>101.16525</v>
      </c>
      <c r="P18">
        <f t="shared" ref="P18:AB18" si="11">+AVERAGE(P5:Q6)</f>
        <v>101.99850000000001</v>
      </c>
      <c r="Q18">
        <f t="shared" si="11"/>
        <v>101.89250000000001</v>
      </c>
      <c r="R18">
        <f t="shared" si="11"/>
        <v>101.78650000000002</v>
      </c>
      <c r="S18">
        <f t="shared" si="11"/>
        <v>101.68050000000002</v>
      </c>
      <c r="T18">
        <f t="shared" si="11"/>
        <v>101.57450000000003</v>
      </c>
      <c r="U18">
        <f t="shared" si="11"/>
        <v>101.46850000000003</v>
      </c>
      <c r="V18">
        <f t="shared" si="11"/>
        <v>101.36250000000004</v>
      </c>
      <c r="W18">
        <f t="shared" si="11"/>
        <v>101.25650000000005</v>
      </c>
      <c r="X18">
        <f t="shared" si="11"/>
        <v>101.15050000000005</v>
      </c>
      <c r="Y18">
        <f t="shared" si="11"/>
        <v>101.04450000000006</v>
      </c>
      <c r="Z18">
        <f t="shared" si="11"/>
        <v>100.93850000000006</v>
      </c>
      <c r="AA18">
        <f t="shared" si="11"/>
        <v>100.83250000000007</v>
      </c>
      <c r="AB18">
        <f t="shared" si="11"/>
        <v>100.72050000000004</v>
      </c>
    </row>
    <row r="19" spans="1:28">
      <c r="A19">
        <f t="shared" ref="A19:M19" si="12">+AVERAGE(A6:B7)</f>
        <v>103.74250000000001</v>
      </c>
      <c r="B19">
        <f t="shared" si="12"/>
        <v>103.38300000000001</v>
      </c>
      <c r="C19">
        <f t="shared" si="12"/>
        <v>103.2685</v>
      </c>
      <c r="D19">
        <f t="shared" si="12"/>
        <v>103.2465</v>
      </c>
      <c r="E19">
        <f t="shared" si="12"/>
        <v>103.17349999999999</v>
      </c>
      <c r="F19">
        <f t="shared" si="12"/>
        <v>103.07725000000001</v>
      </c>
      <c r="G19">
        <f t="shared" si="12"/>
        <v>102.8105</v>
      </c>
      <c r="H19">
        <f t="shared" si="12"/>
        <v>102.41125</v>
      </c>
      <c r="I19">
        <f t="shared" si="12"/>
        <v>101.96525</v>
      </c>
      <c r="J19">
        <f t="shared" si="12"/>
        <v>101.57575</v>
      </c>
      <c r="K19">
        <f t="shared" si="12"/>
        <v>101.366</v>
      </c>
      <c r="L19">
        <f t="shared" si="12"/>
        <v>101.12700000000001</v>
      </c>
      <c r="M19">
        <f t="shared" si="12"/>
        <v>100.89849999999998</v>
      </c>
      <c r="P19">
        <f t="shared" ref="P19:AB19" si="13">+AVERAGE(P6:Q7)</f>
        <v>101.92750000000001</v>
      </c>
      <c r="Q19">
        <f t="shared" si="13"/>
        <v>101.82150000000001</v>
      </c>
      <c r="R19">
        <f t="shared" si="13"/>
        <v>101.71550000000002</v>
      </c>
      <c r="S19">
        <f t="shared" si="13"/>
        <v>101.60950000000003</v>
      </c>
      <c r="T19">
        <f t="shared" si="13"/>
        <v>101.50350000000003</v>
      </c>
      <c r="U19">
        <f t="shared" si="13"/>
        <v>101.39750000000004</v>
      </c>
      <c r="V19">
        <f t="shared" si="13"/>
        <v>101.29150000000004</v>
      </c>
      <c r="W19">
        <f t="shared" si="13"/>
        <v>101.18550000000005</v>
      </c>
      <c r="X19">
        <f t="shared" si="13"/>
        <v>101.07950000000005</v>
      </c>
      <c r="Y19">
        <f t="shared" si="13"/>
        <v>100.97350000000006</v>
      </c>
      <c r="Z19">
        <f t="shared" si="13"/>
        <v>100.86750000000006</v>
      </c>
      <c r="AA19">
        <f t="shared" si="13"/>
        <v>100.76150000000007</v>
      </c>
      <c r="AB19">
        <f t="shared" si="13"/>
        <v>100.64950000000003</v>
      </c>
    </row>
    <row r="20" spans="1:28">
      <c r="A20">
        <f t="shared" ref="A20:M20" si="14">+AVERAGE(A7:B8)</f>
        <v>103.30425000000001</v>
      </c>
      <c r="B20">
        <f t="shared" si="14"/>
        <v>102.80175</v>
      </c>
      <c r="C20">
        <f t="shared" si="14"/>
        <v>102.69675000000001</v>
      </c>
      <c r="D20">
        <f t="shared" si="14"/>
        <v>102.65625</v>
      </c>
      <c r="E20">
        <f t="shared" si="14"/>
        <v>102.65725</v>
      </c>
      <c r="F20">
        <f t="shared" si="14"/>
        <v>102.65075</v>
      </c>
      <c r="G20">
        <f t="shared" si="14"/>
        <v>102.53675000000001</v>
      </c>
      <c r="H20">
        <f t="shared" si="14"/>
        <v>102.34649999999999</v>
      </c>
      <c r="I20">
        <f t="shared" si="14"/>
        <v>101.87824999999999</v>
      </c>
      <c r="J20">
        <f t="shared" si="14"/>
        <v>101.2885</v>
      </c>
      <c r="K20">
        <f t="shared" si="14"/>
        <v>100.904</v>
      </c>
      <c r="L20">
        <f t="shared" si="14"/>
        <v>100.5745</v>
      </c>
      <c r="M20">
        <f t="shared" si="14"/>
        <v>100.35775000000001</v>
      </c>
      <c r="P20">
        <f t="shared" ref="P20:AB20" si="15">+AVERAGE(P7:Q8)</f>
        <v>101.85650000000001</v>
      </c>
      <c r="Q20">
        <f t="shared" si="15"/>
        <v>101.75050000000002</v>
      </c>
      <c r="R20">
        <f t="shared" si="15"/>
        <v>101.64450000000002</v>
      </c>
      <c r="S20">
        <f t="shared" si="15"/>
        <v>101.53850000000003</v>
      </c>
      <c r="T20">
        <f t="shared" si="15"/>
        <v>101.43250000000003</v>
      </c>
      <c r="U20">
        <f t="shared" si="15"/>
        <v>101.32650000000004</v>
      </c>
      <c r="V20">
        <f t="shared" si="15"/>
        <v>101.22050000000004</v>
      </c>
      <c r="W20">
        <f t="shared" si="15"/>
        <v>101.11450000000005</v>
      </c>
      <c r="X20">
        <f t="shared" si="15"/>
        <v>101.00850000000005</v>
      </c>
      <c r="Y20">
        <f t="shared" si="15"/>
        <v>100.90250000000006</v>
      </c>
      <c r="Z20">
        <f t="shared" si="15"/>
        <v>100.79650000000007</v>
      </c>
      <c r="AA20">
        <f t="shared" si="15"/>
        <v>100.69050000000007</v>
      </c>
      <c r="AB20">
        <f t="shared" si="15"/>
        <v>100.57850000000005</v>
      </c>
    </row>
    <row r="21" spans="1:28">
      <c r="A21">
        <f t="shared" ref="A21:M21" si="16">+AVERAGE(A8:B9)</f>
        <v>102.93425000000001</v>
      </c>
      <c r="B21">
        <f t="shared" si="16"/>
        <v>102.27974999999999</v>
      </c>
      <c r="C21">
        <f t="shared" si="16"/>
        <v>102.01400000000001</v>
      </c>
      <c r="D21">
        <f t="shared" si="16"/>
        <v>102.03750000000001</v>
      </c>
      <c r="E21">
        <f t="shared" si="16"/>
        <v>102.39149999999999</v>
      </c>
      <c r="F21">
        <f t="shared" si="16"/>
        <v>102.435</v>
      </c>
      <c r="G21">
        <f t="shared" si="16"/>
        <v>102.126</v>
      </c>
      <c r="H21">
        <f t="shared" si="16"/>
        <v>101.87174999999999</v>
      </c>
      <c r="I21">
        <f t="shared" si="16"/>
        <v>101.45650000000001</v>
      </c>
      <c r="J21">
        <f t="shared" si="16"/>
        <v>100.8655</v>
      </c>
      <c r="K21">
        <f t="shared" si="16"/>
        <v>100.41200000000001</v>
      </c>
      <c r="L21">
        <f t="shared" si="16"/>
        <v>100.00324999999999</v>
      </c>
      <c r="M21">
        <f t="shared" si="16"/>
        <v>99.810749999999985</v>
      </c>
      <c r="P21">
        <f t="shared" ref="P21:AB21" si="17">+AVERAGE(P8:Q9)</f>
        <v>101.78550000000001</v>
      </c>
      <c r="Q21">
        <f t="shared" si="17"/>
        <v>101.67950000000002</v>
      </c>
      <c r="R21">
        <f t="shared" si="17"/>
        <v>101.57350000000002</v>
      </c>
      <c r="S21">
        <f t="shared" si="17"/>
        <v>101.46750000000003</v>
      </c>
      <c r="T21">
        <f t="shared" si="17"/>
        <v>101.36150000000004</v>
      </c>
      <c r="U21">
        <f t="shared" si="17"/>
        <v>101.25550000000004</v>
      </c>
      <c r="V21">
        <f t="shared" si="17"/>
        <v>101.14950000000005</v>
      </c>
      <c r="W21">
        <f t="shared" si="17"/>
        <v>101.04350000000005</v>
      </c>
      <c r="X21">
        <f t="shared" si="17"/>
        <v>100.93750000000006</v>
      </c>
      <c r="Y21">
        <f t="shared" si="17"/>
        <v>100.83150000000006</v>
      </c>
      <c r="Z21">
        <f t="shared" si="17"/>
        <v>100.72550000000007</v>
      </c>
      <c r="AA21">
        <f t="shared" si="17"/>
        <v>100.61950000000007</v>
      </c>
      <c r="AB21">
        <f t="shared" si="17"/>
        <v>100.50750000000004</v>
      </c>
    </row>
    <row r="22" spans="1:28">
      <c r="A22">
        <f t="shared" ref="A22:M22" si="18">+AVERAGE(A9:B10)</f>
        <v>102.97049999999999</v>
      </c>
      <c r="B22">
        <f t="shared" si="18"/>
        <v>102.53250000000001</v>
      </c>
      <c r="C22">
        <f t="shared" si="18"/>
        <v>102.33550000000001</v>
      </c>
      <c r="D22">
        <f t="shared" si="18"/>
        <v>102.23675</v>
      </c>
      <c r="E22">
        <f t="shared" si="18"/>
        <v>102.31950000000001</v>
      </c>
      <c r="F22">
        <f t="shared" si="18"/>
        <v>102.04925</v>
      </c>
      <c r="G22">
        <f t="shared" si="18"/>
        <v>101.52124999999999</v>
      </c>
      <c r="H22">
        <f t="shared" si="18"/>
        <v>101.14875000000001</v>
      </c>
      <c r="I22">
        <f t="shared" si="18"/>
        <v>100.90049999999999</v>
      </c>
      <c r="J22">
        <f t="shared" si="18"/>
        <v>100.69799999999999</v>
      </c>
      <c r="K22">
        <f t="shared" si="18"/>
        <v>100.43674999999999</v>
      </c>
      <c r="L22">
        <f t="shared" si="18"/>
        <v>100.04825</v>
      </c>
      <c r="M22">
        <f t="shared" si="18"/>
        <v>99.783750000000012</v>
      </c>
      <c r="P22">
        <f t="shared" ref="P22:AB22" si="19">+AVERAGE(P9:Q10)</f>
        <v>101.71450000000002</v>
      </c>
      <c r="Q22">
        <f t="shared" si="19"/>
        <v>101.60850000000002</v>
      </c>
      <c r="R22">
        <f t="shared" si="19"/>
        <v>101.50250000000003</v>
      </c>
      <c r="S22">
        <f t="shared" si="19"/>
        <v>101.39650000000003</v>
      </c>
      <c r="T22">
        <f t="shared" si="19"/>
        <v>101.29050000000004</v>
      </c>
      <c r="U22">
        <f t="shared" si="19"/>
        <v>101.18450000000004</v>
      </c>
      <c r="V22">
        <f t="shared" si="19"/>
        <v>101.07850000000005</v>
      </c>
      <c r="W22">
        <f t="shared" si="19"/>
        <v>100.97250000000005</v>
      </c>
      <c r="X22">
        <f t="shared" si="19"/>
        <v>100.86650000000006</v>
      </c>
      <c r="Y22">
        <f t="shared" si="19"/>
        <v>100.76050000000006</v>
      </c>
      <c r="Z22">
        <f t="shared" si="19"/>
        <v>100.65450000000007</v>
      </c>
      <c r="AA22">
        <f t="shared" si="19"/>
        <v>100.54850000000008</v>
      </c>
      <c r="AB22">
        <f t="shared" si="19"/>
        <v>100.43650000000005</v>
      </c>
    </row>
    <row r="23" spans="1:28">
      <c r="A23">
        <f t="shared" ref="A23:M23" si="20">+AVERAGE(A10:B11)</f>
        <v>102.96250000000001</v>
      </c>
      <c r="B23">
        <f t="shared" si="20"/>
        <v>102.812</v>
      </c>
      <c r="C23">
        <f t="shared" si="20"/>
        <v>102.69750000000001</v>
      </c>
      <c r="D23">
        <f t="shared" si="20"/>
        <v>102.46725000000001</v>
      </c>
      <c r="E23">
        <f t="shared" si="20"/>
        <v>102.17675</v>
      </c>
      <c r="F23">
        <f t="shared" si="20"/>
        <v>101.78999999999999</v>
      </c>
      <c r="G23">
        <f t="shared" si="20"/>
        <v>101.3155</v>
      </c>
      <c r="H23">
        <f t="shared" si="20"/>
        <v>100.8535</v>
      </c>
      <c r="I23">
        <f t="shared" si="20"/>
        <v>100.55875</v>
      </c>
      <c r="J23">
        <f t="shared" si="20"/>
        <v>100.41775000000001</v>
      </c>
      <c r="K23">
        <f t="shared" si="20"/>
        <v>100.22375</v>
      </c>
      <c r="L23">
        <f t="shared" si="20"/>
        <v>100.02424999999999</v>
      </c>
      <c r="M23">
        <f t="shared" si="20"/>
        <v>99.796000000000006</v>
      </c>
      <c r="P23">
        <f t="shared" ref="P23:AB23" si="21">+AVERAGE(P10:Q11)</f>
        <v>101.64350000000002</v>
      </c>
      <c r="Q23">
        <f t="shared" si="21"/>
        <v>101.53750000000002</v>
      </c>
      <c r="R23">
        <f t="shared" si="21"/>
        <v>101.43150000000003</v>
      </c>
      <c r="S23">
        <f t="shared" si="21"/>
        <v>101.32550000000003</v>
      </c>
      <c r="T23">
        <f t="shared" si="21"/>
        <v>101.21950000000004</v>
      </c>
      <c r="U23">
        <f t="shared" si="21"/>
        <v>101.11350000000004</v>
      </c>
      <c r="V23">
        <f t="shared" si="21"/>
        <v>101.00750000000005</v>
      </c>
      <c r="W23">
        <f t="shared" si="21"/>
        <v>100.90150000000006</v>
      </c>
      <c r="X23">
        <f t="shared" si="21"/>
        <v>100.79550000000006</v>
      </c>
      <c r="Y23">
        <f t="shared" si="21"/>
        <v>100.68950000000007</v>
      </c>
      <c r="Z23">
        <f t="shared" si="21"/>
        <v>100.58350000000007</v>
      </c>
      <c r="AA23">
        <f t="shared" si="21"/>
        <v>100.47750000000008</v>
      </c>
      <c r="AB23">
        <f t="shared" si="21"/>
        <v>100.36550000000004</v>
      </c>
    </row>
    <row r="24" spans="1:28">
      <c r="A24">
        <f t="shared" ref="A24:M24" si="22">+AVERAGE(A11:B12)</f>
        <v>102.879</v>
      </c>
      <c r="B24">
        <f t="shared" si="22"/>
        <v>102.77625</v>
      </c>
      <c r="C24">
        <f t="shared" si="22"/>
        <v>102.55850000000001</v>
      </c>
      <c r="D24">
        <f t="shared" si="22"/>
        <v>102.29650000000001</v>
      </c>
      <c r="E24">
        <f t="shared" si="22"/>
        <v>102.04649999999999</v>
      </c>
      <c r="F24">
        <f t="shared" si="22"/>
        <v>101.751</v>
      </c>
      <c r="G24">
        <f t="shared" si="22"/>
        <v>101.34099999999999</v>
      </c>
      <c r="H24">
        <f t="shared" si="22"/>
        <v>100.90125</v>
      </c>
      <c r="I24">
        <f t="shared" si="22"/>
        <v>100.54275000000001</v>
      </c>
      <c r="J24">
        <f t="shared" si="22"/>
        <v>100.24299999999999</v>
      </c>
      <c r="K24">
        <f t="shared" si="22"/>
        <v>100.00825</v>
      </c>
      <c r="L24">
        <f t="shared" si="22"/>
        <v>99.914000000000016</v>
      </c>
      <c r="M24">
        <f t="shared" si="22"/>
        <v>99.796249999999986</v>
      </c>
      <c r="P24">
        <f t="shared" ref="P24:AB24" si="23">+AVERAGE(P11:Q12)</f>
        <v>101.57250000000002</v>
      </c>
      <c r="Q24">
        <f t="shared" si="23"/>
        <v>101.46650000000002</v>
      </c>
      <c r="R24">
        <f t="shared" si="23"/>
        <v>101.36050000000003</v>
      </c>
      <c r="S24">
        <f t="shared" si="23"/>
        <v>101.25450000000004</v>
      </c>
      <c r="T24">
        <f t="shared" si="23"/>
        <v>101.14850000000004</v>
      </c>
      <c r="U24">
        <f t="shared" si="23"/>
        <v>101.04250000000005</v>
      </c>
      <c r="V24">
        <f t="shared" si="23"/>
        <v>100.93650000000005</v>
      </c>
      <c r="W24">
        <f t="shared" si="23"/>
        <v>100.83050000000006</v>
      </c>
      <c r="X24">
        <f t="shared" si="23"/>
        <v>100.72450000000006</v>
      </c>
      <c r="Y24">
        <f t="shared" si="23"/>
        <v>100.61850000000007</v>
      </c>
      <c r="Z24">
        <f t="shared" si="23"/>
        <v>100.51250000000007</v>
      </c>
      <c r="AA24">
        <f t="shared" si="23"/>
        <v>100.40650000000008</v>
      </c>
      <c r="AB24">
        <f t="shared" si="23"/>
        <v>100.29450000000004</v>
      </c>
    </row>
    <row r="26" spans="1:28">
      <c r="A26">
        <f>ROUND(A15-P15,3)</f>
        <v>2.3809999999999998</v>
      </c>
      <c r="B26">
        <f t="shared" ref="B26:M26" si="24">ROUND(B15-Q15,3)</f>
        <v>1.86</v>
      </c>
      <c r="C26">
        <f t="shared" si="24"/>
        <v>1.494</v>
      </c>
      <c r="D26">
        <f t="shared" si="24"/>
        <v>1.3879999999999999</v>
      </c>
      <c r="E26">
        <f t="shared" si="24"/>
        <v>1.411</v>
      </c>
      <c r="F26">
        <f t="shared" si="24"/>
        <v>1.4570000000000001</v>
      </c>
      <c r="G26">
        <f t="shared" si="24"/>
        <v>1.337</v>
      </c>
      <c r="H26">
        <f t="shared" si="24"/>
        <v>1.177</v>
      </c>
      <c r="I26">
        <f t="shared" si="24"/>
        <v>1.0840000000000001</v>
      </c>
      <c r="J26">
        <f t="shared" si="24"/>
        <v>0.91500000000000004</v>
      </c>
      <c r="K26">
        <f t="shared" si="24"/>
        <v>0.70799999999999996</v>
      </c>
      <c r="L26">
        <f t="shared" si="24"/>
        <v>0.60799999999999998</v>
      </c>
      <c r="M26">
        <f t="shared" si="24"/>
        <v>0.69799999999999995</v>
      </c>
      <c r="P26">
        <f>+A26*200</f>
        <v>476.19999999999993</v>
      </c>
      <c r="Q26">
        <f t="shared" ref="Q26:AB26" si="25">+B26*200</f>
        <v>372</v>
      </c>
      <c r="R26">
        <f t="shared" si="25"/>
        <v>298.8</v>
      </c>
      <c r="S26">
        <f t="shared" si="25"/>
        <v>277.59999999999997</v>
      </c>
      <c r="T26">
        <f t="shared" si="25"/>
        <v>282.2</v>
      </c>
      <c r="U26">
        <f t="shared" si="25"/>
        <v>291.40000000000003</v>
      </c>
      <c r="V26">
        <f t="shared" si="25"/>
        <v>267.39999999999998</v>
      </c>
      <c r="W26">
        <f t="shared" si="25"/>
        <v>235.4</v>
      </c>
      <c r="X26">
        <f t="shared" si="25"/>
        <v>216.8</v>
      </c>
      <c r="Y26">
        <f t="shared" si="25"/>
        <v>183</v>
      </c>
      <c r="Z26">
        <f t="shared" si="25"/>
        <v>141.6</v>
      </c>
      <c r="AA26">
        <f t="shared" si="25"/>
        <v>121.6</v>
      </c>
      <c r="AB26">
        <f t="shared" si="25"/>
        <v>139.6</v>
      </c>
    </row>
    <row r="27" spans="1:28">
      <c r="A27">
        <f t="shared" ref="A27:A33" si="26">ROUND(A16-P16,3)</f>
        <v>2.1579999999999999</v>
      </c>
      <c r="B27">
        <f t="shared" ref="B27:B33" si="27">ROUND(B16-Q16,3)</f>
        <v>1.825</v>
      </c>
      <c r="C27">
        <f t="shared" ref="C27:C33" si="28">ROUND(C16-R16,3)</f>
        <v>1.627</v>
      </c>
      <c r="D27">
        <f t="shared" ref="D27:D33" si="29">ROUND(D16-S16,3)</f>
        <v>1.5029999999999999</v>
      </c>
      <c r="E27">
        <f t="shared" ref="E27:E33" si="30">ROUND(E16-T16,3)</f>
        <v>1.417</v>
      </c>
      <c r="F27">
        <f t="shared" ref="F27:F33" si="31">ROUND(F16-U16,3)</f>
        <v>1.4670000000000001</v>
      </c>
      <c r="G27">
        <f t="shared" ref="G27:G33" si="32">ROUND(G16-V16,3)</f>
        <v>1.343</v>
      </c>
      <c r="H27">
        <f t="shared" ref="H27:H33" si="33">ROUND(H16-W16,3)</f>
        <v>1.23</v>
      </c>
      <c r="I27">
        <f t="shared" ref="I27:I33" si="34">ROUND(I16-X16,3)</f>
        <v>1.2769999999999999</v>
      </c>
      <c r="J27">
        <f t="shared" ref="J27:J33" si="35">ROUND(J16-Y16,3)</f>
        <v>1.169</v>
      </c>
      <c r="K27">
        <f t="shared" ref="K27:K33" si="36">ROUND(K16-Z16,3)</f>
        <v>0.91900000000000004</v>
      </c>
      <c r="L27">
        <f t="shared" ref="L27:L33" si="37">ROUND(L16-AA16,3)</f>
        <v>0.67900000000000005</v>
      </c>
      <c r="M27">
        <f t="shared" ref="M27:M33" si="38">ROUND(M16-AB16,3)</f>
        <v>0.629</v>
      </c>
      <c r="P27">
        <f t="shared" ref="P27:P35" si="39">+A27*200</f>
        <v>431.59999999999997</v>
      </c>
      <c r="Q27">
        <f t="shared" ref="Q27:Q35" si="40">+B27*200</f>
        <v>365</v>
      </c>
      <c r="R27">
        <f t="shared" ref="R27:R35" si="41">+C27*200</f>
        <v>325.39999999999998</v>
      </c>
      <c r="S27">
        <f t="shared" ref="S27:S35" si="42">+D27*200</f>
        <v>300.59999999999997</v>
      </c>
      <c r="T27">
        <f t="shared" ref="T27:T35" si="43">+E27*200</f>
        <v>283.40000000000003</v>
      </c>
      <c r="U27">
        <f t="shared" ref="U27:U35" si="44">+F27*200</f>
        <v>293.40000000000003</v>
      </c>
      <c r="V27">
        <f t="shared" ref="V27:V35" si="45">+G27*200</f>
        <v>268.60000000000002</v>
      </c>
      <c r="W27">
        <f t="shared" ref="W27:W35" si="46">+H27*200</f>
        <v>246</v>
      </c>
      <c r="X27">
        <f t="shared" ref="X27:X35" si="47">+I27*200</f>
        <v>255.39999999999998</v>
      </c>
      <c r="Y27">
        <f t="shared" ref="Y27:Y35" si="48">+J27*200</f>
        <v>233.8</v>
      </c>
      <c r="Z27">
        <f t="shared" ref="Z27:Z35" si="49">+K27*200</f>
        <v>183.8</v>
      </c>
      <c r="AA27">
        <f t="shared" ref="AA27:AA35" si="50">+L27*200</f>
        <v>135.80000000000001</v>
      </c>
      <c r="AB27">
        <f t="shared" ref="AB27:AB35" si="51">+M27*200</f>
        <v>125.8</v>
      </c>
    </row>
    <row r="28" spans="1:28">
      <c r="A28">
        <f t="shared" si="26"/>
        <v>2.0070000000000001</v>
      </c>
      <c r="B28">
        <f t="shared" si="27"/>
        <v>1.923</v>
      </c>
      <c r="C28">
        <f t="shared" si="28"/>
        <v>1.7490000000000001</v>
      </c>
      <c r="D28">
        <f t="shared" si="29"/>
        <v>1.534</v>
      </c>
      <c r="E28">
        <f t="shared" si="30"/>
        <v>1.357</v>
      </c>
      <c r="F28">
        <f t="shared" si="31"/>
        <v>1.212</v>
      </c>
      <c r="G28">
        <f t="shared" si="32"/>
        <v>1.002</v>
      </c>
      <c r="H28">
        <f t="shared" si="33"/>
        <v>0.98799999999999999</v>
      </c>
      <c r="I28">
        <f t="shared" si="34"/>
        <v>1.1539999999999999</v>
      </c>
      <c r="J28">
        <f t="shared" si="35"/>
        <v>1.105</v>
      </c>
      <c r="K28">
        <f t="shared" si="36"/>
        <v>0.91300000000000003</v>
      </c>
      <c r="L28">
        <f t="shared" si="37"/>
        <v>0.68700000000000006</v>
      </c>
      <c r="M28">
        <f t="shared" si="38"/>
        <v>0.54400000000000004</v>
      </c>
      <c r="P28">
        <f t="shared" si="39"/>
        <v>401.40000000000003</v>
      </c>
      <c r="Q28">
        <f t="shared" si="40"/>
        <v>384.6</v>
      </c>
      <c r="R28">
        <f t="shared" si="41"/>
        <v>349.8</v>
      </c>
      <c r="S28">
        <f t="shared" si="42"/>
        <v>306.8</v>
      </c>
      <c r="T28">
        <f t="shared" si="43"/>
        <v>271.39999999999998</v>
      </c>
      <c r="U28">
        <f t="shared" si="44"/>
        <v>242.4</v>
      </c>
      <c r="V28">
        <f t="shared" si="45"/>
        <v>200.4</v>
      </c>
      <c r="W28">
        <f t="shared" si="46"/>
        <v>197.6</v>
      </c>
      <c r="X28">
        <f t="shared" si="47"/>
        <v>230.79999999999998</v>
      </c>
      <c r="Y28">
        <f t="shared" si="48"/>
        <v>221</v>
      </c>
      <c r="Z28">
        <f t="shared" si="49"/>
        <v>182.6</v>
      </c>
      <c r="AA28">
        <f t="shared" si="50"/>
        <v>137.4</v>
      </c>
      <c r="AB28">
        <f t="shared" si="51"/>
        <v>108.80000000000001</v>
      </c>
    </row>
    <row r="29" spans="1:28">
      <c r="A29">
        <f t="shared" si="26"/>
        <v>2.0659999999999998</v>
      </c>
      <c r="B29">
        <f t="shared" si="27"/>
        <v>1.9350000000000001</v>
      </c>
      <c r="C29">
        <f t="shared" si="28"/>
        <v>1.738</v>
      </c>
      <c r="D29">
        <f t="shared" si="29"/>
        <v>1.637</v>
      </c>
      <c r="E29">
        <f t="shared" si="30"/>
        <v>1.5620000000000001</v>
      </c>
      <c r="F29">
        <f t="shared" si="31"/>
        <v>1.421</v>
      </c>
      <c r="G29">
        <f t="shared" si="32"/>
        <v>1.1890000000000001</v>
      </c>
      <c r="H29">
        <f t="shared" si="33"/>
        <v>0.99299999999999999</v>
      </c>
      <c r="I29">
        <f t="shared" si="34"/>
        <v>0.89300000000000002</v>
      </c>
      <c r="J29">
        <f t="shared" si="35"/>
        <v>0.73599999999999999</v>
      </c>
      <c r="K29">
        <f t="shared" si="36"/>
        <v>0.624</v>
      </c>
      <c r="L29">
        <f t="shared" si="37"/>
        <v>0.52500000000000002</v>
      </c>
      <c r="M29">
        <f t="shared" si="38"/>
        <v>0.44500000000000001</v>
      </c>
      <c r="P29">
        <f t="shared" si="39"/>
        <v>413.2</v>
      </c>
      <c r="Q29">
        <f t="shared" si="40"/>
        <v>387</v>
      </c>
      <c r="R29">
        <f t="shared" si="41"/>
        <v>347.6</v>
      </c>
      <c r="S29">
        <f t="shared" si="42"/>
        <v>327.39999999999998</v>
      </c>
      <c r="T29">
        <f t="shared" si="43"/>
        <v>312.40000000000003</v>
      </c>
      <c r="U29">
        <f t="shared" si="44"/>
        <v>284.2</v>
      </c>
      <c r="V29">
        <f t="shared" si="45"/>
        <v>237.8</v>
      </c>
      <c r="W29">
        <f t="shared" si="46"/>
        <v>198.6</v>
      </c>
      <c r="X29">
        <f t="shared" si="47"/>
        <v>178.6</v>
      </c>
      <c r="Y29">
        <f t="shared" si="48"/>
        <v>147.19999999999999</v>
      </c>
      <c r="Z29">
        <f t="shared" si="49"/>
        <v>124.8</v>
      </c>
      <c r="AA29">
        <f t="shared" si="50"/>
        <v>105</v>
      </c>
      <c r="AB29">
        <f t="shared" si="51"/>
        <v>89</v>
      </c>
    </row>
    <row r="30" spans="1:28">
      <c r="A30">
        <f t="shared" si="26"/>
        <v>1.8149999999999999</v>
      </c>
      <c r="B30">
        <f t="shared" si="27"/>
        <v>1.5620000000000001</v>
      </c>
      <c r="C30">
        <f t="shared" si="28"/>
        <v>1.5529999999999999</v>
      </c>
      <c r="D30">
        <f t="shared" si="29"/>
        <v>1.637</v>
      </c>
      <c r="E30">
        <f t="shared" si="30"/>
        <v>1.67</v>
      </c>
      <c r="F30">
        <f t="shared" si="31"/>
        <v>1.68</v>
      </c>
      <c r="G30">
        <f t="shared" si="32"/>
        <v>1.5189999999999999</v>
      </c>
      <c r="H30">
        <f t="shared" si="33"/>
        <v>1.226</v>
      </c>
      <c r="I30">
        <f t="shared" si="34"/>
        <v>0.88600000000000001</v>
      </c>
      <c r="J30">
        <f t="shared" si="35"/>
        <v>0.60199999999999998</v>
      </c>
      <c r="K30">
        <f t="shared" si="36"/>
        <v>0.498</v>
      </c>
      <c r="L30">
        <f t="shared" si="37"/>
        <v>0.36499999999999999</v>
      </c>
      <c r="M30">
        <f t="shared" si="38"/>
        <v>0.249</v>
      </c>
      <c r="P30">
        <f t="shared" si="39"/>
        <v>363</v>
      </c>
      <c r="Q30">
        <f t="shared" si="40"/>
        <v>312.40000000000003</v>
      </c>
      <c r="R30">
        <f t="shared" si="41"/>
        <v>310.59999999999997</v>
      </c>
      <c r="S30">
        <f t="shared" si="42"/>
        <v>327.39999999999998</v>
      </c>
      <c r="T30">
        <f t="shared" si="43"/>
        <v>334</v>
      </c>
      <c r="U30">
        <f t="shared" si="44"/>
        <v>336</v>
      </c>
      <c r="V30">
        <f t="shared" si="45"/>
        <v>303.79999999999995</v>
      </c>
      <c r="W30">
        <f t="shared" si="46"/>
        <v>245.2</v>
      </c>
      <c r="X30">
        <f t="shared" si="47"/>
        <v>177.2</v>
      </c>
      <c r="Y30">
        <f t="shared" si="48"/>
        <v>120.39999999999999</v>
      </c>
      <c r="Z30">
        <f t="shared" si="49"/>
        <v>99.6</v>
      </c>
      <c r="AA30">
        <f t="shared" si="50"/>
        <v>73</v>
      </c>
      <c r="AB30">
        <f t="shared" si="51"/>
        <v>49.8</v>
      </c>
    </row>
    <row r="31" spans="1:28">
      <c r="A31">
        <f t="shared" si="26"/>
        <v>1.448</v>
      </c>
      <c r="B31">
        <f t="shared" si="27"/>
        <v>1.0509999999999999</v>
      </c>
      <c r="C31">
        <f t="shared" si="28"/>
        <v>1.052</v>
      </c>
      <c r="D31">
        <f t="shared" si="29"/>
        <v>1.1180000000000001</v>
      </c>
      <c r="E31">
        <f t="shared" si="30"/>
        <v>1.2250000000000001</v>
      </c>
      <c r="F31">
        <f t="shared" si="31"/>
        <v>1.3240000000000001</v>
      </c>
      <c r="G31">
        <f t="shared" si="32"/>
        <v>1.3160000000000001</v>
      </c>
      <c r="H31">
        <f t="shared" si="33"/>
        <v>1.232</v>
      </c>
      <c r="I31">
        <f t="shared" si="34"/>
        <v>0.87</v>
      </c>
      <c r="J31">
        <f t="shared" si="35"/>
        <v>0.38600000000000001</v>
      </c>
      <c r="K31">
        <f t="shared" si="36"/>
        <v>0.107</v>
      </c>
      <c r="L31">
        <f t="shared" si="37"/>
        <v>-0.11600000000000001</v>
      </c>
      <c r="M31">
        <f t="shared" si="38"/>
        <v>-0.221</v>
      </c>
      <c r="P31">
        <f t="shared" si="39"/>
        <v>289.59999999999997</v>
      </c>
      <c r="Q31">
        <f t="shared" si="40"/>
        <v>210.2</v>
      </c>
      <c r="R31">
        <f t="shared" si="41"/>
        <v>210.4</v>
      </c>
      <c r="S31">
        <f t="shared" si="42"/>
        <v>223.60000000000002</v>
      </c>
      <c r="T31">
        <f t="shared" si="43"/>
        <v>245.00000000000003</v>
      </c>
      <c r="U31">
        <f t="shared" si="44"/>
        <v>264.8</v>
      </c>
      <c r="V31">
        <f t="shared" si="45"/>
        <v>263.2</v>
      </c>
      <c r="W31">
        <f t="shared" si="46"/>
        <v>246.4</v>
      </c>
      <c r="X31">
        <f t="shared" si="47"/>
        <v>174</v>
      </c>
      <c r="Y31">
        <f t="shared" si="48"/>
        <v>77.2</v>
      </c>
      <c r="Z31">
        <f t="shared" si="49"/>
        <v>21.4</v>
      </c>
      <c r="AA31">
        <f t="shared" si="50"/>
        <v>-23.200000000000003</v>
      </c>
      <c r="AB31">
        <f t="shared" si="51"/>
        <v>-44.2</v>
      </c>
    </row>
    <row r="32" spans="1:28">
      <c r="A32">
        <f t="shared" si="26"/>
        <v>1.149</v>
      </c>
      <c r="B32">
        <f t="shared" si="27"/>
        <v>0.6</v>
      </c>
      <c r="C32">
        <f t="shared" si="28"/>
        <v>0.44</v>
      </c>
      <c r="D32">
        <f t="shared" si="29"/>
        <v>0.56999999999999995</v>
      </c>
      <c r="E32">
        <f t="shared" si="30"/>
        <v>1.03</v>
      </c>
      <c r="F32">
        <f t="shared" si="31"/>
        <v>1.179</v>
      </c>
      <c r="G32">
        <f t="shared" si="32"/>
        <v>0.97599999999999998</v>
      </c>
      <c r="H32">
        <f t="shared" si="33"/>
        <v>0.82799999999999996</v>
      </c>
      <c r="I32">
        <f t="shared" si="34"/>
        <v>0.51900000000000002</v>
      </c>
      <c r="J32">
        <f t="shared" si="35"/>
        <v>3.4000000000000002E-2</v>
      </c>
      <c r="K32">
        <f t="shared" si="36"/>
        <v>-0.314</v>
      </c>
      <c r="L32">
        <f t="shared" si="37"/>
        <v>-0.61599999999999999</v>
      </c>
      <c r="M32">
        <f t="shared" si="38"/>
        <v>-0.69699999999999995</v>
      </c>
      <c r="P32">
        <f t="shared" si="39"/>
        <v>229.8</v>
      </c>
      <c r="Q32">
        <f t="shared" si="40"/>
        <v>120</v>
      </c>
      <c r="R32">
        <f t="shared" si="41"/>
        <v>88</v>
      </c>
      <c r="S32">
        <f t="shared" si="42"/>
        <v>113.99999999999999</v>
      </c>
      <c r="T32">
        <f t="shared" si="43"/>
        <v>206</v>
      </c>
      <c r="U32">
        <f t="shared" si="44"/>
        <v>235.8</v>
      </c>
      <c r="V32">
        <f t="shared" si="45"/>
        <v>195.2</v>
      </c>
      <c r="W32">
        <f t="shared" si="46"/>
        <v>165.6</v>
      </c>
      <c r="X32">
        <f t="shared" si="47"/>
        <v>103.8</v>
      </c>
      <c r="Y32">
        <f t="shared" si="48"/>
        <v>6.8000000000000007</v>
      </c>
      <c r="Z32">
        <f t="shared" si="49"/>
        <v>-62.8</v>
      </c>
      <c r="AA32">
        <f t="shared" si="50"/>
        <v>-123.2</v>
      </c>
      <c r="AB32">
        <f t="shared" si="51"/>
        <v>-139.39999999999998</v>
      </c>
    </row>
    <row r="33" spans="1:29">
      <c r="A33">
        <f t="shared" si="26"/>
        <v>1.256</v>
      </c>
      <c r="B33">
        <f t="shared" si="27"/>
        <v>0.92400000000000004</v>
      </c>
      <c r="C33">
        <f t="shared" si="28"/>
        <v>0.83299999999999996</v>
      </c>
      <c r="D33">
        <f t="shared" si="29"/>
        <v>0.84</v>
      </c>
      <c r="E33">
        <f t="shared" si="30"/>
        <v>1.0289999999999999</v>
      </c>
      <c r="F33">
        <f t="shared" si="31"/>
        <v>0.86499999999999999</v>
      </c>
      <c r="G33">
        <f t="shared" si="32"/>
        <v>0.443</v>
      </c>
      <c r="H33">
        <f t="shared" si="33"/>
        <v>0.17599999999999999</v>
      </c>
      <c r="I33">
        <f t="shared" si="34"/>
        <v>3.4000000000000002E-2</v>
      </c>
      <c r="J33">
        <f t="shared" si="35"/>
        <v>-6.3E-2</v>
      </c>
      <c r="K33">
        <f t="shared" si="36"/>
        <v>-0.218</v>
      </c>
      <c r="L33">
        <f t="shared" si="37"/>
        <v>-0.5</v>
      </c>
      <c r="M33">
        <f t="shared" si="38"/>
        <v>-0.65300000000000002</v>
      </c>
      <c r="P33">
        <f t="shared" si="39"/>
        <v>251.2</v>
      </c>
      <c r="Q33">
        <f t="shared" si="40"/>
        <v>184.8</v>
      </c>
      <c r="R33">
        <f t="shared" si="41"/>
        <v>166.6</v>
      </c>
      <c r="S33">
        <f t="shared" si="42"/>
        <v>168</v>
      </c>
      <c r="T33">
        <f t="shared" si="43"/>
        <v>205.79999999999998</v>
      </c>
      <c r="U33">
        <f t="shared" si="44"/>
        <v>173</v>
      </c>
      <c r="V33">
        <f t="shared" si="45"/>
        <v>88.6</v>
      </c>
      <c r="W33">
        <f t="shared" si="46"/>
        <v>35.199999999999996</v>
      </c>
      <c r="X33">
        <f t="shared" si="47"/>
        <v>6.8000000000000007</v>
      </c>
      <c r="Y33">
        <f t="shared" si="48"/>
        <v>-12.6</v>
      </c>
      <c r="Z33">
        <f t="shared" si="49"/>
        <v>-43.6</v>
      </c>
      <c r="AA33">
        <f t="shared" si="50"/>
        <v>-100</v>
      </c>
      <c r="AB33">
        <f t="shared" si="51"/>
        <v>-130.6</v>
      </c>
    </row>
    <row r="34" spans="1:29">
      <c r="A34">
        <f t="shared" ref="A34:A35" si="52">ROUND(A23-P23,3)</f>
        <v>1.319</v>
      </c>
      <c r="B34">
        <f t="shared" ref="B34:B35" si="53">ROUND(B23-Q23,3)</f>
        <v>1.274</v>
      </c>
      <c r="C34">
        <f t="shared" ref="C34:C35" si="54">ROUND(C23-R23,3)</f>
        <v>1.266</v>
      </c>
      <c r="D34">
        <f t="shared" ref="D34:D35" si="55">ROUND(D23-S23,3)</f>
        <v>1.1419999999999999</v>
      </c>
      <c r="E34">
        <f t="shared" ref="E34:E35" si="56">ROUND(E23-T23,3)</f>
        <v>0.95699999999999996</v>
      </c>
      <c r="F34">
        <f t="shared" ref="F34:F35" si="57">ROUND(F23-U23,3)</f>
        <v>0.67600000000000005</v>
      </c>
      <c r="G34">
        <f t="shared" ref="G34:G35" si="58">ROUND(G23-V23,3)</f>
        <v>0.308</v>
      </c>
      <c r="H34">
        <f t="shared" ref="H34:H35" si="59">ROUND(H23-W23,3)</f>
        <v>-4.8000000000000001E-2</v>
      </c>
      <c r="I34">
        <f t="shared" ref="I34:I35" si="60">ROUND(I23-X23,3)</f>
        <v>-0.23699999999999999</v>
      </c>
      <c r="J34">
        <f t="shared" ref="J34:J35" si="61">ROUND(J23-Y23,3)</f>
        <v>-0.27200000000000002</v>
      </c>
      <c r="K34">
        <f t="shared" ref="K34:K35" si="62">ROUND(K23-Z23,3)</f>
        <v>-0.36</v>
      </c>
      <c r="L34">
        <f t="shared" ref="L34:L35" si="63">ROUND(L23-AA23,3)</f>
        <v>-0.45300000000000001</v>
      </c>
      <c r="M34">
        <f t="shared" ref="M34:M35" si="64">ROUND(M23-AB23,3)</f>
        <v>-0.56999999999999995</v>
      </c>
      <c r="P34">
        <f t="shared" si="39"/>
        <v>263.8</v>
      </c>
      <c r="Q34">
        <f t="shared" si="40"/>
        <v>254.8</v>
      </c>
      <c r="R34">
        <f t="shared" si="41"/>
        <v>253.2</v>
      </c>
      <c r="S34">
        <f t="shared" si="42"/>
        <v>228.39999999999998</v>
      </c>
      <c r="T34">
        <f t="shared" si="43"/>
        <v>191.4</v>
      </c>
      <c r="U34">
        <f t="shared" si="44"/>
        <v>135.20000000000002</v>
      </c>
      <c r="V34">
        <f t="shared" si="45"/>
        <v>61.6</v>
      </c>
      <c r="W34">
        <f t="shared" si="46"/>
        <v>-9.6</v>
      </c>
      <c r="X34">
        <f t="shared" si="47"/>
        <v>-47.4</v>
      </c>
      <c r="Y34">
        <f t="shared" si="48"/>
        <v>-54.400000000000006</v>
      </c>
      <c r="Z34">
        <f t="shared" si="49"/>
        <v>-72</v>
      </c>
      <c r="AA34">
        <f t="shared" si="50"/>
        <v>-90.600000000000009</v>
      </c>
      <c r="AB34">
        <f t="shared" si="51"/>
        <v>-113.99999999999999</v>
      </c>
    </row>
    <row r="35" spans="1:29">
      <c r="A35">
        <f t="shared" si="52"/>
        <v>1.306</v>
      </c>
      <c r="B35">
        <f t="shared" si="53"/>
        <v>1.31</v>
      </c>
      <c r="C35">
        <f t="shared" si="54"/>
        <v>1.198</v>
      </c>
      <c r="D35">
        <f t="shared" si="55"/>
        <v>1.042</v>
      </c>
      <c r="E35">
        <f t="shared" si="56"/>
        <v>0.89800000000000002</v>
      </c>
      <c r="F35">
        <f t="shared" si="57"/>
        <v>0.70799999999999996</v>
      </c>
      <c r="G35">
        <f t="shared" si="58"/>
        <v>0.40400000000000003</v>
      </c>
      <c r="H35">
        <f t="shared" si="59"/>
        <v>7.0999999999999994E-2</v>
      </c>
      <c r="I35">
        <f t="shared" si="60"/>
        <v>-0.182</v>
      </c>
      <c r="J35">
        <f t="shared" si="61"/>
        <v>-0.376</v>
      </c>
      <c r="K35">
        <f t="shared" si="62"/>
        <v>-0.504</v>
      </c>
      <c r="L35">
        <f t="shared" si="63"/>
        <v>-0.49299999999999999</v>
      </c>
      <c r="M35">
        <f t="shared" si="64"/>
        <v>-0.498</v>
      </c>
      <c r="P35">
        <f t="shared" si="39"/>
        <v>261.2</v>
      </c>
      <c r="Q35">
        <f t="shared" si="40"/>
        <v>262</v>
      </c>
      <c r="R35">
        <f t="shared" si="41"/>
        <v>239.6</v>
      </c>
      <c r="S35">
        <f t="shared" si="42"/>
        <v>208.4</v>
      </c>
      <c r="T35">
        <f t="shared" si="43"/>
        <v>179.6</v>
      </c>
      <c r="U35">
        <f t="shared" si="44"/>
        <v>141.6</v>
      </c>
      <c r="V35">
        <f t="shared" si="45"/>
        <v>80.800000000000011</v>
      </c>
      <c r="W35">
        <f t="shared" si="46"/>
        <v>14.2</v>
      </c>
      <c r="X35">
        <f t="shared" si="47"/>
        <v>-36.4</v>
      </c>
      <c r="Y35">
        <f t="shared" si="48"/>
        <v>-75.2</v>
      </c>
      <c r="Z35">
        <f t="shared" si="49"/>
        <v>-100.8</v>
      </c>
      <c r="AA35">
        <f t="shared" si="50"/>
        <v>-98.6</v>
      </c>
      <c r="AB35">
        <f t="shared" si="51"/>
        <v>-99.6</v>
      </c>
    </row>
    <row r="36" spans="1:29" s="3" customFormat="1">
      <c r="O36" s="3" t="s">
        <v>3</v>
      </c>
      <c r="P36" s="3">
        <f>SUM(P26:P35)</f>
        <v>3381</v>
      </c>
      <c r="Q36" s="3">
        <f t="shared" ref="Q36:V36" si="65">SUM(Q26:Q35)</f>
        <v>2852.8</v>
      </c>
      <c r="R36" s="3">
        <f t="shared" si="65"/>
        <v>2589.9999999999995</v>
      </c>
      <c r="S36" s="3">
        <f t="shared" si="65"/>
        <v>2482.2000000000003</v>
      </c>
      <c r="T36" s="3">
        <f t="shared" si="65"/>
        <v>2511.2000000000003</v>
      </c>
      <c r="U36" s="3">
        <f t="shared" si="65"/>
        <v>2397.7999999999997</v>
      </c>
      <c r="V36" s="3">
        <f t="shared" si="65"/>
        <v>1967.3999999999999</v>
      </c>
      <c r="W36" s="3">
        <f>+SUM(W26:W33)+W35</f>
        <v>1584.2</v>
      </c>
      <c r="X36" s="3">
        <f>+SUM(X26:X33)</f>
        <v>1343.3999999999999</v>
      </c>
      <c r="Y36" s="3">
        <f>+SUM(Y26:Y32)</f>
        <v>989.4</v>
      </c>
      <c r="Z36" s="3">
        <f>+SUM(Z26:Z31)</f>
        <v>753.8</v>
      </c>
      <c r="AA36" s="3">
        <f>+SUM(AA26:AA30)</f>
        <v>572.79999999999995</v>
      </c>
      <c r="AB36" s="3">
        <f>+SUM(AB26:AB30)</f>
        <v>513</v>
      </c>
      <c r="AC36" s="3">
        <f>+SUM(P36:AB36)</f>
        <v>23939.000000000004</v>
      </c>
    </row>
    <row r="37" spans="1:29">
      <c r="O37" s="3" t="s">
        <v>2</v>
      </c>
      <c r="W37" s="3">
        <f>+W34</f>
        <v>-9.6</v>
      </c>
      <c r="X37" s="3">
        <f>+SUM(X34:X35)</f>
        <v>-83.8</v>
      </c>
      <c r="Y37" s="3">
        <f>+SUM(Y33:Y35)</f>
        <v>-142.19999999999999</v>
      </c>
      <c r="Z37" s="3">
        <f>+SUM(Z32:Z35)</f>
        <v>-279.2</v>
      </c>
      <c r="AA37" s="3">
        <f>+SUM(AA31:AA35)</f>
        <v>-435.6</v>
      </c>
      <c r="AB37" s="3">
        <f>+SUM(AB31:AB35)</f>
        <v>-527.79999999999995</v>
      </c>
      <c r="AC37" s="3">
        <f>+SUM(P37:AB37)</f>
        <v>-1478.1999999999998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34"/>
  <sheetViews>
    <sheetView topLeftCell="A13" workbookViewId="0">
      <selection activeCell="O34" sqref="O34"/>
    </sheetView>
  </sheetViews>
  <sheetFormatPr baseColWidth="10" defaultColWidth="8.83203125" defaultRowHeight="15"/>
  <sheetData>
    <row r="2" spans="2:14">
      <c r="B2">
        <v>102.93</v>
      </c>
      <c r="C2">
        <v>102.843</v>
      </c>
      <c r="D2">
        <v>102.535</v>
      </c>
      <c r="E2">
        <v>102.125</v>
      </c>
      <c r="F2">
        <v>101.78100000000001</v>
      </c>
      <c r="G2">
        <v>101.404</v>
      </c>
      <c r="H2">
        <v>101.08</v>
      </c>
      <c r="I2">
        <v>100.78</v>
      </c>
      <c r="J2">
        <v>100.495</v>
      </c>
      <c r="K2">
        <v>100.14700000000001</v>
      </c>
      <c r="L2">
        <v>100.004</v>
      </c>
      <c r="M2">
        <v>99.91</v>
      </c>
      <c r="N2">
        <v>99.894999999999996</v>
      </c>
    </row>
    <row r="3" spans="2:14">
      <c r="B3">
        <v>102.90300000000001</v>
      </c>
      <c r="C3">
        <v>102.572</v>
      </c>
      <c r="D3">
        <v>102.215</v>
      </c>
      <c r="E3">
        <v>101.944</v>
      </c>
      <c r="F3">
        <v>101.59399999999999</v>
      </c>
      <c r="G3">
        <v>101.303</v>
      </c>
      <c r="H3">
        <v>101.16200000000001</v>
      </c>
      <c r="I3">
        <v>101.03400000000001</v>
      </c>
      <c r="J3">
        <v>100.83499999999999</v>
      </c>
      <c r="K3">
        <v>100.70099999999999</v>
      </c>
      <c r="L3">
        <v>100.29</v>
      </c>
      <c r="M3">
        <v>100.373</v>
      </c>
      <c r="N3">
        <v>100.739</v>
      </c>
    </row>
    <row r="4" spans="2:14">
      <c r="B4">
        <v>103.033</v>
      </c>
      <c r="C4">
        <v>102.80800000000001</v>
      </c>
      <c r="D4">
        <v>102.43300000000001</v>
      </c>
      <c r="E4">
        <v>102.14700000000001</v>
      </c>
      <c r="F4">
        <v>101.831</v>
      </c>
      <c r="G4">
        <v>101.637</v>
      </c>
      <c r="H4">
        <v>101.529</v>
      </c>
      <c r="I4">
        <v>101.14400000000001</v>
      </c>
      <c r="J4">
        <v>100.877</v>
      </c>
      <c r="K4">
        <v>100.75</v>
      </c>
      <c r="L4">
        <v>100.584</v>
      </c>
      <c r="M4">
        <v>100.429</v>
      </c>
      <c r="N4">
        <v>100.48099999999999</v>
      </c>
    </row>
    <row r="5" spans="2:14">
      <c r="B5">
        <v>103.33499999999999</v>
      </c>
      <c r="C5">
        <v>102.889</v>
      </c>
      <c r="D5">
        <v>102.79900000000001</v>
      </c>
      <c r="E5">
        <v>102.34399999999999</v>
      </c>
      <c r="F5">
        <v>102.17700000000001</v>
      </c>
      <c r="G5">
        <v>102.04600000000001</v>
      </c>
      <c r="H5">
        <v>101.898</v>
      </c>
      <c r="I5">
        <v>101.71599999999999</v>
      </c>
      <c r="J5">
        <v>100.819</v>
      </c>
      <c r="K5">
        <v>100.31100000000001</v>
      </c>
      <c r="L5">
        <v>99.834999999999994</v>
      </c>
      <c r="M5">
        <v>99.744</v>
      </c>
      <c r="N5">
        <v>99.956999999999994</v>
      </c>
    </row>
    <row r="6" spans="2:14">
      <c r="B6">
        <v>103.53400000000001</v>
      </c>
      <c r="C6">
        <v>103.142</v>
      </c>
      <c r="D6">
        <v>102.66200000000001</v>
      </c>
      <c r="E6">
        <v>102.322</v>
      </c>
      <c r="F6">
        <v>101.78400000000001</v>
      </c>
      <c r="G6">
        <v>101.53400000000001</v>
      </c>
      <c r="H6">
        <v>101.33</v>
      </c>
      <c r="I6">
        <v>101.126</v>
      </c>
      <c r="J6">
        <v>100.878</v>
      </c>
      <c r="K6">
        <v>100.646</v>
      </c>
      <c r="L6">
        <v>100.68</v>
      </c>
      <c r="M6">
        <v>100.717</v>
      </c>
      <c r="N6">
        <v>100.4</v>
      </c>
    </row>
    <row r="8" spans="2:14">
      <c r="B8">
        <v>101.37</v>
      </c>
      <c r="C8">
        <f>+B8-0.12</f>
        <v>101.25</v>
      </c>
      <c r="D8">
        <f t="shared" ref="D8:M8" si="0">+C8-0.12</f>
        <v>101.13</v>
      </c>
      <c r="E8">
        <f t="shared" si="0"/>
        <v>101.00999999999999</v>
      </c>
      <c r="F8">
        <f t="shared" si="0"/>
        <v>100.88999999999999</v>
      </c>
      <c r="G8">
        <f t="shared" si="0"/>
        <v>100.76999999999998</v>
      </c>
      <c r="H8">
        <f t="shared" si="0"/>
        <v>100.64999999999998</v>
      </c>
      <c r="I8">
        <f t="shared" si="0"/>
        <v>100.52999999999997</v>
      </c>
      <c r="J8">
        <f t="shared" si="0"/>
        <v>100.40999999999997</v>
      </c>
      <c r="K8">
        <f t="shared" si="0"/>
        <v>100.28999999999996</v>
      </c>
      <c r="L8">
        <f t="shared" si="0"/>
        <v>100.16999999999996</v>
      </c>
      <c r="M8">
        <f t="shared" si="0"/>
        <v>100.04999999999995</v>
      </c>
      <c r="N8">
        <v>99.96</v>
      </c>
    </row>
    <row r="9" spans="2:14">
      <c r="B9">
        <v>101.37</v>
      </c>
      <c r="C9">
        <f t="shared" ref="C9:M9" si="1">+B9-0.12</f>
        <v>101.25</v>
      </c>
      <c r="D9">
        <f t="shared" si="1"/>
        <v>101.13</v>
      </c>
      <c r="E9">
        <f t="shared" si="1"/>
        <v>101.00999999999999</v>
      </c>
      <c r="F9">
        <f t="shared" si="1"/>
        <v>100.88999999999999</v>
      </c>
      <c r="G9">
        <f t="shared" si="1"/>
        <v>100.76999999999998</v>
      </c>
      <c r="H9">
        <f t="shared" si="1"/>
        <v>100.64999999999998</v>
      </c>
      <c r="I9">
        <f t="shared" si="1"/>
        <v>100.52999999999997</v>
      </c>
      <c r="J9">
        <f t="shared" si="1"/>
        <v>100.40999999999997</v>
      </c>
      <c r="K9">
        <f t="shared" si="1"/>
        <v>100.28999999999996</v>
      </c>
      <c r="L9">
        <f t="shared" si="1"/>
        <v>100.16999999999996</v>
      </c>
      <c r="M9">
        <f t="shared" si="1"/>
        <v>100.04999999999995</v>
      </c>
      <c r="N9">
        <v>99.96</v>
      </c>
    </row>
    <row r="10" spans="2:14">
      <c r="B10">
        <v>101.37</v>
      </c>
      <c r="C10">
        <f t="shared" ref="C10:M10" si="2">+B10-0.12</f>
        <v>101.25</v>
      </c>
      <c r="D10">
        <f t="shared" si="2"/>
        <v>101.13</v>
      </c>
      <c r="E10">
        <f t="shared" si="2"/>
        <v>101.00999999999999</v>
      </c>
      <c r="F10">
        <f t="shared" si="2"/>
        <v>100.88999999999999</v>
      </c>
      <c r="G10">
        <f t="shared" si="2"/>
        <v>100.76999999999998</v>
      </c>
      <c r="H10">
        <f t="shared" si="2"/>
        <v>100.64999999999998</v>
      </c>
      <c r="I10">
        <f t="shared" si="2"/>
        <v>100.52999999999997</v>
      </c>
      <c r="J10">
        <f t="shared" si="2"/>
        <v>100.40999999999997</v>
      </c>
      <c r="K10">
        <f t="shared" si="2"/>
        <v>100.28999999999996</v>
      </c>
      <c r="L10">
        <f t="shared" si="2"/>
        <v>100.16999999999996</v>
      </c>
      <c r="M10">
        <f t="shared" si="2"/>
        <v>100.04999999999995</v>
      </c>
      <c r="N10">
        <v>99.96</v>
      </c>
    </row>
    <row r="11" spans="2:14">
      <c r="B11">
        <v>101.37</v>
      </c>
      <c r="C11">
        <f t="shared" ref="C11:M11" si="3">+B11-0.12</f>
        <v>101.25</v>
      </c>
      <c r="D11">
        <f t="shared" si="3"/>
        <v>101.13</v>
      </c>
      <c r="E11">
        <f t="shared" si="3"/>
        <v>101.00999999999999</v>
      </c>
      <c r="F11">
        <f t="shared" si="3"/>
        <v>100.88999999999999</v>
      </c>
      <c r="G11">
        <f t="shared" si="3"/>
        <v>100.76999999999998</v>
      </c>
      <c r="H11">
        <f t="shared" si="3"/>
        <v>100.64999999999998</v>
      </c>
      <c r="I11">
        <f t="shared" si="3"/>
        <v>100.52999999999997</v>
      </c>
      <c r="J11">
        <f t="shared" si="3"/>
        <v>100.40999999999997</v>
      </c>
      <c r="K11">
        <f t="shared" si="3"/>
        <v>100.28999999999996</v>
      </c>
      <c r="L11">
        <f t="shared" si="3"/>
        <v>100.16999999999996</v>
      </c>
      <c r="M11">
        <f t="shared" si="3"/>
        <v>100.04999999999995</v>
      </c>
      <c r="N11">
        <v>99.96</v>
      </c>
    </row>
    <row r="12" spans="2:14">
      <c r="B12">
        <v>101.37</v>
      </c>
      <c r="C12">
        <f t="shared" ref="C12:M12" si="4">+B12-0.12</f>
        <v>101.25</v>
      </c>
      <c r="D12">
        <f t="shared" si="4"/>
        <v>101.13</v>
      </c>
      <c r="E12">
        <f t="shared" si="4"/>
        <v>101.00999999999999</v>
      </c>
      <c r="F12">
        <f t="shared" si="4"/>
        <v>100.88999999999999</v>
      </c>
      <c r="G12">
        <f t="shared" si="4"/>
        <v>100.76999999999998</v>
      </c>
      <c r="H12">
        <f t="shared" si="4"/>
        <v>100.64999999999998</v>
      </c>
      <c r="I12">
        <f t="shared" si="4"/>
        <v>100.52999999999997</v>
      </c>
      <c r="J12">
        <f t="shared" si="4"/>
        <v>100.40999999999997</v>
      </c>
      <c r="K12">
        <f t="shared" si="4"/>
        <v>100.28999999999996</v>
      </c>
      <c r="L12">
        <f t="shared" si="4"/>
        <v>100.16999999999996</v>
      </c>
      <c r="M12">
        <f t="shared" si="4"/>
        <v>100.04999999999995</v>
      </c>
      <c r="N12">
        <v>99.95</v>
      </c>
    </row>
    <row r="15" spans="2:14">
      <c r="B15">
        <f>ROUND(AVERAGE(B2:C3),3)</f>
        <v>102.812</v>
      </c>
      <c r="C15">
        <f t="shared" ref="C15:M15" si="5">ROUND(AVERAGE(C2:D3),3)</f>
        <v>102.541</v>
      </c>
      <c r="D15">
        <f t="shared" si="5"/>
        <v>102.205</v>
      </c>
      <c r="E15">
        <f t="shared" si="5"/>
        <v>101.861</v>
      </c>
      <c r="F15">
        <f t="shared" si="5"/>
        <v>101.521</v>
      </c>
      <c r="G15">
        <f t="shared" si="5"/>
        <v>101.23699999999999</v>
      </c>
      <c r="H15">
        <f t="shared" si="5"/>
        <v>101.014</v>
      </c>
      <c r="I15">
        <f t="shared" si="5"/>
        <v>100.786</v>
      </c>
      <c r="J15">
        <f t="shared" si="5"/>
        <v>100.545</v>
      </c>
      <c r="K15">
        <f t="shared" si="5"/>
        <v>100.286</v>
      </c>
      <c r="L15">
        <f t="shared" si="5"/>
        <v>100.14400000000001</v>
      </c>
      <c r="M15">
        <f t="shared" si="5"/>
        <v>100.229</v>
      </c>
    </row>
    <row r="16" spans="2:14">
      <c r="B16">
        <f t="shared" ref="B16:M16" si="6">ROUND(AVERAGE(B3:C4),3)</f>
        <v>102.82899999999999</v>
      </c>
      <c r="C16">
        <f t="shared" si="6"/>
        <v>102.50700000000001</v>
      </c>
      <c r="D16">
        <f t="shared" si="6"/>
        <v>102.185</v>
      </c>
      <c r="E16">
        <f t="shared" si="6"/>
        <v>101.879</v>
      </c>
      <c r="F16">
        <f t="shared" si="6"/>
        <v>101.59099999999999</v>
      </c>
      <c r="G16">
        <f t="shared" si="6"/>
        <v>101.408</v>
      </c>
      <c r="H16">
        <f t="shared" si="6"/>
        <v>101.217</v>
      </c>
      <c r="I16">
        <f t="shared" si="6"/>
        <v>100.973</v>
      </c>
      <c r="J16">
        <f t="shared" si="6"/>
        <v>100.791</v>
      </c>
      <c r="K16">
        <f t="shared" si="6"/>
        <v>100.581</v>
      </c>
      <c r="L16">
        <f t="shared" si="6"/>
        <v>100.419</v>
      </c>
      <c r="M16">
        <f t="shared" si="6"/>
        <v>100.506</v>
      </c>
    </row>
    <row r="17" spans="2:13">
      <c r="B17">
        <f t="shared" ref="B17:M17" si="7">ROUND(AVERAGE(B4:C5),3)</f>
        <v>103.01600000000001</v>
      </c>
      <c r="C17">
        <f t="shared" si="7"/>
        <v>102.732</v>
      </c>
      <c r="D17">
        <f t="shared" si="7"/>
        <v>102.431</v>
      </c>
      <c r="E17">
        <f t="shared" si="7"/>
        <v>102.125</v>
      </c>
      <c r="F17">
        <f t="shared" si="7"/>
        <v>101.923</v>
      </c>
      <c r="G17">
        <f t="shared" si="7"/>
        <v>101.77800000000001</v>
      </c>
      <c r="H17">
        <f t="shared" si="7"/>
        <v>101.572</v>
      </c>
      <c r="I17">
        <f t="shared" si="7"/>
        <v>101.139</v>
      </c>
      <c r="J17">
        <f t="shared" si="7"/>
        <v>100.68899999999999</v>
      </c>
      <c r="K17">
        <f t="shared" si="7"/>
        <v>100.37</v>
      </c>
      <c r="L17">
        <f t="shared" si="7"/>
        <v>100.148</v>
      </c>
      <c r="M17">
        <f t="shared" si="7"/>
        <v>100.15300000000001</v>
      </c>
    </row>
    <row r="18" spans="2:13">
      <c r="B18">
        <f t="shared" ref="B18:M18" si="8">ROUND(AVERAGE(B5:C6),3)</f>
        <v>103.22499999999999</v>
      </c>
      <c r="C18">
        <f t="shared" si="8"/>
        <v>102.873</v>
      </c>
      <c r="D18">
        <f t="shared" si="8"/>
        <v>102.532</v>
      </c>
      <c r="E18">
        <f t="shared" si="8"/>
        <v>102.157</v>
      </c>
      <c r="F18">
        <f t="shared" si="8"/>
        <v>101.88500000000001</v>
      </c>
      <c r="G18">
        <f t="shared" si="8"/>
        <v>101.702</v>
      </c>
      <c r="H18">
        <f t="shared" si="8"/>
        <v>101.518</v>
      </c>
      <c r="I18">
        <f t="shared" si="8"/>
        <v>101.13500000000001</v>
      </c>
      <c r="J18">
        <f t="shared" si="8"/>
        <v>100.664</v>
      </c>
      <c r="K18">
        <f t="shared" si="8"/>
        <v>100.36799999999999</v>
      </c>
      <c r="L18">
        <f t="shared" si="8"/>
        <v>100.244</v>
      </c>
      <c r="M18">
        <f t="shared" si="8"/>
        <v>100.205</v>
      </c>
    </row>
    <row r="20" spans="2:13">
      <c r="B20">
        <f>ROUND(AVERAGE(B8:C9),3)</f>
        <v>101.31</v>
      </c>
      <c r="C20">
        <f>ROUND(AVERAGE(C8:D9),3)</f>
        <v>101.19</v>
      </c>
      <c r="D20">
        <f t="shared" ref="D20:M20" si="9">ROUND(AVERAGE(D8:E9),3)</f>
        <v>101.07</v>
      </c>
      <c r="E20">
        <f t="shared" si="9"/>
        <v>100.95</v>
      </c>
      <c r="F20">
        <f t="shared" si="9"/>
        <v>100.83</v>
      </c>
      <c r="G20">
        <f t="shared" si="9"/>
        <v>100.71</v>
      </c>
      <c r="H20">
        <f t="shared" si="9"/>
        <v>100.59</v>
      </c>
      <c r="I20">
        <f t="shared" si="9"/>
        <v>100.47</v>
      </c>
      <c r="J20">
        <f t="shared" si="9"/>
        <v>100.35</v>
      </c>
      <c r="K20">
        <f t="shared" si="9"/>
        <v>100.23</v>
      </c>
      <c r="L20">
        <f t="shared" si="9"/>
        <v>100.11</v>
      </c>
      <c r="M20">
        <f t="shared" si="9"/>
        <v>100.005</v>
      </c>
    </row>
    <row r="21" spans="2:13">
      <c r="B21">
        <f t="shared" ref="B21:M23" si="10">ROUND(AVERAGE(B9:C10),3)</f>
        <v>101.31</v>
      </c>
      <c r="C21">
        <f t="shared" si="10"/>
        <v>101.19</v>
      </c>
      <c r="D21">
        <f t="shared" si="10"/>
        <v>101.07</v>
      </c>
      <c r="E21">
        <f t="shared" si="10"/>
        <v>100.95</v>
      </c>
      <c r="F21">
        <f t="shared" si="10"/>
        <v>100.83</v>
      </c>
      <c r="G21">
        <f t="shared" si="10"/>
        <v>100.71</v>
      </c>
      <c r="H21">
        <f t="shared" si="10"/>
        <v>100.59</v>
      </c>
      <c r="I21">
        <f t="shared" si="10"/>
        <v>100.47</v>
      </c>
      <c r="J21">
        <f t="shared" si="10"/>
        <v>100.35</v>
      </c>
      <c r="K21">
        <f t="shared" si="10"/>
        <v>100.23</v>
      </c>
      <c r="L21">
        <f t="shared" si="10"/>
        <v>100.11</v>
      </c>
      <c r="M21">
        <f>ROUND(AVERAGE(M9:N10),3)</f>
        <v>100.005</v>
      </c>
    </row>
    <row r="22" spans="2:13">
      <c r="B22">
        <f t="shared" si="10"/>
        <v>101.31</v>
      </c>
      <c r="C22">
        <f t="shared" si="10"/>
        <v>101.19</v>
      </c>
      <c r="D22">
        <f t="shared" si="10"/>
        <v>101.07</v>
      </c>
      <c r="E22">
        <f t="shared" si="10"/>
        <v>100.95</v>
      </c>
      <c r="F22">
        <f t="shared" si="10"/>
        <v>100.83</v>
      </c>
      <c r="G22">
        <f t="shared" si="10"/>
        <v>100.71</v>
      </c>
      <c r="H22">
        <f t="shared" si="10"/>
        <v>100.59</v>
      </c>
      <c r="I22">
        <f t="shared" si="10"/>
        <v>100.47</v>
      </c>
      <c r="J22">
        <f t="shared" si="10"/>
        <v>100.35</v>
      </c>
      <c r="K22">
        <f t="shared" si="10"/>
        <v>100.23</v>
      </c>
      <c r="L22">
        <f t="shared" si="10"/>
        <v>100.11</v>
      </c>
      <c r="M22">
        <f t="shared" si="10"/>
        <v>100.005</v>
      </c>
    </row>
    <row r="23" spans="2:13">
      <c r="B23">
        <f t="shared" si="10"/>
        <v>101.31</v>
      </c>
      <c r="C23">
        <f t="shared" si="10"/>
        <v>101.19</v>
      </c>
      <c r="D23">
        <f t="shared" si="10"/>
        <v>101.07</v>
      </c>
      <c r="E23">
        <f t="shared" si="10"/>
        <v>100.95</v>
      </c>
      <c r="F23">
        <f t="shared" si="10"/>
        <v>100.83</v>
      </c>
      <c r="G23">
        <f t="shared" si="10"/>
        <v>100.71</v>
      </c>
      <c r="H23">
        <f t="shared" si="10"/>
        <v>100.59</v>
      </c>
      <c r="I23">
        <f t="shared" si="10"/>
        <v>100.47</v>
      </c>
      <c r="J23">
        <f t="shared" si="10"/>
        <v>100.35</v>
      </c>
      <c r="K23">
        <f t="shared" si="10"/>
        <v>100.23</v>
      </c>
      <c r="L23">
        <f t="shared" si="10"/>
        <v>100.11</v>
      </c>
      <c r="M23">
        <f t="shared" si="10"/>
        <v>100.003</v>
      </c>
    </row>
    <row r="25" spans="2:13">
      <c r="B25">
        <f>+B15-B20</f>
        <v>1.5019999999999953</v>
      </c>
      <c r="C25">
        <f t="shared" ref="C25:M25" si="11">+C15-C20</f>
        <v>1.3509999999999991</v>
      </c>
      <c r="D25">
        <f t="shared" si="11"/>
        <v>1.1350000000000051</v>
      </c>
      <c r="E25">
        <f t="shared" si="11"/>
        <v>0.91100000000000136</v>
      </c>
      <c r="F25">
        <f t="shared" si="11"/>
        <v>0.6910000000000025</v>
      </c>
      <c r="G25">
        <f t="shared" si="11"/>
        <v>0.52700000000000102</v>
      </c>
      <c r="H25">
        <f t="shared" si="11"/>
        <v>0.42399999999999238</v>
      </c>
      <c r="I25">
        <f t="shared" si="11"/>
        <v>0.3160000000000025</v>
      </c>
      <c r="J25">
        <f t="shared" si="11"/>
        <v>0.19500000000000739</v>
      </c>
      <c r="K25">
        <f t="shared" si="11"/>
        <v>5.5999999999997385E-2</v>
      </c>
      <c r="L25">
        <f t="shared" si="11"/>
        <v>3.4000000000006025E-2</v>
      </c>
      <c r="M25">
        <f t="shared" si="11"/>
        <v>0.22400000000000375</v>
      </c>
    </row>
    <row r="26" spans="2:13">
      <c r="B26">
        <f t="shared" ref="B26:M26" si="12">+B16-B21</f>
        <v>1.5189999999999912</v>
      </c>
      <c r="C26">
        <f t="shared" si="12"/>
        <v>1.3170000000000073</v>
      </c>
      <c r="D26">
        <f t="shared" si="12"/>
        <v>1.1150000000000091</v>
      </c>
      <c r="E26">
        <f t="shared" si="12"/>
        <v>0.92900000000000205</v>
      </c>
      <c r="F26">
        <f t="shared" si="12"/>
        <v>0.76099999999999568</v>
      </c>
      <c r="G26">
        <f t="shared" si="12"/>
        <v>0.6980000000000075</v>
      </c>
      <c r="H26">
        <f t="shared" si="12"/>
        <v>0.62699999999999534</v>
      </c>
      <c r="I26">
        <f t="shared" si="12"/>
        <v>0.50300000000000011</v>
      </c>
      <c r="J26">
        <f t="shared" si="12"/>
        <v>0.4410000000000025</v>
      </c>
      <c r="K26">
        <f t="shared" si="12"/>
        <v>0.35099999999999909</v>
      </c>
      <c r="L26">
        <f t="shared" si="12"/>
        <v>0.3089999999999975</v>
      </c>
      <c r="M26">
        <f t="shared" si="12"/>
        <v>0.50100000000000477</v>
      </c>
    </row>
    <row r="27" spans="2:13">
      <c r="B27">
        <f t="shared" ref="B27:M27" si="13">+B17-B22</f>
        <v>1.7060000000000031</v>
      </c>
      <c r="C27">
        <f t="shared" si="13"/>
        <v>1.5420000000000016</v>
      </c>
      <c r="D27">
        <f t="shared" si="13"/>
        <v>1.3610000000000042</v>
      </c>
      <c r="E27">
        <f t="shared" si="13"/>
        <v>1.1749999999999972</v>
      </c>
      <c r="F27">
        <f t="shared" si="13"/>
        <v>1.0930000000000035</v>
      </c>
      <c r="G27">
        <f t="shared" si="13"/>
        <v>1.0680000000000121</v>
      </c>
      <c r="H27">
        <f t="shared" si="13"/>
        <v>0.98199999999999932</v>
      </c>
      <c r="I27">
        <f t="shared" si="13"/>
        <v>0.66899999999999693</v>
      </c>
      <c r="J27">
        <f t="shared" si="13"/>
        <v>0.33899999999999864</v>
      </c>
      <c r="K27">
        <f t="shared" si="13"/>
        <v>0.14000000000000057</v>
      </c>
      <c r="L27">
        <f t="shared" si="13"/>
        <v>3.7999999999996703E-2</v>
      </c>
      <c r="M27">
        <f t="shared" si="13"/>
        <v>0.14800000000001035</v>
      </c>
    </row>
    <row r="28" spans="2:13">
      <c r="B28">
        <f t="shared" ref="B28:L28" si="14">+B18-B23</f>
        <v>1.914999999999992</v>
      </c>
      <c r="C28">
        <f t="shared" si="14"/>
        <v>1.6830000000000069</v>
      </c>
      <c r="D28">
        <f t="shared" si="14"/>
        <v>1.4620000000000033</v>
      </c>
      <c r="E28">
        <f t="shared" si="14"/>
        <v>1.2069999999999936</v>
      </c>
      <c r="F28">
        <f t="shared" si="14"/>
        <v>1.0550000000000068</v>
      </c>
      <c r="G28">
        <f t="shared" si="14"/>
        <v>0.99200000000000443</v>
      </c>
      <c r="H28">
        <f t="shared" si="14"/>
        <v>0.92799999999999727</v>
      </c>
      <c r="I28">
        <f t="shared" si="14"/>
        <v>0.66500000000000625</v>
      </c>
      <c r="J28">
        <f t="shared" si="14"/>
        <v>0.31400000000000716</v>
      </c>
      <c r="K28">
        <f t="shared" si="14"/>
        <v>0.13799999999999102</v>
      </c>
      <c r="L28">
        <f t="shared" si="14"/>
        <v>0.13400000000000034</v>
      </c>
      <c r="M28">
        <f>+M18-M23</f>
        <v>0.20199999999999818</v>
      </c>
    </row>
    <row r="30" spans="2:13">
      <c r="B30">
        <f>+B25*200</f>
        <v>300.39999999999907</v>
      </c>
      <c r="C30">
        <f t="shared" ref="C30:M30" si="15">+C25*200</f>
        <v>270.19999999999982</v>
      </c>
      <c r="D30">
        <f t="shared" si="15"/>
        <v>227.00000000000102</v>
      </c>
      <c r="E30">
        <f t="shared" si="15"/>
        <v>182.20000000000027</v>
      </c>
      <c r="F30">
        <f t="shared" si="15"/>
        <v>138.2000000000005</v>
      </c>
      <c r="G30">
        <f t="shared" si="15"/>
        <v>105.4000000000002</v>
      </c>
      <c r="H30">
        <f t="shared" si="15"/>
        <v>84.799999999998477</v>
      </c>
      <c r="I30">
        <f t="shared" si="15"/>
        <v>63.2000000000005</v>
      </c>
      <c r="J30">
        <f t="shared" si="15"/>
        <v>39.000000000001478</v>
      </c>
      <c r="K30">
        <f t="shared" si="15"/>
        <v>11.199999999999477</v>
      </c>
      <c r="L30">
        <f t="shared" si="15"/>
        <v>6.8000000000012051</v>
      </c>
      <c r="M30">
        <f t="shared" si="15"/>
        <v>44.80000000000075</v>
      </c>
    </row>
    <row r="31" spans="2:13">
      <c r="B31">
        <f t="shared" ref="B31:M31" si="16">+B26*200</f>
        <v>303.79999999999825</v>
      </c>
      <c r="C31">
        <f t="shared" si="16"/>
        <v>263.40000000000146</v>
      </c>
      <c r="D31">
        <f t="shared" si="16"/>
        <v>223.00000000000182</v>
      </c>
      <c r="E31">
        <f t="shared" si="16"/>
        <v>185.80000000000041</v>
      </c>
      <c r="F31">
        <f t="shared" si="16"/>
        <v>152.19999999999914</v>
      </c>
      <c r="G31">
        <f t="shared" si="16"/>
        <v>139.6000000000015</v>
      </c>
      <c r="H31">
        <f t="shared" si="16"/>
        <v>125.39999999999907</v>
      </c>
      <c r="I31">
        <f t="shared" si="16"/>
        <v>100.60000000000002</v>
      </c>
      <c r="J31">
        <f t="shared" si="16"/>
        <v>88.2000000000005</v>
      </c>
      <c r="K31">
        <f t="shared" si="16"/>
        <v>70.199999999999818</v>
      </c>
      <c r="L31">
        <f t="shared" si="16"/>
        <v>61.7999999999995</v>
      </c>
      <c r="M31">
        <f t="shared" si="16"/>
        <v>100.20000000000095</v>
      </c>
    </row>
    <row r="32" spans="2:13">
      <c r="B32">
        <f t="shared" ref="B32:M32" si="17">+B27*200</f>
        <v>341.20000000000061</v>
      </c>
      <c r="C32">
        <f t="shared" si="17"/>
        <v>308.40000000000032</v>
      </c>
      <c r="D32">
        <f t="shared" si="17"/>
        <v>272.20000000000084</v>
      </c>
      <c r="E32">
        <f t="shared" si="17"/>
        <v>234.99999999999943</v>
      </c>
      <c r="F32">
        <f t="shared" si="17"/>
        <v>218.6000000000007</v>
      </c>
      <c r="G32">
        <f t="shared" si="17"/>
        <v>213.60000000000241</v>
      </c>
      <c r="H32">
        <f t="shared" si="17"/>
        <v>196.39999999999986</v>
      </c>
      <c r="I32">
        <f t="shared" si="17"/>
        <v>133.79999999999939</v>
      </c>
      <c r="J32">
        <f t="shared" si="17"/>
        <v>67.799999999999727</v>
      </c>
      <c r="K32">
        <f t="shared" si="17"/>
        <v>28.000000000000114</v>
      </c>
      <c r="L32">
        <f t="shared" si="17"/>
        <v>7.5999999999993406</v>
      </c>
      <c r="M32">
        <f t="shared" si="17"/>
        <v>29.600000000002069</v>
      </c>
    </row>
    <row r="33" spans="2:14">
      <c r="B33">
        <f t="shared" ref="B33:M33" si="18">+B28*200</f>
        <v>382.99999999999841</v>
      </c>
      <c r="C33">
        <f t="shared" si="18"/>
        <v>336.60000000000139</v>
      </c>
      <c r="D33">
        <f t="shared" si="18"/>
        <v>292.40000000000066</v>
      </c>
      <c r="E33">
        <f t="shared" si="18"/>
        <v>241.39999999999873</v>
      </c>
      <c r="F33">
        <f t="shared" si="18"/>
        <v>211.00000000000136</v>
      </c>
      <c r="G33">
        <f t="shared" si="18"/>
        <v>198.40000000000089</v>
      </c>
      <c r="H33">
        <f t="shared" si="18"/>
        <v>185.59999999999945</v>
      </c>
      <c r="I33">
        <f t="shared" si="18"/>
        <v>133.00000000000125</v>
      </c>
      <c r="J33">
        <f t="shared" si="18"/>
        <v>62.800000000001432</v>
      </c>
      <c r="K33">
        <f t="shared" si="18"/>
        <v>27.599999999998204</v>
      </c>
      <c r="L33">
        <f t="shared" si="18"/>
        <v>26.800000000000068</v>
      </c>
      <c r="M33">
        <f t="shared" si="18"/>
        <v>40.399999999999636</v>
      </c>
    </row>
    <row r="34" spans="2:14" s="3" customFormat="1">
      <c r="B34" s="3">
        <f>SUM(B30:B33)</f>
        <v>1328.3999999999965</v>
      </c>
      <c r="C34" s="3">
        <f t="shared" ref="C34:M34" si="19">SUM(C30:C33)</f>
        <v>1178.6000000000031</v>
      </c>
      <c r="D34" s="3">
        <f t="shared" si="19"/>
        <v>1014.6000000000043</v>
      </c>
      <c r="E34" s="3">
        <f t="shared" si="19"/>
        <v>844.39999999999884</v>
      </c>
      <c r="F34" s="3">
        <f t="shared" si="19"/>
        <v>720.00000000000171</v>
      </c>
      <c r="G34" s="3">
        <f t="shared" si="19"/>
        <v>657.000000000005</v>
      </c>
      <c r="H34" s="3">
        <f t="shared" si="19"/>
        <v>592.19999999999686</v>
      </c>
      <c r="I34" s="3">
        <f t="shared" si="19"/>
        <v>430.60000000000116</v>
      </c>
      <c r="J34" s="3">
        <f t="shared" si="19"/>
        <v>257.80000000000314</v>
      </c>
      <c r="K34" s="3">
        <f t="shared" si="19"/>
        <v>136.99999999999761</v>
      </c>
      <c r="L34" s="3">
        <f t="shared" si="19"/>
        <v>103.00000000000011</v>
      </c>
      <c r="M34" s="3">
        <f t="shared" si="19"/>
        <v>215.00000000000341</v>
      </c>
      <c r="N34" s="3">
        <f>+SUM(B34:M34)</f>
        <v>7478.6000000000113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68"/>
  <sheetViews>
    <sheetView topLeftCell="A49" workbookViewId="0">
      <selection activeCell="O34" sqref="O34"/>
    </sheetView>
  </sheetViews>
  <sheetFormatPr baseColWidth="10" defaultColWidth="8.83203125" defaultRowHeight="15"/>
  <sheetData>
    <row r="2" spans="2:9">
      <c r="B2">
        <v>103.517</v>
      </c>
      <c r="C2">
        <v>103.553</v>
      </c>
      <c r="D2">
        <v>103.369</v>
      </c>
    </row>
    <row r="3" spans="2:9">
      <c r="B3">
        <v>103.035</v>
      </c>
      <c r="C3">
        <v>103.333</v>
      </c>
      <c r="D3">
        <v>103.492</v>
      </c>
    </row>
    <row r="4" spans="2:9">
      <c r="B4">
        <v>102.81</v>
      </c>
      <c r="C4">
        <v>103.033</v>
      </c>
      <c r="D4">
        <v>103.053</v>
      </c>
      <c r="E4">
        <v>102.72799999999999</v>
      </c>
      <c r="F4">
        <v>102.56100000000001</v>
      </c>
    </row>
    <row r="5" spans="2:9">
      <c r="B5">
        <v>102.53700000000001</v>
      </c>
      <c r="C5">
        <v>102.699</v>
      </c>
      <c r="D5">
        <v>102.595</v>
      </c>
      <c r="E5">
        <v>102.398</v>
      </c>
      <c r="F5">
        <v>102.34099999999999</v>
      </c>
    </row>
    <row r="6" spans="2:9">
      <c r="B6">
        <v>102.236</v>
      </c>
      <c r="C6">
        <v>102.328</v>
      </c>
      <c r="D6">
        <v>102.419</v>
      </c>
      <c r="E6">
        <v>102.26</v>
      </c>
      <c r="F6">
        <v>101.792</v>
      </c>
    </row>
    <row r="7" spans="2:9">
      <c r="B7">
        <v>101.895</v>
      </c>
      <c r="C7">
        <v>102.047</v>
      </c>
      <c r="D7">
        <v>102.143</v>
      </c>
      <c r="E7">
        <v>102.126</v>
      </c>
      <c r="F7">
        <v>101.822</v>
      </c>
      <c r="G7">
        <v>101.541</v>
      </c>
    </row>
    <row r="8" spans="2:9">
      <c r="B8">
        <v>101.77200000000001</v>
      </c>
      <c r="C8">
        <v>101.73699999999999</v>
      </c>
      <c r="D8">
        <v>101.81100000000001</v>
      </c>
      <c r="E8">
        <v>101.858</v>
      </c>
      <c r="F8">
        <v>101.742</v>
      </c>
      <c r="G8">
        <v>101.438</v>
      </c>
      <c r="H8">
        <v>101.23099999999999</v>
      </c>
    </row>
    <row r="9" spans="2:9">
      <c r="B9">
        <v>101.709</v>
      </c>
      <c r="C9">
        <v>101.627</v>
      </c>
      <c r="D9">
        <v>101.71</v>
      </c>
      <c r="E9">
        <v>101.67400000000001</v>
      </c>
      <c r="F9">
        <v>101.60299999999999</v>
      </c>
      <c r="G9">
        <v>101.381</v>
      </c>
      <c r="H9">
        <v>101.21899999999999</v>
      </c>
      <c r="I9">
        <v>101.02200000000001</v>
      </c>
    </row>
    <row r="10" spans="2:9">
      <c r="B10">
        <v>101.821</v>
      </c>
      <c r="C10">
        <v>101.536</v>
      </c>
      <c r="D10">
        <v>101.551</v>
      </c>
      <c r="E10">
        <v>101.59</v>
      </c>
      <c r="F10">
        <v>101.333</v>
      </c>
      <c r="G10">
        <v>101.157</v>
      </c>
      <c r="H10">
        <v>101.035</v>
      </c>
      <c r="I10">
        <v>100.782</v>
      </c>
    </row>
    <row r="14" spans="2:9">
      <c r="B14" s="2">
        <v>101.35</v>
      </c>
      <c r="C14" s="2">
        <f>+B14-0.093</f>
        <v>101.25699999999999</v>
      </c>
      <c r="D14" s="2">
        <f>+C14-0.093</f>
        <v>101.16399999999999</v>
      </c>
      <c r="E14" s="2"/>
      <c r="F14" s="2"/>
      <c r="G14" s="2"/>
      <c r="H14" s="2"/>
      <c r="I14" s="2"/>
    </row>
    <row r="15" spans="2:9">
      <c r="B15" s="2">
        <f t="shared" ref="B15:B21" si="0">+B14-0.093</f>
        <v>101.25699999999999</v>
      </c>
      <c r="C15" s="2">
        <f>+B15-0.093</f>
        <v>101.16399999999999</v>
      </c>
      <c r="D15" s="2">
        <f>+C15-0.093</f>
        <v>101.07099999999998</v>
      </c>
      <c r="E15" s="2"/>
      <c r="F15" s="2"/>
      <c r="G15" s="2"/>
      <c r="H15" s="2"/>
      <c r="I15" s="2"/>
    </row>
    <row r="16" spans="2:9">
      <c r="B16" s="2">
        <f t="shared" si="0"/>
        <v>101.16399999999999</v>
      </c>
      <c r="C16" s="2">
        <f t="shared" ref="C16:D16" si="1">+B16-0.093</f>
        <v>101.07099999999998</v>
      </c>
      <c r="D16" s="2">
        <f t="shared" si="1"/>
        <v>100.97799999999998</v>
      </c>
      <c r="E16" s="2">
        <f t="shared" ref="E16:F16" si="2">+D16-0.093</f>
        <v>100.88499999999998</v>
      </c>
      <c r="F16" s="2">
        <f t="shared" si="2"/>
        <v>100.79199999999997</v>
      </c>
      <c r="G16" s="2"/>
      <c r="H16" s="2"/>
      <c r="I16" s="2"/>
    </row>
    <row r="17" spans="2:9">
      <c r="B17" s="2">
        <f t="shared" si="0"/>
        <v>101.07099999999998</v>
      </c>
      <c r="C17" s="2">
        <f t="shared" ref="C17:F17" si="3">+B17-0.093</f>
        <v>100.97799999999998</v>
      </c>
      <c r="D17" s="2">
        <f t="shared" si="3"/>
        <v>100.88499999999998</v>
      </c>
      <c r="E17" s="2">
        <f t="shared" si="3"/>
        <v>100.79199999999997</v>
      </c>
      <c r="F17" s="2">
        <f t="shared" si="3"/>
        <v>100.69899999999997</v>
      </c>
      <c r="G17" s="2"/>
      <c r="H17" s="2"/>
      <c r="I17" s="2"/>
    </row>
    <row r="18" spans="2:9">
      <c r="B18" s="2">
        <f t="shared" si="0"/>
        <v>100.97799999999998</v>
      </c>
      <c r="C18" s="2">
        <f t="shared" ref="C18:F18" si="4">+B18-0.093</f>
        <v>100.88499999999998</v>
      </c>
      <c r="D18" s="2">
        <f t="shared" si="4"/>
        <v>100.79199999999997</v>
      </c>
      <c r="E18" s="2">
        <f t="shared" si="4"/>
        <v>100.69899999999997</v>
      </c>
      <c r="F18" s="2">
        <f t="shared" si="4"/>
        <v>100.60599999999997</v>
      </c>
      <c r="G18" s="2"/>
      <c r="H18" s="2"/>
      <c r="I18" s="2"/>
    </row>
    <row r="19" spans="2:9">
      <c r="B19" s="2">
        <f t="shared" si="0"/>
        <v>100.88499999999998</v>
      </c>
      <c r="C19" s="2">
        <f t="shared" ref="C19:G19" si="5">+B19-0.093</f>
        <v>100.79199999999997</v>
      </c>
      <c r="D19" s="2">
        <f t="shared" si="5"/>
        <v>100.69899999999997</v>
      </c>
      <c r="E19" s="2">
        <f t="shared" si="5"/>
        <v>100.60599999999997</v>
      </c>
      <c r="F19" s="2">
        <f t="shared" si="5"/>
        <v>100.51299999999996</v>
      </c>
      <c r="G19" s="2">
        <f t="shared" si="5"/>
        <v>100.41999999999996</v>
      </c>
      <c r="H19" s="2"/>
      <c r="I19" s="2"/>
    </row>
    <row r="20" spans="2:9">
      <c r="B20" s="2">
        <f t="shared" si="0"/>
        <v>100.79199999999997</v>
      </c>
      <c r="C20" s="2">
        <f t="shared" ref="C20:I21" si="6">+B20-0.093</f>
        <v>100.69899999999997</v>
      </c>
      <c r="D20" s="2">
        <f t="shared" si="6"/>
        <v>100.60599999999997</v>
      </c>
      <c r="E20" s="2">
        <f t="shared" si="6"/>
        <v>100.51299999999996</v>
      </c>
      <c r="F20" s="2">
        <f t="shared" si="6"/>
        <v>100.41999999999996</v>
      </c>
      <c r="G20" s="2">
        <f t="shared" si="6"/>
        <v>100.32699999999996</v>
      </c>
      <c r="H20" s="2">
        <f t="shared" si="6"/>
        <v>100.23399999999995</v>
      </c>
      <c r="I20" s="2"/>
    </row>
    <row r="21" spans="2:9">
      <c r="B21" s="2">
        <f t="shared" si="0"/>
        <v>100.69899999999997</v>
      </c>
      <c r="C21" s="2">
        <f t="shared" si="6"/>
        <v>100.60599999999997</v>
      </c>
      <c r="D21" s="2">
        <f t="shared" si="6"/>
        <v>100.51299999999996</v>
      </c>
      <c r="E21" s="2">
        <f t="shared" si="6"/>
        <v>100.41999999999996</v>
      </c>
      <c r="F21" s="2">
        <f t="shared" si="6"/>
        <v>100.32699999999996</v>
      </c>
      <c r="G21" s="2">
        <f t="shared" si="6"/>
        <v>100.23399999999995</v>
      </c>
      <c r="H21" s="2">
        <f t="shared" si="6"/>
        <v>100.14099999999995</v>
      </c>
      <c r="I21" s="2">
        <f t="shared" si="6"/>
        <v>100.04799999999994</v>
      </c>
    </row>
    <row r="22" spans="2:9">
      <c r="B22" s="2">
        <v>100.6</v>
      </c>
      <c r="C22" s="2">
        <f>+B22-0.11</f>
        <v>100.49</v>
      </c>
      <c r="D22" s="2">
        <f t="shared" ref="D22:H22" si="7">+C22-0.11</f>
        <v>100.38</v>
      </c>
      <c r="E22" s="2">
        <f t="shared" si="7"/>
        <v>100.27</v>
      </c>
      <c r="F22" s="2">
        <f t="shared" si="7"/>
        <v>100.16</v>
      </c>
      <c r="G22" s="2">
        <f t="shared" si="7"/>
        <v>100.05</v>
      </c>
      <c r="H22" s="2">
        <f t="shared" si="7"/>
        <v>99.94</v>
      </c>
      <c r="I22" s="2">
        <v>99.8</v>
      </c>
    </row>
    <row r="28" spans="2:9">
      <c r="B28">
        <f t="shared" ref="B28:C35" si="8">ROUND(AVERAGE(B2:C3),2)</f>
        <v>103.36</v>
      </c>
      <c r="C28">
        <f t="shared" si="8"/>
        <v>103.44</v>
      </c>
      <c r="D28">
        <f>ROUND(AVERAGE(D2:D3),2)</f>
        <v>103.43</v>
      </c>
    </row>
    <row r="29" spans="2:9">
      <c r="B29">
        <f t="shared" si="8"/>
        <v>103.05</v>
      </c>
      <c r="C29">
        <f t="shared" si="8"/>
        <v>103.23</v>
      </c>
      <c r="D29">
        <f>ROUND(AVERAGE(D3:D4),2)</f>
        <v>103.27</v>
      </c>
      <c r="E29">
        <f>ROUND(AVERAGE(E3:F4),2)</f>
        <v>102.64</v>
      </c>
      <c r="F29">
        <f>ROUND(AVERAGE(F3:G4),2)</f>
        <v>102.56</v>
      </c>
    </row>
    <row r="30" spans="2:9">
      <c r="B30">
        <f t="shared" si="8"/>
        <v>102.77</v>
      </c>
      <c r="C30">
        <f t="shared" si="8"/>
        <v>102.85</v>
      </c>
      <c r="D30">
        <f t="shared" ref="D30:D35" si="9">ROUND(AVERAGE(D4:E5),2)</f>
        <v>102.69</v>
      </c>
      <c r="E30">
        <f>ROUND(AVERAGE(E4:F5),2)</f>
        <v>102.51</v>
      </c>
      <c r="F30">
        <f>ROUND(AVERAGE(F4:G5),2)</f>
        <v>102.45</v>
      </c>
    </row>
    <row r="31" spans="2:9">
      <c r="B31">
        <f t="shared" si="8"/>
        <v>102.45</v>
      </c>
      <c r="C31">
        <f t="shared" si="8"/>
        <v>102.51</v>
      </c>
      <c r="D31">
        <f t="shared" si="9"/>
        <v>102.42</v>
      </c>
      <c r="E31">
        <f>ROUND(AVERAGE(E5:F6),2)</f>
        <v>102.2</v>
      </c>
      <c r="F31">
        <f>ROUND(AVERAGE(F5:F6),2)</f>
        <v>102.07</v>
      </c>
    </row>
    <row r="32" spans="2:9">
      <c r="B32">
        <f t="shared" si="8"/>
        <v>102.13</v>
      </c>
      <c r="C32">
        <f t="shared" si="8"/>
        <v>102.23</v>
      </c>
      <c r="D32">
        <f t="shared" si="9"/>
        <v>102.24</v>
      </c>
      <c r="E32">
        <f>ROUND(AVERAGE(E6:F7),2)</f>
        <v>102</v>
      </c>
      <c r="F32">
        <f>ROUND(AVERAGE(F6,F7,G7),2)</f>
        <v>101.72</v>
      </c>
    </row>
    <row r="33" spans="2:9">
      <c r="B33">
        <f t="shared" si="8"/>
        <v>101.86</v>
      </c>
      <c r="C33">
        <f t="shared" si="8"/>
        <v>101.93</v>
      </c>
      <c r="D33">
        <f t="shared" si="9"/>
        <v>101.98</v>
      </c>
      <c r="E33">
        <f>ROUND(AVERAGE(E7:F8),2)</f>
        <v>101.89</v>
      </c>
      <c r="F33">
        <f>ROUND(AVERAGE(F7:G8),2)</f>
        <v>101.64</v>
      </c>
      <c r="G33">
        <f>ROUND(AVERAGE(G7,G8,H8),2)</f>
        <v>101.4</v>
      </c>
    </row>
    <row r="34" spans="2:9">
      <c r="B34">
        <f t="shared" si="8"/>
        <v>101.71</v>
      </c>
      <c r="C34">
        <f t="shared" si="8"/>
        <v>101.72</v>
      </c>
      <c r="D34">
        <f t="shared" si="9"/>
        <v>101.76</v>
      </c>
      <c r="E34">
        <f>ROUND(AVERAGE(E8:F9),2)</f>
        <v>101.72</v>
      </c>
      <c r="F34">
        <f>ROUND(AVERAGE(F8:G9),2)</f>
        <v>101.54</v>
      </c>
      <c r="G34">
        <f>ROUND(AVERAGE(G8:H9),2)</f>
        <v>101.32</v>
      </c>
      <c r="H34">
        <f>ROUND(AVERAGE(H8,H9,I9),2)</f>
        <v>101.16</v>
      </c>
    </row>
    <row r="35" spans="2:9">
      <c r="B35">
        <f t="shared" si="8"/>
        <v>101.67</v>
      </c>
      <c r="C35">
        <f t="shared" si="8"/>
        <v>101.61</v>
      </c>
      <c r="D35">
        <f t="shared" si="9"/>
        <v>101.63</v>
      </c>
      <c r="E35">
        <f>ROUND(AVERAGE(E9:F10),2)</f>
        <v>101.55</v>
      </c>
      <c r="F35">
        <f>ROUND(AVERAGE(F9:G10),2)</f>
        <v>101.37</v>
      </c>
      <c r="G35">
        <f>ROUND(AVERAGE(G9:H10),2)</f>
        <v>101.2</v>
      </c>
      <c r="H35">
        <f>ROUND(AVERAGE(H9:I10),2)</f>
        <v>101.01</v>
      </c>
      <c r="I35">
        <f>ROUND(AVERAGE(I9:I10),2)</f>
        <v>100.9</v>
      </c>
    </row>
    <row r="36" spans="2:9">
      <c r="B36">
        <f t="shared" ref="B36:H36" si="10">ROUND(AVERAGE(B10:C10),2)</f>
        <v>101.68</v>
      </c>
      <c r="C36">
        <f t="shared" si="10"/>
        <v>101.54</v>
      </c>
      <c r="D36">
        <f t="shared" si="10"/>
        <v>101.57</v>
      </c>
      <c r="E36">
        <f t="shared" si="10"/>
        <v>101.46</v>
      </c>
      <c r="F36">
        <f t="shared" si="10"/>
        <v>101.25</v>
      </c>
      <c r="G36">
        <f t="shared" si="10"/>
        <v>101.1</v>
      </c>
      <c r="H36">
        <f t="shared" si="10"/>
        <v>100.91</v>
      </c>
    </row>
    <row r="40" spans="2:9">
      <c r="B40">
        <f t="shared" ref="B40:C47" si="11">ROUND(AVERAGE(B14:C15),2)</f>
        <v>101.26</v>
      </c>
      <c r="C40">
        <f t="shared" si="11"/>
        <v>101.16</v>
      </c>
      <c r="D40">
        <f>ROUND(AVERAGE(D14:D15),2)</f>
        <v>101.12</v>
      </c>
    </row>
    <row r="41" spans="2:9">
      <c r="B41">
        <f t="shared" si="11"/>
        <v>101.16</v>
      </c>
      <c r="C41">
        <f t="shared" si="11"/>
        <v>101.07</v>
      </c>
      <c r="D41">
        <f>ROUND(AVERAGE(D15:D16),2)</f>
        <v>101.02</v>
      </c>
      <c r="E41">
        <f>ROUND(AVERAGE(E15:F16),2)</f>
        <v>100.84</v>
      </c>
      <c r="F41">
        <f>ROUND(AVERAGE(F15:G16),2)</f>
        <v>100.79</v>
      </c>
    </row>
    <row r="42" spans="2:9">
      <c r="B42">
        <f t="shared" si="11"/>
        <v>101.07</v>
      </c>
      <c r="C42">
        <f t="shared" si="11"/>
        <v>100.98</v>
      </c>
      <c r="D42">
        <f t="shared" ref="D42:D47" si="12">ROUND(AVERAGE(D16:E17),2)</f>
        <v>100.89</v>
      </c>
      <c r="E42">
        <f>ROUND(AVERAGE(E16:F17),2)</f>
        <v>100.79</v>
      </c>
      <c r="F42">
        <f>ROUND(AVERAGE(F16:G17),2)</f>
        <v>100.75</v>
      </c>
    </row>
    <row r="43" spans="2:9">
      <c r="B43">
        <f t="shared" si="11"/>
        <v>100.98</v>
      </c>
      <c r="C43">
        <f t="shared" si="11"/>
        <v>100.89</v>
      </c>
      <c r="D43">
        <f t="shared" si="12"/>
        <v>100.79</v>
      </c>
      <c r="E43">
        <f>ROUND(AVERAGE(E17:F18),2)</f>
        <v>100.7</v>
      </c>
      <c r="F43">
        <f>ROUND(AVERAGE(F17:F18),2)</f>
        <v>100.65</v>
      </c>
    </row>
    <row r="44" spans="2:9">
      <c r="B44">
        <f t="shared" si="11"/>
        <v>100.89</v>
      </c>
      <c r="C44">
        <f t="shared" si="11"/>
        <v>100.79</v>
      </c>
      <c r="D44">
        <f t="shared" si="12"/>
        <v>100.7</v>
      </c>
      <c r="E44">
        <f>ROUND(AVERAGE(E18:F19),2)</f>
        <v>100.61</v>
      </c>
      <c r="F44">
        <f>ROUND(AVERAGE(F18,F19,G19),2)</f>
        <v>100.51</v>
      </c>
    </row>
    <row r="45" spans="2:9">
      <c r="B45">
        <f t="shared" si="11"/>
        <v>100.79</v>
      </c>
      <c r="C45">
        <f t="shared" si="11"/>
        <v>100.7</v>
      </c>
      <c r="D45">
        <f t="shared" si="12"/>
        <v>100.61</v>
      </c>
      <c r="E45">
        <f>ROUND(AVERAGE(E19:F20),2)</f>
        <v>100.51</v>
      </c>
      <c r="F45">
        <f>ROUND(AVERAGE(F19:G20),2)</f>
        <v>100.42</v>
      </c>
      <c r="G45">
        <f>ROUND(AVERAGE(G19,G20,H20),2)</f>
        <v>100.33</v>
      </c>
    </row>
    <row r="46" spans="2:9">
      <c r="B46">
        <f t="shared" si="11"/>
        <v>100.7</v>
      </c>
      <c r="C46">
        <f t="shared" si="11"/>
        <v>100.61</v>
      </c>
      <c r="D46">
        <f t="shared" si="12"/>
        <v>100.51</v>
      </c>
      <c r="E46">
        <f>ROUND(AVERAGE(E20:F21),2)</f>
        <v>100.42</v>
      </c>
      <c r="F46">
        <f>ROUND(AVERAGE(F20:G21),2)</f>
        <v>100.33</v>
      </c>
      <c r="G46">
        <f>ROUND(AVERAGE(G20:H21),2)</f>
        <v>100.23</v>
      </c>
      <c r="H46">
        <f>ROUND(AVERAGE(H20,H21,I21),2)</f>
        <v>100.14</v>
      </c>
    </row>
    <row r="47" spans="2:9">
      <c r="B47">
        <f t="shared" si="11"/>
        <v>100.6</v>
      </c>
      <c r="C47">
        <f t="shared" si="11"/>
        <v>100.5</v>
      </c>
      <c r="D47">
        <f t="shared" si="12"/>
        <v>100.4</v>
      </c>
      <c r="E47">
        <f>ROUND(AVERAGE(E21:F22),2)</f>
        <v>100.29</v>
      </c>
      <c r="F47">
        <f>ROUND(AVERAGE(F21:G22),2)</f>
        <v>100.19</v>
      </c>
      <c r="G47">
        <f>ROUND(AVERAGE(G21:H22),2)</f>
        <v>100.09</v>
      </c>
      <c r="H47">
        <f>ROUND(AVERAGE(H21:I22),2)</f>
        <v>99.98</v>
      </c>
      <c r="I47">
        <f>ROUND(AVERAGE(I21:I22),2)</f>
        <v>99.92</v>
      </c>
    </row>
    <row r="48" spans="2:9">
      <c r="B48">
        <f t="shared" ref="B48:H48" si="13">ROUND(AVERAGE(B22:C22),2)</f>
        <v>100.55</v>
      </c>
      <c r="C48">
        <f t="shared" si="13"/>
        <v>100.44</v>
      </c>
      <c r="D48">
        <f t="shared" si="13"/>
        <v>100.33</v>
      </c>
      <c r="E48">
        <f t="shared" si="13"/>
        <v>100.22</v>
      </c>
      <c r="F48">
        <f t="shared" si="13"/>
        <v>100.11</v>
      </c>
      <c r="G48">
        <f t="shared" si="13"/>
        <v>100</v>
      </c>
      <c r="H48">
        <f t="shared" si="13"/>
        <v>99.87</v>
      </c>
    </row>
    <row r="50" spans="2:8">
      <c r="B50">
        <f>+B28-B40</f>
        <v>2.0999999999999943</v>
      </c>
      <c r="C50">
        <f t="shared" ref="C50:F51" si="14">+C28-C40</f>
        <v>2.2800000000000011</v>
      </c>
      <c r="D50">
        <f t="shared" si="14"/>
        <v>2.3100000000000023</v>
      </c>
    </row>
    <row r="51" spans="2:8">
      <c r="B51">
        <f>+B29-B41</f>
        <v>1.8900000000000006</v>
      </c>
      <c r="C51">
        <f t="shared" si="14"/>
        <v>2.1600000000000108</v>
      </c>
      <c r="D51">
        <f t="shared" si="14"/>
        <v>2.25</v>
      </c>
      <c r="E51">
        <f t="shared" si="14"/>
        <v>1.7999999999999972</v>
      </c>
      <c r="F51">
        <f t="shared" si="14"/>
        <v>1.769999999999996</v>
      </c>
    </row>
    <row r="52" spans="2:8">
      <c r="B52">
        <f t="shared" ref="B52:F52" si="15">+B30-B42</f>
        <v>1.7000000000000028</v>
      </c>
      <c r="C52">
        <f t="shared" si="15"/>
        <v>1.8699999999999903</v>
      </c>
      <c r="D52">
        <f t="shared" si="15"/>
        <v>1.7999999999999972</v>
      </c>
      <c r="E52">
        <f t="shared" si="15"/>
        <v>1.7199999999999989</v>
      </c>
      <c r="F52">
        <f t="shared" si="15"/>
        <v>1.7000000000000028</v>
      </c>
    </row>
    <row r="53" spans="2:8">
      <c r="B53">
        <f t="shared" ref="B53:H57" si="16">+B31-B43</f>
        <v>1.4699999999999989</v>
      </c>
      <c r="C53">
        <f t="shared" si="16"/>
        <v>1.6200000000000045</v>
      </c>
      <c r="D53">
        <f t="shared" si="16"/>
        <v>1.6299999999999955</v>
      </c>
      <c r="E53">
        <f t="shared" si="16"/>
        <v>1.5</v>
      </c>
      <c r="F53">
        <f t="shared" si="16"/>
        <v>1.4199999999999875</v>
      </c>
    </row>
    <row r="54" spans="2:8">
      <c r="B54">
        <f>+B32-B44</f>
        <v>1.2399999999999949</v>
      </c>
      <c r="C54">
        <f t="shared" si="16"/>
        <v>1.4399999999999977</v>
      </c>
      <c r="D54">
        <f t="shared" si="16"/>
        <v>1.539999999999992</v>
      </c>
      <c r="E54">
        <f t="shared" si="16"/>
        <v>1.3900000000000006</v>
      </c>
      <c r="F54">
        <f t="shared" si="16"/>
        <v>1.2099999999999937</v>
      </c>
    </row>
    <row r="55" spans="2:8">
      <c r="B55">
        <f>+B33-B45</f>
        <v>1.0699999999999932</v>
      </c>
      <c r="C55">
        <f t="shared" si="16"/>
        <v>1.230000000000004</v>
      </c>
      <c r="D55">
        <f t="shared" si="16"/>
        <v>1.3700000000000045</v>
      </c>
      <c r="E55">
        <f t="shared" si="16"/>
        <v>1.3799999999999955</v>
      </c>
      <c r="F55">
        <f t="shared" si="16"/>
        <v>1.2199999999999989</v>
      </c>
      <c r="G55">
        <f t="shared" si="16"/>
        <v>1.0700000000000074</v>
      </c>
    </row>
    <row r="56" spans="2:8">
      <c r="B56">
        <f>+B34-B46</f>
        <v>1.0099999999999909</v>
      </c>
      <c r="C56">
        <f t="shared" si="16"/>
        <v>1.1099999999999994</v>
      </c>
      <c r="D56">
        <f t="shared" si="16"/>
        <v>1.25</v>
      </c>
      <c r="E56">
        <f t="shared" si="16"/>
        <v>1.2999999999999972</v>
      </c>
      <c r="F56">
        <f t="shared" si="16"/>
        <v>1.210000000000008</v>
      </c>
      <c r="G56">
        <f t="shared" si="16"/>
        <v>1.0899999999999892</v>
      </c>
      <c r="H56">
        <f t="shared" si="16"/>
        <v>1.019999999999996</v>
      </c>
    </row>
    <row r="57" spans="2:8">
      <c r="B57">
        <f>+B35-B47</f>
        <v>1.0700000000000074</v>
      </c>
      <c r="C57">
        <f t="shared" si="16"/>
        <v>1.1099999999999994</v>
      </c>
      <c r="D57">
        <f t="shared" si="16"/>
        <v>1.2299999999999898</v>
      </c>
      <c r="E57">
        <f t="shared" si="16"/>
        <v>1.2599999999999909</v>
      </c>
      <c r="F57">
        <f t="shared" si="16"/>
        <v>1.1800000000000068</v>
      </c>
      <c r="G57">
        <f t="shared" si="16"/>
        <v>1.1099999999999994</v>
      </c>
      <c r="H57">
        <f t="shared" si="16"/>
        <v>1.0300000000000011</v>
      </c>
    </row>
    <row r="58" spans="2:8">
      <c r="B58">
        <f t="shared" ref="B58:H58" si="17">+B36-B48</f>
        <v>1.1300000000000097</v>
      </c>
      <c r="C58">
        <f t="shared" si="17"/>
        <v>1.1000000000000085</v>
      </c>
      <c r="D58">
        <f t="shared" si="17"/>
        <v>1.2399999999999949</v>
      </c>
      <c r="E58">
        <f t="shared" si="17"/>
        <v>1.2399999999999949</v>
      </c>
      <c r="F58">
        <f t="shared" si="17"/>
        <v>1.1400000000000006</v>
      </c>
      <c r="G58">
        <f t="shared" si="17"/>
        <v>1.0999999999999943</v>
      </c>
      <c r="H58">
        <f t="shared" si="17"/>
        <v>1.039999999999992</v>
      </c>
    </row>
    <row r="60" spans="2:8">
      <c r="B60">
        <f>+B50*100</f>
        <v>209.99999999999943</v>
      </c>
      <c r="C60">
        <f t="shared" ref="C60:H60" si="18">+C50*100</f>
        <v>228.00000000000011</v>
      </c>
      <c r="D60">
        <f t="shared" si="18"/>
        <v>231.00000000000023</v>
      </c>
      <c r="E60">
        <f t="shared" si="18"/>
        <v>0</v>
      </c>
      <c r="F60">
        <f t="shared" si="18"/>
        <v>0</v>
      </c>
      <c r="G60">
        <f t="shared" si="18"/>
        <v>0</v>
      </c>
      <c r="H60">
        <f t="shared" si="18"/>
        <v>0</v>
      </c>
    </row>
    <row r="61" spans="2:8">
      <c r="B61">
        <f t="shared" ref="B61:H61" si="19">+B51*100</f>
        <v>189.00000000000006</v>
      </c>
      <c r="C61">
        <f t="shared" si="19"/>
        <v>216.00000000000108</v>
      </c>
      <c r="D61">
        <f t="shared" si="19"/>
        <v>225</v>
      </c>
      <c r="E61">
        <f t="shared" si="19"/>
        <v>179.99999999999972</v>
      </c>
      <c r="F61">
        <f t="shared" si="19"/>
        <v>176.9999999999996</v>
      </c>
      <c r="G61">
        <f t="shared" si="19"/>
        <v>0</v>
      </c>
      <c r="H61">
        <f t="shared" si="19"/>
        <v>0</v>
      </c>
    </row>
    <row r="62" spans="2:8">
      <c r="B62">
        <f t="shared" ref="B62:H62" si="20">+B52*100</f>
        <v>170.00000000000028</v>
      </c>
      <c r="C62">
        <f t="shared" si="20"/>
        <v>186.99999999999903</v>
      </c>
      <c r="D62">
        <f t="shared" si="20"/>
        <v>179.99999999999972</v>
      </c>
      <c r="E62">
        <f t="shared" si="20"/>
        <v>171.99999999999989</v>
      </c>
      <c r="F62">
        <f t="shared" si="20"/>
        <v>170.00000000000028</v>
      </c>
      <c r="G62">
        <f t="shared" si="20"/>
        <v>0</v>
      </c>
      <c r="H62">
        <f t="shared" si="20"/>
        <v>0</v>
      </c>
    </row>
    <row r="63" spans="2:8">
      <c r="B63">
        <f t="shared" ref="B63:H63" si="21">+B53*100</f>
        <v>146.99999999999989</v>
      </c>
      <c r="C63">
        <f t="shared" si="21"/>
        <v>162.00000000000045</v>
      </c>
      <c r="D63">
        <f t="shared" si="21"/>
        <v>162.99999999999955</v>
      </c>
      <c r="E63">
        <f t="shared" si="21"/>
        <v>150</v>
      </c>
      <c r="F63">
        <f t="shared" si="21"/>
        <v>141.99999999999875</v>
      </c>
      <c r="G63">
        <f t="shared" si="21"/>
        <v>0</v>
      </c>
      <c r="H63">
        <f t="shared" si="21"/>
        <v>0</v>
      </c>
    </row>
    <row r="64" spans="2:8">
      <c r="B64">
        <f t="shared" ref="B64:H64" si="22">+B54*100</f>
        <v>123.99999999999949</v>
      </c>
      <c r="C64">
        <f t="shared" si="22"/>
        <v>143.99999999999977</v>
      </c>
      <c r="D64">
        <f t="shared" si="22"/>
        <v>153.9999999999992</v>
      </c>
      <c r="E64">
        <f t="shared" si="22"/>
        <v>139.00000000000006</v>
      </c>
      <c r="F64">
        <f t="shared" si="22"/>
        <v>120.99999999999937</v>
      </c>
      <c r="G64">
        <f t="shared" si="22"/>
        <v>0</v>
      </c>
      <c r="H64">
        <f t="shared" si="22"/>
        <v>0</v>
      </c>
    </row>
    <row r="65" spans="2:9">
      <c r="B65">
        <f t="shared" ref="B65:H65" si="23">+B55*100</f>
        <v>106.99999999999932</v>
      </c>
      <c r="C65">
        <f t="shared" si="23"/>
        <v>123.0000000000004</v>
      </c>
      <c r="D65">
        <f t="shared" si="23"/>
        <v>137.00000000000045</v>
      </c>
      <c r="E65">
        <f t="shared" si="23"/>
        <v>137.99999999999955</v>
      </c>
      <c r="F65">
        <f t="shared" si="23"/>
        <v>121.99999999999989</v>
      </c>
      <c r="G65">
        <f t="shared" si="23"/>
        <v>107.00000000000074</v>
      </c>
      <c r="H65">
        <f t="shared" si="23"/>
        <v>0</v>
      </c>
    </row>
    <row r="66" spans="2:9">
      <c r="B66">
        <f t="shared" ref="B66:H66" si="24">+B56*100</f>
        <v>100.99999999999909</v>
      </c>
      <c r="C66">
        <f t="shared" si="24"/>
        <v>110.99999999999994</v>
      </c>
      <c r="D66">
        <f t="shared" si="24"/>
        <v>125</v>
      </c>
      <c r="E66">
        <f t="shared" si="24"/>
        <v>129.99999999999972</v>
      </c>
      <c r="F66">
        <f t="shared" si="24"/>
        <v>121.0000000000008</v>
      </c>
      <c r="G66">
        <f t="shared" si="24"/>
        <v>108.99999999999892</v>
      </c>
      <c r="H66">
        <f t="shared" si="24"/>
        <v>101.9999999999996</v>
      </c>
    </row>
    <row r="67" spans="2:9">
      <c r="B67">
        <f t="shared" ref="B67:H67" si="25">+B57*100</f>
        <v>107.00000000000074</v>
      </c>
      <c r="C67">
        <f t="shared" si="25"/>
        <v>110.99999999999994</v>
      </c>
      <c r="D67">
        <f t="shared" si="25"/>
        <v>122.99999999999898</v>
      </c>
      <c r="E67">
        <f t="shared" si="25"/>
        <v>125.99999999999909</v>
      </c>
      <c r="F67">
        <f t="shared" si="25"/>
        <v>118.00000000000068</v>
      </c>
      <c r="G67">
        <f t="shared" si="25"/>
        <v>110.99999999999994</v>
      </c>
      <c r="H67">
        <f t="shared" si="25"/>
        <v>103.00000000000011</v>
      </c>
    </row>
    <row r="68" spans="2:9">
      <c r="B68">
        <f t="shared" ref="B68:H68" si="26">+B58*100</f>
        <v>113.00000000000097</v>
      </c>
      <c r="C68">
        <f t="shared" si="26"/>
        <v>110.00000000000085</v>
      </c>
      <c r="D68">
        <f t="shared" si="26"/>
        <v>123.99999999999949</v>
      </c>
      <c r="E68">
        <f t="shared" si="26"/>
        <v>123.99999999999949</v>
      </c>
      <c r="F68">
        <f t="shared" si="26"/>
        <v>114.00000000000006</v>
      </c>
      <c r="G68">
        <f t="shared" si="26"/>
        <v>109.99999999999943</v>
      </c>
      <c r="H68">
        <f t="shared" si="26"/>
        <v>103.9999999999992</v>
      </c>
      <c r="I68" s="3">
        <f>+SUM(B60:H68)</f>
        <v>7111.9999999999945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Q167"/>
  <sheetViews>
    <sheetView topLeftCell="A129" workbookViewId="0">
      <selection activeCell="O34" sqref="O34"/>
    </sheetView>
  </sheetViews>
  <sheetFormatPr baseColWidth="10" defaultColWidth="8.83203125" defaultRowHeight="15"/>
  <sheetData>
    <row r="3" spans="2:15">
      <c r="B3">
        <v>101.536</v>
      </c>
      <c r="C3">
        <v>101.551</v>
      </c>
      <c r="D3">
        <v>101.59</v>
      </c>
      <c r="E3">
        <v>101.33</v>
      </c>
      <c r="F3">
        <v>101.157</v>
      </c>
      <c r="G3">
        <v>101.10599999999999</v>
      </c>
      <c r="H3">
        <v>101.035</v>
      </c>
      <c r="I3">
        <v>100.782</v>
      </c>
    </row>
    <row r="4" spans="2:15">
      <c r="B4">
        <v>101.44499999999999</v>
      </c>
      <c r="C4">
        <v>101.331</v>
      </c>
      <c r="D4">
        <v>101.20699999999999</v>
      </c>
      <c r="E4">
        <v>101.172</v>
      </c>
      <c r="F4">
        <v>100.914</v>
      </c>
      <c r="G4">
        <v>100.827</v>
      </c>
      <c r="H4">
        <v>100.66800000000001</v>
      </c>
      <c r="I4">
        <v>100.331</v>
      </c>
      <c r="J4">
        <v>100.27500000000001</v>
      </c>
    </row>
    <row r="5" spans="2:15">
      <c r="B5">
        <v>101.45099999999999</v>
      </c>
      <c r="C5">
        <v>101.105</v>
      </c>
      <c r="D5">
        <v>100.995</v>
      </c>
      <c r="E5">
        <v>100.804</v>
      </c>
      <c r="F5">
        <v>100.58</v>
      </c>
      <c r="G5">
        <v>100.306</v>
      </c>
      <c r="H5">
        <v>100.15600000000001</v>
      </c>
      <c r="I5">
        <v>100.14400000000001</v>
      </c>
      <c r="J5">
        <v>100.29</v>
      </c>
      <c r="K5">
        <v>100.283</v>
      </c>
      <c r="L5">
        <v>100.05800000000001</v>
      </c>
    </row>
    <row r="6" spans="2:15">
      <c r="B6">
        <v>101.423</v>
      </c>
      <c r="C6">
        <v>101.182</v>
      </c>
      <c r="D6">
        <v>101.133</v>
      </c>
      <c r="E6">
        <v>100.627</v>
      </c>
      <c r="F6">
        <v>100.521</v>
      </c>
      <c r="G6">
        <v>100.27800000000001</v>
      </c>
      <c r="H6">
        <v>99.944999999999993</v>
      </c>
      <c r="I6">
        <v>99.998000000000005</v>
      </c>
      <c r="J6">
        <v>100.15</v>
      </c>
      <c r="K6">
        <v>100.18600000000001</v>
      </c>
      <c r="L6">
        <v>100.063</v>
      </c>
      <c r="M6">
        <v>99.995000000000005</v>
      </c>
    </row>
    <row r="7" spans="2:15">
      <c r="B7">
        <v>101.095</v>
      </c>
      <c r="C7">
        <v>101.101</v>
      </c>
      <c r="D7">
        <v>101.145</v>
      </c>
      <c r="E7">
        <v>100.825</v>
      </c>
      <c r="F7">
        <v>100.51600000000001</v>
      </c>
      <c r="G7">
        <v>100.145</v>
      </c>
      <c r="H7">
        <v>99.873999999999995</v>
      </c>
      <c r="I7">
        <v>99.858000000000004</v>
      </c>
      <c r="J7">
        <v>99.843999999999994</v>
      </c>
      <c r="K7">
        <v>99.840999999999994</v>
      </c>
      <c r="L7">
        <v>100.005</v>
      </c>
      <c r="M7">
        <v>100.032</v>
      </c>
      <c r="N7">
        <v>100.125</v>
      </c>
    </row>
    <row r="8" spans="2:15">
      <c r="B8">
        <v>101.16</v>
      </c>
      <c r="C8">
        <v>101.069</v>
      </c>
      <c r="D8">
        <v>101.035</v>
      </c>
      <c r="E8">
        <v>100.886</v>
      </c>
      <c r="F8">
        <v>100.41500000000001</v>
      </c>
      <c r="G8">
        <v>99.805999999999997</v>
      </c>
      <c r="H8">
        <v>99.844999999999999</v>
      </c>
      <c r="I8">
        <v>99.74</v>
      </c>
      <c r="J8">
        <v>99.730999999999995</v>
      </c>
      <c r="K8">
        <v>99.808999999999997</v>
      </c>
      <c r="L8">
        <v>99.897999999999996</v>
      </c>
      <c r="M8">
        <v>100.435</v>
      </c>
      <c r="N8">
        <v>98.153999999999996</v>
      </c>
    </row>
    <row r="9" spans="2:15">
      <c r="B9">
        <v>101.139</v>
      </c>
      <c r="C9">
        <v>100.89700000000001</v>
      </c>
      <c r="D9">
        <v>100.889</v>
      </c>
      <c r="E9">
        <v>100.74</v>
      </c>
      <c r="F9">
        <v>100.524</v>
      </c>
      <c r="G9">
        <v>99.757000000000005</v>
      </c>
      <c r="H9">
        <v>99.727000000000004</v>
      </c>
      <c r="I9">
        <v>99.632000000000005</v>
      </c>
      <c r="J9">
        <v>99.412999999999997</v>
      </c>
      <c r="K9">
        <v>100.38200000000001</v>
      </c>
      <c r="L9">
        <v>98.915999999999997</v>
      </c>
      <c r="M9">
        <v>97.478999999999999</v>
      </c>
      <c r="N9">
        <v>97.983999999999995</v>
      </c>
    </row>
    <row r="10" spans="2:15">
      <c r="B10">
        <v>100.869</v>
      </c>
      <c r="C10">
        <v>100.631</v>
      </c>
      <c r="D10">
        <v>100.65900000000001</v>
      </c>
      <c r="E10">
        <v>100.6</v>
      </c>
      <c r="F10">
        <v>100.25700000000001</v>
      </c>
      <c r="G10">
        <v>99.813999999999993</v>
      </c>
      <c r="H10">
        <v>99.75</v>
      </c>
      <c r="I10">
        <v>99.284000000000006</v>
      </c>
      <c r="J10">
        <v>98.899000000000001</v>
      </c>
      <c r="K10">
        <v>99.167000000000002</v>
      </c>
      <c r="L10">
        <v>98.097999999999999</v>
      </c>
      <c r="M10">
        <v>97.908000000000001</v>
      </c>
      <c r="N10">
        <v>98.370999999999995</v>
      </c>
      <c r="O10">
        <v>97.744</v>
      </c>
    </row>
    <row r="11" spans="2:15">
      <c r="B11">
        <v>100.645</v>
      </c>
      <c r="C11">
        <v>100.416</v>
      </c>
      <c r="D11">
        <v>100.39100000000001</v>
      </c>
      <c r="E11">
        <v>100.431</v>
      </c>
      <c r="F11">
        <v>99.727999999999994</v>
      </c>
      <c r="G11">
        <v>99.703000000000003</v>
      </c>
      <c r="H11">
        <v>99.370999999999995</v>
      </c>
      <c r="I11">
        <v>99</v>
      </c>
      <c r="J11">
        <v>99.192999999999998</v>
      </c>
      <c r="K11">
        <v>99.087000000000003</v>
      </c>
      <c r="L11">
        <v>98.076999999999998</v>
      </c>
      <c r="M11">
        <v>98.465000000000003</v>
      </c>
      <c r="N11">
        <v>98.260999999999996</v>
      </c>
      <c r="O11">
        <v>97.537000000000006</v>
      </c>
    </row>
    <row r="12" spans="2:15">
      <c r="B12">
        <v>100.298</v>
      </c>
      <c r="C12">
        <v>99.896000000000001</v>
      </c>
      <c r="D12">
        <v>100.035</v>
      </c>
      <c r="E12">
        <v>99.917000000000002</v>
      </c>
      <c r="F12">
        <v>99.715999999999994</v>
      </c>
      <c r="G12">
        <v>99.727999999999994</v>
      </c>
      <c r="H12">
        <v>99.525999999999996</v>
      </c>
      <c r="I12">
        <v>98.653999999999996</v>
      </c>
      <c r="J12">
        <v>99.078999999999994</v>
      </c>
      <c r="K12">
        <v>99.293999999999997</v>
      </c>
      <c r="L12">
        <v>98.471999999999994</v>
      </c>
      <c r="M12">
        <v>98.352000000000004</v>
      </c>
      <c r="N12">
        <v>98.887</v>
      </c>
      <c r="O12">
        <v>97.494</v>
      </c>
    </row>
    <row r="13" spans="2:15">
      <c r="B13">
        <v>99.92</v>
      </c>
      <c r="C13">
        <v>99.590999999999994</v>
      </c>
      <c r="D13">
        <v>99.587999999999994</v>
      </c>
      <c r="E13">
        <v>99.92</v>
      </c>
      <c r="F13">
        <v>99.613</v>
      </c>
      <c r="G13">
        <v>99.477000000000004</v>
      </c>
      <c r="H13">
        <v>99.058000000000007</v>
      </c>
      <c r="I13">
        <v>98.370999999999995</v>
      </c>
      <c r="J13">
        <v>98.08</v>
      </c>
      <c r="K13">
        <v>98.12</v>
      </c>
      <c r="L13">
        <v>97.79</v>
      </c>
      <c r="M13">
        <v>98.141999999999996</v>
      </c>
      <c r="N13">
        <v>97.486000000000004</v>
      </c>
      <c r="O13">
        <v>97.4</v>
      </c>
    </row>
    <row r="14" spans="2:15">
      <c r="B14">
        <v>100.012</v>
      </c>
      <c r="C14">
        <v>99.688999999999993</v>
      </c>
      <c r="D14">
        <v>99.914000000000001</v>
      </c>
      <c r="E14">
        <v>99.701999999999998</v>
      </c>
      <c r="F14">
        <v>99.24</v>
      </c>
      <c r="G14">
        <v>99.266999999999996</v>
      </c>
      <c r="H14">
        <v>98.876000000000005</v>
      </c>
      <c r="I14">
        <v>98.277000000000001</v>
      </c>
      <c r="J14">
        <v>98.433000000000007</v>
      </c>
      <c r="K14">
        <v>98.406999999999996</v>
      </c>
      <c r="L14">
        <v>98.227000000000004</v>
      </c>
      <c r="M14">
        <v>98.099000000000004</v>
      </c>
      <c r="N14">
        <v>97.513000000000005</v>
      </c>
      <c r="O14">
        <v>97.325999999999993</v>
      </c>
    </row>
    <row r="15" spans="2:15">
      <c r="B15">
        <v>100.16</v>
      </c>
      <c r="C15">
        <v>99.826999999999998</v>
      </c>
      <c r="D15">
        <v>99.825000000000003</v>
      </c>
      <c r="E15">
        <v>99.488</v>
      </c>
      <c r="F15">
        <v>98.878</v>
      </c>
      <c r="G15">
        <v>99.04</v>
      </c>
      <c r="H15">
        <v>98.55</v>
      </c>
      <c r="I15">
        <v>98.994</v>
      </c>
      <c r="J15">
        <v>98.334999999999994</v>
      </c>
      <c r="K15">
        <v>98.331000000000003</v>
      </c>
      <c r="L15">
        <v>98.263999999999996</v>
      </c>
      <c r="M15">
        <v>98.281000000000006</v>
      </c>
      <c r="N15">
        <v>97.212999999999994</v>
      </c>
      <c r="O15">
        <v>97.182000000000002</v>
      </c>
    </row>
    <row r="16" spans="2:15">
      <c r="B16">
        <v>99.897000000000006</v>
      </c>
      <c r="C16">
        <v>99.81</v>
      </c>
      <c r="D16">
        <v>99.707999999999998</v>
      </c>
      <c r="E16">
        <v>99.606999999999999</v>
      </c>
      <c r="F16">
        <v>99.555999999999997</v>
      </c>
      <c r="G16">
        <v>99.518000000000001</v>
      </c>
      <c r="H16">
        <v>99.594999999999999</v>
      </c>
      <c r="I16">
        <v>98.954999999999998</v>
      </c>
      <c r="J16">
        <v>98.451999999999998</v>
      </c>
      <c r="K16">
        <v>98.353999999999999</v>
      </c>
      <c r="L16">
        <v>98.084000000000003</v>
      </c>
      <c r="M16">
        <v>97.926000000000002</v>
      </c>
      <c r="N16">
        <v>97.850999999999999</v>
      </c>
      <c r="O16">
        <v>97.465000000000003</v>
      </c>
    </row>
    <row r="17" spans="2:17">
      <c r="B17">
        <v>99.846999999999994</v>
      </c>
      <c r="C17">
        <v>99.777000000000001</v>
      </c>
      <c r="D17">
        <v>99.66</v>
      </c>
      <c r="E17">
        <v>99.492000000000004</v>
      </c>
      <c r="F17">
        <v>99.769000000000005</v>
      </c>
      <c r="G17">
        <v>99.703999999999994</v>
      </c>
      <c r="H17">
        <v>99.778999999999996</v>
      </c>
      <c r="I17">
        <v>99.298000000000002</v>
      </c>
      <c r="J17">
        <v>98.837000000000003</v>
      </c>
      <c r="K17">
        <v>98.953000000000003</v>
      </c>
      <c r="L17">
        <v>98.131</v>
      </c>
      <c r="M17">
        <v>97.641000000000005</v>
      </c>
      <c r="N17">
        <v>97.540999999999997</v>
      </c>
      <c r="O17">
        <v>97.244</v>
      </c>
      <c r="P17">
        <v>97.244</v>
      </c>
    </row>
    <row r="18" spans="2:17">
      <c r="B18">
        <v>99.882000000000005</v>
      </c>
      <c r="C18">
        <v>99.576999999999998</v>
      </c>
      <c r="D18">
        <v>99.537999999999997</v>
      </c>
      <c r="E18">
        <v>99.778000000000006</v>
      </c>
      <c r="F18">
        <v>99.820999999999998</v>
      </c>
      <c r="G18">
        <v>99.593999999999994</v>
      </c>
      <c r="H18">
        <v>99.891000000000005</v>
      </c>
      <c r="I18">
        <v>99.498000000000005</v>
      </c>
      <c r="J18">
        <v>98.935000000000002</v>
      </c>
      <c r="K18">
        <v>98.537999999999997</v>
      </c>
      <c r="L18">
        <v>98.346999999999994</v>
      </c>
      <c r="M18">
        <v>97.703000000000003</v>
      </c>
      <c r="N18">
        <v>97.527000000000001</v>
      </c>
      <c r="O18">
        <v>97.156999999999996</v>
      </c>
      <c r="P18">
        <v>97.206999999999994</v>
      </c>
    </row>
    <row r="19" spans="2:17">
      <c r="B19">
        <v>97.762</v>
      </c>
      <c r="C19">
        <v>99.85</v>
      </c>
      <c r="D19">
        <v>99.557000000000002</v>
      </c>
      <c r="E19">
        <v>99.843000000000004</v>
      </c>
      <c r="F19">
        <v>99.953999999999994</v>
      </c>
      <c r="G19">
        <v>99.872</v>
      </c>
      <c r="H19">
        <v>99.498999999999995</v>
      </c>
      <c r="I19">
        <v>99.177000000000007</v>
      </c>
      <c r="J19">
        <v>98.83</v>
      </c>
      <c r="K19">
        <v>98.173000000000002</v>
      </c>
      <c r="L19">
        <v>97.715000000000003</v>
      </c>
      <c r="M19">
        <v>97.646000000000001</v>
      </c>
      <c r="N19">
        <v>97.575000000000003</v>
      </c>
      <c r="O19">
        <v>97.296999999999997</v>
      </c>
      <c r="P19">
        <v>97.201999999999998</v>
      </c>
    </row>
    <row r="20" spans="2:17">
      <c r="B20">
        <v>99.91</v>
      </c>
      <c r="C20">
        <v>99.894999999999996</v>
      </c>
      <c r="D20">
        <v>99.905000000000001</v>
      </c>
      <c r="E20">
        <v>99.983999999999995</v>
      </c>
      <c r="F20">
        <v>99.950999999999993</v>
      </c>
      <c r="G20">
        <v>99.757999999999996</v>
      </c>
      <c r="H20">
        <v>99.933000000000007</v>
      </c>
      <c r="I20">
        <v>98.763999999999996</v>
      </c>
      <c r="J20">
        <v>98.792000000000002</v>
      </c>
      <c r="K20">
        <v>97.977999999999994</v>
      </c>
      <c r="L20">
        <v>97.617000000000004</v>
      </c>
      <c r="M20">
        <v>97.695999999999998</v>
      </c>
      <c r="N20">
        <v>97.563999999999993</v>
      </c>
      <c r="O20">
        <v>97.307000000000002</v>
      </c>
      <c r="P20">
        <v>97.194000000000003</v>
      </c>
    </row>
    <row r="21" spans="2:17">
      <c r="B21">
        <v>100.178</v>
      </c>
      <c r="C21">
        <v>100.101</v>
      </c>
      <c r="D21">
        <v>100.26900000000001</v>
      </c>
      <c r="E21">
        <v>100.27800000000001</v>
      </c>
      <c r="F21">
        <v>100.218</v>
      </c>
      <c r="G21">
        <v>99.784000000000006</v>
      </c>
      <c r="H21">
        <v>99.114000000000004</v>
      </c>
      <c r="I21">
        <v>98.400999999999996</v>
      </c>
      <c r="J21">
        <v>98.144000000000005</v>
      </c>
      <c r="K21">
        <v>97.694999999999993</v>
      </c>
      <c r="L21">
        <v>97.799000000000007</v>
      </c>
      <c r="M21">
        <v>97.757999999999996</v>
      </c>
      <c r="N21">
        <v>97.718999999999994</v>
      </c>
      <c r="O21">
        <v>97.686000000000007</v>
      </c>
      <c r="P21">
        <v>97.406000000000006</v>
      </c>
    </row>
    <row r="22" spans="2:17">
      <c r="B22">
        <v>100.346</v>
      </c>
      <c r="C22">
        <v>100.373</v>
      </c>
      <c r="D22">
        <v>100.739</v>
      </c>
      <c r="E22">
        <v>100.691</v>
      </c>
      <c r="F22">
        <v>100.28700000000001</v>
      </c>
      <c r="G22">
        <v>99.852999999999994</v>
      </c>
      <c r="H22">
        <v>99.343999999999994</v>
      </c>
      <c r="I22">
        <v>98.367000000000004</v>
      </c>
      <c r="J22">
        <v>98.066999999999993</v>
      </c>
      <c r="K22">
        <v>98.638999999999996</v>
      </c>
      <c r="L22">
        <v>98.545000000000002</v>
      </c>
      <c r="M22">
        <v>98.132000000000005</v>
      </c>
      <c r="N22">
        <v>98.103999999999999</v>
      </c>
      <c r="O22">
        <v>97.855000000000004</v>
      </c>
      <c r="P22">
        <v>97.641000000000005</v>
      </c>
    </row>
    <row r="23" spans="2:17">
      <c r="B23">
        <v>100.62</v>
      </c>
      <c r="C23">
        <v>100.675</v>
      </c>
      <c r="D23">
        <v>100.935</v>
      </c>
      <c r="E23">
        <v>100.688</v>
      </c>
      <c r="F23">
        <v>100.11199999999999</v>
      </c>
      <c r="G23">
        <v>99.887</v>
      </c>
      <c r="H23">
        <v>98.649000000000001</v>
      </c>
      <c r="I23">
        <v>98.695999999999998</v>
      </c>
      <c r="J23">
        <v>98.108000000000004</v>
      </c>
      <c r="K23">
        <v>98.817999999999998</v>
      </c>
      <c r="L23">
        <v>98.643000000000001</v>
      </c>
      <c r="M23">
        <v>98.629000000000005</v>
      </c>
      <c r="N23">
        <v>98.105999999999995</v>
      </c>
      <c r="O23">
        <v>98.125</v>
      </c>
      <c r="P23">
        <v>97.584000000000003</v>
      </c>
      <c r="Q23">
        <v>97.778000000000006</v>
      </c>
    </row>
    <row r="24" spans="2:17">
      <c r="B24">
        <v>100.584</v>
      </c>
      <c r="C24">
        <v>100.429</v>
      </c>
      <c r="D24">
        <v>100.48099999999999</v>
      </c>
      <c r="E24">
        <v>100.208</v>
      </c>
      <c r="F24">
        <v>99.894999999999996</v>
      </c>
      <c r="G24">
        <v>99.492999999999995</v>
      </c>
      <c r="H24">
        <v>98.652000000000001</v>
      </c>
      <c r="I24">
        <v>98.63</v>
      </c>
      <c r="J24">
        <v>98.311000000000007</v>
      </c>
      <c r="K24">
        <v>99.301000000000002</v>
      </c>
      <c r="L24">
        <v>99.045000000000002</v>
      </c>
      <c r="M24">
        <v>98.195999999999998</v>
      </c>
      <c r="N24">
        <v>98.13</v>
      </c>
      <c r="O24">
        <v>97.552000000000007</v>
      </c>
      <c r="P24">
        <v>97.507000000000005</v>
      </c>
      <c r="Q24">
        <v>97.765000000000001</v>
      </c>
    </row>
    <row r="25" spans="2:17">
      <c r="B25">
        <v>100.127</v>
      </c>
      <c r="C25">
        <v>99.799000000000007</v>
      </c>
      <c r="D25">
        <v>100.10899999999999</v>
      </c>
      <c r="E25">
        <v>99.366</v>
      </c>
      <c r="F25">
        <v>99.143000000000001</v>
      </c>
      <c r="G25">
        <v>99.043999999999997</v>
      </c>
      <c r="H25">
        <v>98.614999999999995</v>
      </c>
      <c r="I25">
        <v>98.620999999999995</v>
      </c>
      <c r="J25">
        <v>98.903000000000006</v>
      </c>
      <c r="K25">
        <v>98.81</v>
      </c>
      <c r="L25">
        <v>98.828000000000003</v>
      </c>
      <c r="M25">
        <v>98.106999999999999</v>
      </c>
      <c r="N25">
        <v>98.224000000000004</v>
      </c>
      <c r="O25">
        <v>97.596000000000004</v>
      </c>
      <c r="P25">
        <v>97.501000000000005</v>
      </c>
      <c r="Q25">
        <v>97.566000000000003</v>
      </c>
    </row>
    <row r="26" spans="2:17">
      <c r="B26">
        <v>99.888999999999996</v>
      </c>
      <c r="C26">
        <v>99.744</v>
      </c>
      <c r="D26">
        <v>99.956999999999994</v>
      </c>
      <c r="E26">
        <v>99.927999999999997</v>
      </c>
      <c r="F26">
        <v>99.974000000000004</v>
      </c>
      <c r="G26">
        <v>98.956999999999994</v>
      </c>
      <c r="H26">
        <v>99.034999999999997</v>
      </c>
      <c r="I26">
        <v>99.31</v>
      </c>
      <c r="J26">
        <v>99.334999999999994</v>
      </c>
      <c r="K26">
        <v>99.070999999999998</v>
      </c>
      <c r="L26">
        <v>99.004999999999995</v>
      </c>
      <c r="M26">
        <v>98.117000000000004</v>
      </c>
      <c r="N26">
        <v>98.180999999999997</v>
      </c>
      <c r="O26">
        <v>97.677999999999997</v>
      </c>
      <c r="P26">
        <v>97.504999999999995</v>
      </c>
      <c r="Q26">
        <v>97.551000000000002</v>
      </c>
    </row>
    <row r="27" spans="2:17">
      <c r="B27">
        <v>99.977999999999994</v>
      </c>
      <c r="C27">
        <v>99.778000000000006</v>
      </c>
      <c r="D27">
        <v>99.77</v>
      </c>
      <c r="E27">
        <v>99.8</v>
      </c>
      <c r="F27">
        <v>99.784999999999997</v>
      </c>
      <c r="G27">
        <v>99.263999999999996</v>
      </c>
      <c r="H27">
        <v>99.679000000000002</v>
      </c>
      <c r="I27">
        <v>99.444999999999993</v>
      </c>
      <c r="J27">
        <v>99.2</v>
      </c>
      <c r="K27">
        <v>99.236000000000004</v>
      </c>
      <c r="L27">
        <v>98.710999999999999</v>
      </c>
      <c r="M27">
        <v>98.171999999999997</v>
      </c>
      <c r="N27">
        <v>98.153000000000006</v>
      </c>
      <c r="O27">
        <v>98.04</v>
      </c>
      <c r="P27">
        <v>97.891999999999996</v>
      </c>
      <c r="Q27">
        <v>97.852000000000004</v>
      </c>
    </row>
    <row r="28" spans="2:17">
      <c r="B28">
        <v>100.117</v>
      </c>
      <c r="C28">
        <v>100.101</v>
      </c>
      <c r="D28">
        <v>100.155</v>
      </c>
      <c r="E28">
        <v>100.21</v>
      </c>
      <c r="F28">
        <v>100.28400000000001</v>
      </c>
    </row>
    <row r="31" spans="2:17">
      <c r="B31">
        <v>100.6</v>
      </c>
      <c r="C31">
        <v>100.53999999999999</v>
      </c>
      <c r="D31">
        <v>100.47999999999999</v>
      </c>
      <c r="E31">
        <v>100.41999999999999</v>
      </c>
      <c r="F31">
        <v>100.35999999999999</v>
      </c>
      <c r="G31">
        <v>100.29999999999998</v>
      </c>
      <c r="H31">
        <v>100.23999999999998</v>
      </c>
      <c r="I31">
        <v>100.17999999999998</v>
      </c>
    </row>
    <row r="32" spans="2:17">
      <c r="B32">
        <v>100.57</v>
      </c>
      <c r="C32">
        <v>100.50999999999999</v>
      </c>
      <c r="D32">
        <v>100.44999999999999</v>
      </c>
      <c r="E32">
        <v>100.38999999999999</v>
      </c>
      <c r="F32">
        <v>100.32999999999998</v>
      </c>
      <c r="G32">
        <v>100.26999999999998</v>
      </c>
      <c r="H32">
        <v>100.20999999999998</v>
      </c>
      <c r="I32">
        <v>100.14999999999998</v>
      </c>
      <c r="J32">
        <v>100.08999999999997</v>
      </c>
    </row>
    <row r="33" spans="2:16">
      <c r="B33">
        <v>100.53999999999999</v>
      </c>
      <c r="C33">
        <v>100.47999999999999</v>
      </c>
      <c r="D33">
        <v>100.41999999999999</v>
      </c>
      <c r="E33">
        <v>100.35999999999999</v>
      </c>
      <c r="F33">
        <v>100.29999999999998</v>
      </c>
      <c r="G33">
        <v>100.23999999999998</v>
      </c>
      <c r="H33">
        <v>100.17999999999998</v>
      </c>
      <c r="I33">
        <v>100.11999999999998</v>
      </c>
      <c r="J33">
        <v>100.05999999999997</v>
      </c>
      <c r="K33" s="1">
        <v>99.999999999999972</v>
      </c>
      <c r="L33">
        <v>99.939999999999969</v>
      </c>
    </row>
    <row r="34" spans="2:16">
      <c r="B34">
        <v>100.50999999999999</v>
      </c>
      <c r="C34">
        <v>100.44999999999999</v>
      </c>
      <c r="D34">
        <v>100.38999999999999</v>
      </c>
      <c r="E34">
        <v>100.32999999999998</v>
      </c>
      <c r="F34">
        <v>100.26999999999998</v>
      </c>
      <c r="G34">
        <v>100.20999999999998</v>
      </c>
      <c r="H34">
        <v>100.14999999999998</v>
      </c>
      <c r="I34">
        <v>100.08999999999997</v>
      </c>
      <c r="J34">
        <v>100.02999999999997</v>
      </c>
      <c r="K34">
        <v>99.96999999999997</v>
      </c>
      <c r="L34">
        <v>99.909999999999968</v>
      </c>
      <c r="M34">
        <v>99.849999999999966</v>
      </c>
    </row>
    <row r="35" spans="2:16">
      <c r="B35">
        <v>100.47999999999999</v>
      </c>
      <c r="C35">
        <v>100.41999999999999</v>
      </c>
      <c r="D35">
        <v>100.35999999999999</v>
      </c>
      <c r="E35">
        <v>100.29999999999998</v>
      </c>
      <c r="F35">
        <v>100.23999999999998</v>
      </c>
      <c r="G35">
        <v>100.17999999999998</v>
      </c>
      <c r="H35">
        <v>100.11999999999998</v>
      </c>
      <c r="I35">
        <v>100.05999999999997</v>
      </c>
      <c r="J35">
        <v>99.999999999999972</v>
      </c>
      <c r="K35">
        <v>99.939999999999969</v>
      </c>
      <c r="L35">
        <v>99.879999999999967</v>
      </c>
      <c r="M35">
        <v>99.819999999999965</v>
      </c>
      <c r="N35">
        <v>99.759999999999962</v>
      </c>
    </row>
    <row r="36" spans="2:16">
      <c r="B36">
        <v>100.44999999999999</v>
      </c>
      <c r="C36">
        <v>100.38999999999999</v>
      </c>
      <c r="D36">
        <v>100.32999999999998</v>
      </c>
      <c r="E36">
        <v>100.26999999999998</v>
      </c>
      <c r="F36">
        <v>100.20999999999998</v>
      </c>
      <c r="G36">
        <v>100.14999999999998</v>
      </c>
      <c r="H36">
        <v>100.08999999999997</v>
      </c>
      <c r="I36">
        <v>100.02999999999997</v>
      </c>
      <c r="J36">
        <v>99.96999999999997</v>
      </c>
      <c r="K36">
        <v>99.909999999999968</v>
      </c>
      <c r="L36">
        <v>99.849999999999966</v>
      </c>
      <c r="M36">
        <v>99.789999999999964</v>
      </c>
      <c r="N36">
        <v>99.729999999999961</v>
      </c>
    </row>
    <row r="37" spans="2:16">
      <c r="B37">
        <v>100.41999999999999</v>
      </c>
      <c r="C37">
        <v>100.35999999999999</v>
      </c>
      <c r="D37">
        <v>100.29999999999998</v>
      </c>
      <c r="E37">
        <v>100.23999999999998</v>
      </c>
      <c r="F37">
        <v>100.17999999999998</v>
      </c>
      <c r="G37">
        <v>100.11999999999998</v>
      </c>
      <c r="H37">
        <v>100.05999999999997</v>
      </c>
      <c r="I37">
        <v>99.999999999999972</v>
      </c>
      <c r="J37">
        <v>99.939999999999969</v>
      </c>
      <c r="K37">
        <v>99.879999999999967</v>
      </c>
      <c r="L37">
        <v>99.819999999999965</v>
      </c>
      <c r="M37">
        <v>99.759999999999962</v>
      </c>
      <c r="N37">
        <v>99.69999999999996</v>
      </c>
    </row>
    <row r="38" spans="2:16">
      <c r="B38">
        <v>100.38999999999999</v>
      </c>
      <c r="C38">
        <v>100.32999999999998</v>
      </c>
      <c r="D38">
        <v>100.26999999999998</v>
      </c>
      <c r="E38">
        <v>100.20999999999998</v>
      </c>
      <c r="F38">
        <v>100.14999999999998</v>
      </c>
      <c r="G38">
        <v>100.08999999999997</v>
      </c>
      <c r="H38">
        <v>100.02999999999997</v>
      </c>
      <c r="I38">
        <v>99.96999999999997</v>
      </c>
      <c r="J38">
        <v>99.909999999999968</v>
      </c>
      <c r="K38">
        <v>99.849999999999966</v>
      </c>
      <c r="L38">
        <v>99.789999999999964</v>
      </c>
      <c r="M38">
        <v>99.729999999999961</v>
      </c>
      <c r="N38">
        <v>99.669999999999959</v>
      </c>
      <c r="O38">
        <v>99.609999999999957</v>
      </c>
    </row>
    <row r="39" spans="2:16">
      <c r="B39">
        <v>100.35999999999999</v>
      </c>
      <c r="C39">
        <v>100.29999999999998</v>
      </c>
      <c r="D39">
        <v>100.23999999999998</v>
      </c>
      <c r="E39">
        <v>100.17999999999998</v>
      </c>
      <c r="F39">
        <v>100.11999999999998</v>
      </c>
      <c r="G39">
        <v>100.05999999999997</v>
      </c>
      <c r="H39">
        <v>99.999999999999972</v>
      </c>
      <c r="I39">
        <v>99.939999999999969</v>
      </c>
      <c r="J39">
        <v>99.879999999999967</v>
      </c>
      <c r="K39">
        <v>99.819999999999965</v>
      </c>
      <c r="L39">
        <v>99.759999999999962</v>
      </c>
      <c r="M39">
        <v>99.69999999999996</v>
      </c>
      <c r="N39">
        <v>99.639999999999958</v>
      </c>
      <c r="O39">
        <v>99.579999999999956</v>
      </c>
    </row>
    <row r="40" spans="2:16">
      <c r="B40">
        <v>100.36</v>
      </c>
      <c r="C40">
        <v>100.28</v>
      </c>
      <c r="D40">
        <v>100.2</v>
      </c>
      <c r="E40">
        <v>100.12</v>
      </c>
      <c r="F40">
        <v>100.04</v>
      </c>
      <c r="G40">
        <v>99.960000000000008</v>
      </c>
      <c r="H40">
        <v>99.88000000000001</v>
      </c>
      <c r="I40">
        <v>99.800000000000011</v>
      </c>
      <c r="J40">
        <v>99.720000000000013</v>
      </c>
      <c r="K40">
        <v>99.640000000000015</v>
      </c>
      <c r="L40">
        <v>99.560000000000016</v>
      </c>
      <c r="M40">
        <v>99.480000000000018</v>
      </c>
      <c r="N40">
        <v>99.40000000000002</v>
      </c>
      <c r="O40">
        <v>99.320000000000022</v>
      </c>
    </row>
    <row r="41" spans="2:16">
      <c r="B41">
        <v>100.33</v>
      </c>
      <c r="C41">
        <v>100.25</v>
      </c>
      <c r="D41">
        <v>100.17</v>
      </c>
      <c r="E41">
        <v>100.09</v>
      </c>
      <c r="F41">
        <v>100.01</v>
      </c>
      <c r="G41">
        <v>99.93</v>
      </c>
      <c r="H41">
        <v>99.850000000000009</v>
      </c>
      <c r="I41">
        <v>99.77000000000001</v>
      </c>
      <c r="J41">
        <v>99.690000000000012</v>
      </c>
      <c r="K41">
        <v>99.610000000000014</v>
      </c>
      <c r="L41">
        <v>99.530000000000015</v>
      </c>
      <c r="M41">
        <v>99.450000000000017</v>
      </c>
      <c r="N41">
        <v>99.370000000000019</v>
      </c>
      <c r="O41">
        <v>99.29000000000002</v>
      </c>
    </row>
    <row r="42" spans="2:16">
      <c r="B42">
        <v>100.3</v>
      </c>
      <c r="C42">
        <v>100.22</v>
      </c>
      <c r="D42">
        <v>100.14</v>
      </c>
      <c r="E42">
        <v>100.06</v>
      </c>
      <c r="F42">
        <v>99.98</v>
      </c>
      <c r="G42">
        <v>99.9</v>
      </c>
      <c r="H42">
        <v>99.820000000000007</v>
      </c>
      <c r="I42">
        <v>99.740000000000009</v>
      </c>
      <c r="J42">
        <v>99.660000000000011</v>
      </c>
      <c r="K42">
        <v>99.580000000000013</v>
      </c>
      <c r="L42">
        <v>99.500000000000014</v>
      </c>
      <c r="M42">
        <v>99.420000000000016</v>
      </c>
      <c r="N42">
        <v>99.340000000000018</v>
      </c>
      <c r="O42">
        <v>99.260000000000019</v>
      </c>
    </row>
    <row r="43" spans="2:16">
      <c r="B43">
        <v>100.27</v>
      </c>
      <c r="C43">
        <v>100.19</v>
      </c>
      <c r="D43">
        <v>100.11</v>
      </c>
      <c r="E43">
        <v>100.03</v>
      </c>
      <c r="F43">
        <v>99.95</v>
      </c>
      <c r="G43">
        <v>99.87</v>
      </c>
      <c r="H43">
        <v>99.79</v>
      </c>
      <c r="I43">
        <v>99.710000000000008</v>
      </c>
      <c r="J43">
        <v>99.63000000000001</v>
      </c>
      <c r="K43">
        <v>99.550000000000011</v>
      </c>
      <c r="L43">
        <v>99.470000000000013</v>
      </c>
      <c r="M43">
        <v>99.390000000000015</v>
      </c>
      <c r="N43">
        <v>99.310000000000016</v>
      </c>
      <c r="O43">
        <v>99.230000000000018</v>
      </c>
    </row>
    <row r="44" spans="2:16">
      <c r="B44">
        <v>100.24</v>
      </c>
      <c r="C44">
        <v>100.16</v>
      </c>
      <c r="D44">
        <v>100.08</v>
      </c>
      <c r="E44">
        <v>100</v>
      </c>
      <c r="F44">
        <v>99.92</v>
      </c>
      <c r="G44">
        <v>99.84</v>
      </c>
      <c r="H44">
        <v>99.76</v>
      </c>
      <c r="I44">
        <v>99.68</v>
      </c>
      <c r="J44">
        <v>99.600000000000009</v>
      </c>
      <c r="K44">
        <v>99.52000000000001</v>
      </c>
      <c r="L44">
        <v>99.440000000000012</v>
      </c>
      <c r="M44">
        <v>99.360000000000014</v>
      </c>
      <c r="N44">
        <v>99.280000000000015</v>
      </c>
      <c r="O44">
        <v>99.200000000000017</v>
      </c>
    </row>
    <row r="45" spans="2:16">
      <c r="B45">
        <v>100.2</v>
      </c>
      <c r="C45">
        <v>100.12</v>
      </c>
      <c r="D45">
        <v>100.04</v>
      </c>
      <c r="E45">
        <v>99.960000000000008</v>
      </c>
      <c r="F45">
        <v>99.88000000000001</v>
      </c>
      <c r="G45">
        <v>99.800000000000011</v>
      </c>
      <c r="H45">
        <v>99.720000000000013</v>
      </c>
      <c r="I45">
        <v>99.640000000000015</v>
      </c>
      <c r="J45">
        <v>99.560000000000016</v>
      </c>
      <c r="K45">
        <v>99.480000000000018</v>
      </c>
      <c r="L45">
        <v>99.40000000000002</v>
      </c>
      <c r="M45">
        <v>99.320000000000022</v>
      </c>
      <c r="N45">
        <v>99.240000000000023</v>
      </c>
      <c r="O45">
        <v>99.160000000000025</v>
      </c>
      <c r="P45">
        <v>99.080000000000027</v>
      </c>
    </row>
    <row r="46" spans="2:16">
      <c r="B46">
        <v>100.14</v>
      </c>
      <c r="C46">
        <v>100.06</v>
      </c>
      <c r="D46">
        <v>99.98</v>
      </c>
      <c r="E46">
        <v>99.9</v>
      </c>
      <c r="F46">
        <v>99.820000000000007</v>
      </c>
      <c r="G46">
        <v>99.740000000000009</v>
      </c>
      <c r="H46">
        <v>99.660000000000011</v>
      </c>
      <c r="I46">
        <v>99.580000000000013</v>
      </c>
      <c r="J46">
        <v>99.500000000000014</v>
      </c>
      <c r="K46">
        <v>99.420000000000016</v>
      </c>
      <c r="L46">
        <v>99.340000000000018</v>
      </c>
      <c r="M46">
        <v>99.260000000000019</v>
      </c>
      <c r="N46">
        <v>99.180000000000021</v>
      </c>
      <c r="O46">
        <v>99.100000000000023</v>
      </c>
      <c r="P46">
        <v>99.020000000000024</v>
      </c>
    </row>
    <row r="47" spans="2:16">
      <c r="B47">
        <v>100.08</v>
      </c>
      <c r="C47">
        <v>100</v>
      </c>
      <c r="D47">
        <v>99.92</v>
      </c>
      <c r="E47">
        <v>99.84</v>
      </c>
      <c r="F47">
        <v>99.76</v>
      </c>
      <c r="G47">
        <v>99.68</v>
      </c>
      <c r="H47">
        <v>99.600000000000009</v>
      </c>
      <c r="I47">
        <v>99.52000000000001</v>
      </c>
      <c r="J47">
        <v>99.440000000000012</v>
      </c>
      <c r="K47">
        <v>99.360000000000014</v>
      </c>
      <c r="L47">
        <v>99.280000000000015</v>
      </c>
      <c r="M47">
        <v>99.200000000000017</v>
      </c>
      <c r="N47">
        <v>99.120000000000019</v>
      </c>
      <c r="O47">
        <v>99.04000000000002</v>
      </c>
      <c r="P47">
        <v>98.960000000000022</v>
      </c>
    </row>
    <row r="48" spans="2:16">
      <c r="B48">
        <v>100.02</v>
      </c>
      <c r="C48">
        <v>99.94</v>
      </c>
      <c r="D48">
        <v>99.86</v>
      </c>
      <c r="E48">
        <v>99.78</v>
      </c>
      <c r="F48">
        <v>99.7</v>
      </c>
      <c r="G48">
        <v>99.62</v>
      </c>
      <c r="H48">
        <v>99.54</v>
      </c>
      <c r="I48">
        <v>99.460000000000008</v>
      </c>
      <c r="J48">
        <v>99.38000000000001</v>
      </c>
      <c r="K48">
        <v>99.300000000000011</v>
      </c>
      <c r="L48">
        <v>99.220000000000013</v>
      </c>
      <c r="M48">
        <v>99.140000000000015</v>
      </c>
      <c r="N48">
        <v>99.060000000000016</v>
      </c>
      <c r="O48">
        <v>98.980000000000018</v>
      </c>
      <c r="P48">
        <v>98.90000000000002</v>
      </c>
    </row>
    <row r="49" spans="2:17">
      <c r="B49">
        <v>99.96</v>
      </c>
      <c r="C49">
        <v>99.86999999999999</v>
      </c>
      <c r="D49">
        <v>99.779999999999987</v>
      </c>
      <c r="E49">
        <v>99.689999999999984</v>
      </c>
      <c r="F49">
        <v>99.59999999999998</v>
      </c>
      <c r="G49">
        <v>99.509999999999977</v>
      </c>
      <c r="H49">
        <v>99.419999999999973</v>
      </c>
      <c r="I49">
        <v>99.32999999999997</v>
      </c>
      <c r="J49">
        <v>99.239999999999966</v>
      </c>
      <c r="K49">
        <v>99.149999999999963</v>
      </c>
      <c r="L49">
        <v>99.05999999999996</v>
      </c>
      <c r="M49">
        <v>98.969999999999956</v>
      </c>
      <c r="N49">
        <v>98.879999999999953</v>
      </c>
      <c r="O49">
        <v>98.789999999999949</v>
      </c>
      <c r="P49">
        <v>98.699999999999946</v>
      </c>
    </row>
    <row r="50" spans="2:17">
      <c r="B50">
        <v>99.949999999999989</v>
      </c>
      <c r="C50">
        <v>99.859999999999985</v>
      </c>
      <c r="D50">
        <v>99.769999999999982</v>
      </c>
      <c r="E50">
        <v>99.679999999999978</v>
      </c>
      <c r="F50">
        <v>99.589999999999975</v>
      </c>
      <c r="G50">
        <v>99.499999999999972</v>
      </c>
      <c r="H50">
        <v>99.409999999999968</v>
      </c>
      <c r="I50">
        <v>99.319999999999965</v>
      </c>
      <c r="J50">
        <v>99.229999999999961</v>
      </c>
      <c r="K50">
        <v>99.139999999999958</v>
      </c>
      <c r="L50">
        <v>99.049999999999955</v>
      </c>
      <c r="M50">
        <v>98.959999999999951</v>
      </c>
      <c r="N50">
        <v>98.869999999999948</v>
      </c>
      <c r="O50">
        <v>98.779999999999944</v>
      </c>
      <c r="P50">
        <v>98.689999999999941</v>
      </c>
    </row>
    <row r="51" spans="2:17">
      <c r="B51">
        <v>99.939999999999984</v>
      </c>
      <c r="C51">
        <v>99.84999999999998</v>
      </c>
      <c r="D51">
        <v>99.759999999999977</v>
      </c>
      <c r="E51">
        <v>99.669999999999973</v>
      </c>
      <c r="F51">
        <v>99.57999999999997</v>
      </c>
      <c r="G51">
        <v>99.489999999999966</v>
      </c>
      <c r="H51">
        <v>99.399999999999963</v>
      </c>
      <c r="I51">
        <v>99.30999999999996</v>
      </c>
      <c r="J51">
        <v>99.219999999999956</v>
      </c>
      <c r="K51">
        <v>99.129999999999953</v>
      </c>
      <c r="L51">
        <v>99.039999999999949</v>
      </c>
      <c r="M51">
        <v>98.949999999999946</v>
      </c>
      <c r="N51">
        <v>98.859999999999943</v>
      </c>
      <c r="O51">
        <v>98.769999999999939</v>
      </c>
      <c r="P51">
        <v>98.679999999999936</v>
      </c>
      <c r="Q51">
        <v>98.589999999999932</v>
      </c>
    </row>
    <row r="52" spans="2:17">
      <c r="B52">
        <v>99.929999999999978</v>
      </c>
      <c r="C52">
        <v>99.839999999999975</v>
      </c>
      <c r="D52">
        <v>99.749999999999972</v>
      </c>
      <c r="E52">
        <v>99.659999999999968</v>
      </c>
      <c r="F52">
        <v>99.569999999999965</v>
      </c>
      <c r="G52">
        <v>99.479999999999961</v>
      </c>
      <c r="H52">
        <v>99.389999999999958</v>
      </c>
      <c r="I52">
        <v>99.299999999999955</v>
      </c>
      <c r="J52">
        <v>99.209999999999951</v>
      </c>
      <c r="K52">
        <v>99.119999999999948</v>
      </c>
      <c r="L52">
        <v>99.029999999999944</v>
      </c>
      <c r="M52">
        <v>98.939999999999941</v>
      </c>
      <c r="N52">
        <v>98.849999999999937</v>
      </c>
      <c r="O52">
        <v>98.759999999999934</v>
      </c>
      <c r="P52">
        <v>98.669999999999931</v>
      </c>
      <c r="Q52">
        <v>98.579999999999927</v>
      </c>
    </row>
    <row r="53" spans="2:17">
      <c r="B53">
        <v>99.919999999999973</v>
      </c>
      <c r="C53">
        <v>99.82999999999997</v>
      </c>
      <c r="D53">
        <v>99.739999999999966</v>
      </c>
      <c r="E53">
        <v>99.649999999999963</v>
      </c>
      <c r="F53">
        <v>99.55999999999996</v>
      </c>
      <c r="G53">
        <v>99.469999999999956</v>
      </c>
      <c r="H53">
        <v>99.379999999999953</v>
      </c>
      <c r="I53">
        <v>99.289999999999949</v>
      </c>
      <c r="J53">
        <v>99.199999999999946</v>
      </c>
      <c r="K53">
        <v>99.109999999999943</v>
      </c>
      <c r="L53">
        <v>99.019999999999939</v>
      </c>
      <c r="M53">
        <v>98.929999999999936</v>
      </c>
      <c r="N53">
        <v>98.839999999999932</v>
      </c>
      <c r="O53">
        <v>98.749999999999929</v>
      </c>
      <c r="P53">
        <v>98.659999999999926</v>
      </c>
      <c r="Q53">
        <v>98.569999999999922</v>
      </c>
    </row>
    <row r="54" spans="2:17">
      <c r="B54">
        <v>99.909999999999968</v>
      </c>
      <c r="C54">
        <v>99.819999999999965</v>
      </c>
      <c r="D54">
        <v>99.729999999999961</v>
      </c>
      <c r="E54">
        <v>99.639999999999958</v>
      </c>
      <c r="F54">
        <v>99.549999999999955</v>
      </c>
      <c r="G54">
        <v>99.459999999999951</v>
      </c>
      <c r="H54">
        <v>99.369999999999948</v>
      </c>
      <c r="I54">
        <v>99.279999999999944</v>
      </c>
      <c r="J54">
        <v>99.189999999999941</v>
      </c>
      <c r="K54">
        <v>99.099999999999937</v>
      </c>
      <c r="L54">
        <v>99.009999999999934</v>
      </c>
      <c r="M54">
        <v>98.919999999999931</v>
      </c>
      <c r="N54">
        <v>98.829999999999927</v>
      </c>
      <c r="O54">
        <v>98.739999999999924</v>
      </c>
      <c r="P54">
        <v>98.64999999999992</v>
      </c>
      <c r="Q54">
        <v>98.559999999999917</v>
      </c>
    </row>
    <row r="55" spans="2:17">
      <c r="B55">
        <v>99.899999999999963</v>
      </c>
      <c r="C55">
        <v>99.80999999999996</v>
      </c>
      <c r="D55">
        <v>99.719999999999956</v>
      </c>
      <c r="E55">
        <v>99.629999999999953</v>
      </c>
      <c r="F55">
        <v>99.539999999999949</v>
      </c>
      <c r="G55">
        <v>99.449999999999946</v>
      </c>
      <c r="H55">
        <v>99.359999999999943</v>
      </c>
      <c r="I55">
        <v>99.269999999999939</v>
      </c>
      <c r="J55">
        <v>99.179999999999936</v>
      </c>
      <c r="K55">
        <v>99.089999999999932</v>
      </c>
      <c r="L55">
        <v>98.999999999999929</v>
      </c>
      <c r="M55">
        <v>98.909999999999926</v>
      </c>
      <c r="N55">
        <v>98.819999999999922</v>
      </c>
      <c r="O55">
        <v>98.729999999999919</v>
      </c>
      <c r="P55">
        <v>98.639999999999915</v>
      </c>
      <c r="Q55">
        <v>98.549999999999912</v>
      </c>
    </row>
    <row r="56" spans="2:17">
      <c r="B56">
        <v>99.889999999999958</v>
      </c>
      <c r="C56">
        <v>99.799999999999955</v>
      </c>
      <c r="D56">
        <v>99.709999999999951</v>
      </c>
      <c r="E56">
        <v>99.619999999999948</v>
      </c>
      <c r="F56">
        <v>99.529999999999944</v>
      </c>
      <c r="G56">
        <v>99.439999999999941</v>
      </c>
      <c r="H56">
        <v>99.349999999999937</v>
      </c>
      <c r="I56">
        <v>99.259999999999934</v>
      </c>
      <c r="J56">
        <v>99.169999999999931</v>
      </c>
      <c r="K56">
        <v>99.079999999999927</v>
      </c>
      <c r="L56">
        <v>98.989999999999924</v>
      </c>
      <c r="M56">
        <v>98.89999999999992</v>
      </c>
      <c r="N56">
        <v>98.809999999999917</v>
      </c>
      <c r="O56">
        <v>98.719999999999914</v>
      </c>
      <c r="P56">
        <v>98.62999999999991</v>
      </c>
      <c r="Q56">
        <v>98.539999999999907</v>
      </c>
    </row>
    <row r="57" spans="2:17">
      <c r="B57">
        <v>99.95</v>
      </c>
      <c r="C57">
        <v>99.850999999999999</v>
      </c>
      <c r="D57">
        <v>99.751999999999995</v>
      </c>
      <c r="E57">
        <v>99.652999999999992</v>
      </c>
      <c r="F57">
        <v>99.553999999999988</v>
      </c>
      <c r="G57">
        <v>99.454999999999984</v>
      </c>
      <c r="H57">
        <v>99.35599999999998</v>
      </c>
      <c r="I57">
        <v>99.256999999999977</v>
      </c>
      <c r="J57">
        <v>99.157999999999973</v>
      </c>
      <c r="K57">
        <v>99.058999999999969</v>
      </c>
      <c r="L57">
        <v>98.959999999999965</v>
      </c>
      <c r="M57">
        <v>98.860999999999962</v>
      </c>
      <c r="N57">
        <v>98.761999999999958</v>
      </c>
      <c r="O57">
        <v>98.662999999999954</v>
      </c>
      <c r="P57">
        <v>98.56399999999995</v>
      </c>
      <c r="Q57">
        <v>98.48</v>
      </c>
    </row>
    <row r="60" spans="2:17">
      <c r="B60">
        <f>ROUND(AVERAGE(B3:C4),2)</f>
        <v>101.47</v>
      </c>
      <c r="C60">
        <f t="shared" ref="C60:J60" si="0">ROUND(AVERAGE(C3:D4),2)</f>
        <v>101.42</v>
      </c>
      <c r="D60">
        <f t="shared" si="0"/>
        <v>101.32</v>
      </c>
      <c r="E60">
        <f t="shared" si="0"/>
        <v>101.14</v>
      </c>
      <c r="F60">
        <f t="shared" si="0"/>
        <v>101</v>
      </c>
      <c r="G60">
        <f t="shared" si="0"/>
        <v>100.91</v>
      </c>
      <c r="H60">
        <f t="shared" si="0"/>
        <v>100.7</v>
      </c>
      <c r="I60">
        <f t="shared" si="0"/>
        <v>100.46</v>
      </c>
      <c r="J60">
        <f t="shared" si="0"/>
        <v>100.28</v>
      </c>
    </row>
    <row r="61" spans="2:17">
      <c r="B61">
        <f t="shared" ref="B61:J61" si="1">ROUND(AVERAGE(B4:C5),2)</f>
        <v>101.33</v>
      </c>
      <c r="C61">
        <f t="shared" si="1"/>
        <v>101.16</v>
      </c>
      <c r="D61">
        <f t="shared" si="1"/>
        <v>101.04</v>
      </c>
      <c r="E61">
        <f t="shared" si="1"/>
        <v>100.87</v>
      </c>
      <c r="F61">
        <f t="shared" si="1"/>
        <v>100.66</v>
      </c>
      <c r="G61">
        <f t="shared" si="1"/>
        <v>100.49</v>
      </c>
      <c r="H61">
        <f t="shared" si="1"/>
        <v>100.32</v>
      </c>
      <c r="I61">
        <f t="shared" si="1"/>
        <v>100.26</v>
      </c>
      <c r="J61">
        <f t="shared" si="1"/>
        <v>100.28</v>
      </c>
    </row>
    <row r="62" spans="2:17">
      <c r="B62">
        <f t="shared" ref="B62:M62" si="2">ROUND(AVERAGE(B5:C6),2)</f>
        <v>101.29</v>
      </c>
      <c r="C62">
        <f t="shared" si="2"/>
        <v>101.1</v>
      </c>
      <c r="D62">
        <f t="shared" si="2"/>
        <v>100.89</v>
      </c>
      <c r="E62">
        <f t="shared" si="2"/>
        <v>100.63</v>
      </c>
      <c r="F62">
        <f t="shared" si="2"/>
        <v>100.42</v>
      </c>
      <c r="G62">
        <f t="shared" si="2"/>
        <v>100.17</v>
      </c>
      <c r="H62">
        <f t="shared" si="2"/>
        <v>100.06</v>
      </c>
      <c r="I62">
        <f t="shared" si="2"/>
        <v>100.15</v>
      </c>
      <c r="J62">
        <f t="shared" si="2"/>
        <v>100.23</v>
      </c>
      <c r="K62">
        <f t="shared" si="2"/>
        <v>100.15</v>
      </c>
      <c r="L62">
        <f t="shared" si="2"/>
        <v>100.04</v>
      </c>
      <c r="M62">
        <f t="shared" si="2"/>
        <v>100</v>
      </c>
    </row>
    <row r="63" spans="2:17">
      <c r="B63">
        <f t="shared" ref="B63:N63" si="3">ROUND(AVERAGE(B6:C7),2)</f>
        <v>101.2</v>
      </c>
      <c r="C63">
        <f t="shared" si="3"/>
        <v>101.14</v>
      </c>
      <c r="D63">
        <f t="shared" si="3"/>
        <v>100.93</v>
      </c>
      <c r="E63">
        <f t="shared" si="3"/>
        <v>100.62</v>
      </c>
      <c r="F63">
        <f t="shared" si="3"/>
        <v>100.37</v>
      </c>
      <c r="G63">
        <f t="shared" si="3"/>
        <v>100.06</v>
      </c>
      <c r="H63">
        <f t="shared" si="3"/>
        <v>99.92</v>
      </c>
      <c r="I63">
        <f t="shared" si="3"/>
        <v>99.96</v>
      </c>
      <c r="J63">
        <f t="shared" si="3"/>
        <v>100.01</v>
      </c>
      <c r="K63">
        <f t="shared" si="3"/>
        <v>100.02</v>
      </c>
      <c r="L63">
        <f t="shared" si="3"/>
        <v>100.02</v>
      </c>
      <c r="M63">
        <f t="shared" si="3"/>
        <v>100.05</v>
      </c>
      <c r="N63">
        <f t="shared" si="3"/>
        <v>100.13</v>
      </c>
    </row>
    <row r="64" spans="2:17">
      <c r="B64">
        <f t="shared" ref="B64:N64" si="4">ROUND(AVERAGE(B7:C8),2)</f>
        <v>101.11</v>
      </c>
      <c r="C64">
        <f t="shared" si="4"/>
        <v>101.09</v>
      </c>
      <c r="D64">
        <f t="shared" si="4"/>
        <v>100.97</v>
      </c>
      <c r="E64">
        <f t="shared" si="4"/>
        <v>100.66</v>
      </c>
      <c r="F64">
        <f t="shared" si="4"/>
        <v>100.22</v>
      </c>
      <c r="G64">
        <f t="shared" si="4"/>
        <v>99.92</v>
      </c>
      <c r="H64">
        <f t="shared" si="4"/>
        <v>99.83</v>
      </c>
      <c r="I64">
        <f t="shared" si="4"/>
        <v>99.79</v>
      </c>
      <c r="J64">
        <f t="shared" si="4"/>
        <v>99.81</v>
      </c>
      <c r="K64">
        <f t="shared" si="4"/>
        <v>99.89</v>
      </c>
      <c r="L64">
        <f t="shared" si="4"/>
        <v>100.09</v>
      </c>
      <c r="M64">
        <f t="shared" si="4"/>
        <v>99.69</v>
      </c>
      <c r="N64">
        <f t="shared" si="4"/>
        <v>99.14</v>
      </c>
    </row>
    <row r="65" spans="2:16">
      <c r="B65">
        <f t="shared" ref="B65:N65" si="5">ROUND(AVERAGE(B8:C9),2)</f>
        <v>101.07</v>
      </c>
      <c r="C65">
        <f t="shared" si="5"/>
        <v>100.97</v>
      </c>
      <c r="D65">
        <f t="shared" si="5"/>
        <v>100.89</v>
      </c>
      <c r="E65">
        <f t="shared" si="5"/>
        <v>100.64</v>
      </c>
      <c r="F65">
        <f t="shared" si="5"/>
        <v>100.13</v>
      </c>
      <c r="G65">
        <f t="shared" si="5"/>
        <v>99.78</v>
      </c>
      <c r="H65">
        <f t="shared" si="5"/>
        <v>99.74</v>
      </c>
      <c r="I65">
        <f t="shared" si="5"/>
        <v>99.63</v>
      </c>
      <c r="J65">
        <f t="shared" si="5"/>
        <v>99.83</v>
      </c>
      <c r="K65">
        <f t="shared" si="5"/>
        <v>99.75</v>
      </c>
      <c r="L65">
        <f t="shared" si="5"/>
        <v>99.18</v>
      </c>
      <c r="M65">
        <f t="shared" si="5"/>
        <v>98.51</v>
      </c>
      <c r="N65">
        <f t="shared" si="5"/>
        <v>98.07</v>
      </c>
    </row>
    <row r="66" spans="2:16">
      <c r="B66">
        <f t="shared" ref="B66:O66" si="6">ROUND(AVERAGE(B9:C10),2)</f>
        <v>100.88</v>
      </c>
      <c r="C66">
        <f t="shared" si="6"/>
        <v>100.77</v>
      </c>
      <c r="D66">
        <f t="shared" si="6"/>
        <v>100.72</v>
      </c>
      <c r="E66">
        <f t="shared" si="6"/>
        <v>100.53</v>
      </c>
      <c r="F66">
        <f t="shared" si="6"/>
        <v>100.09</v>
      </c>
      <c r="G66">
        <f t="shared" si="6"/>
        <v>99.76</v>
      </c>
      <c r="H66">
        <f t="shared" si="6"/>
        <v>99.6</v>
      </c>
      <c r="I66">
        <f t="shared" si="6"/>
        <v>99.31</v>
      </c>
      <c r="J66">
        <f t="shared" si="6"/>
        <v>99.47</v>
      </c>
      <c r="K66">
        <f t="shared" si="6"/>
        <v>99.14</v>
      </c>
      <c r="L66">
        <f t="shared" si="6"/>
        <v>98.1</v>
      </c>
      <c r="M66">
        <f t="shared" si="6"/>
        <v>97.94</v>
      </c>
      <c r="N66">
        <f t="shared" si="6"/>
        <v>98.03</v>
      </c>
      <c r="O66">
        <f t="shared" si="6"/>
        <v>97.74</v>
      </c>
    </row>
    <row r="67" spans="2:16">
      <c r="B67">
        <f t="shared" ref="B67:O67" si="7">ROUND(AVERAGE(B10:C11),2)</f>
        <v>100.64</v>
      </c>
      <c r="C67">
        <f t="shared" si="7"/>
        <v>100.52</v>
      </c>
      <c r="D67">
        <f t="shared" si="7"/>
        <v>100.52</v>
      </c>
      <c r="E67">
        <f t="shared" si="7"/>
        <v>100.25</v>
      </c>
      <c r="F67">
        <f t="shared" si="7"/>
        <v>99.88</v>
      </c>
      <c r="G67">
        <f t="shared" si="7"/>
        <v>99.66</v>
      </c>
      <c r="H67">
        <f t="shared" si="7"/>
        <v>99.35</v>
      </c>
      <c r="I67">
        <f t="shared" si="7"/>
        <v>99.09</v>
      </c>
      <c r="J67">
        <f t="shared" si="7"/>
        <v>99.09</v>
      </c>
      <c r="K67">
        <f t="shared" si="7"/>
        <v>98.61</v>
      </c>
      <c r="L67">
        <f t="shared" si="7"/>
        <v>98.14</v>
      </c>
      <c r="M67">
        <f t="shared" si="7"/>
        <v>98.25</v>
      </c>
      <c r="N67">
        <f t="shared" si="7"/>
        <v>97.98</v>
      </c>
      <c r="O67">
        <f t="shared" si="7"/>
        <v>97.64</v>
      </c>
    </row>
    <row r="68" spans="2:16">
      <c r="B68">
        <f t="shared" ref="B68:O68" si="8">ROUND(AVERAGE(B11:C12),2)</f>
        <v>100.31</v>
      </c>
      <c r="C68">
        <f t="shared" si="8"/>
        <v>100.18</v>
      </c>
      <c r="D68">
        <f t="shared" si="8"/>
        <v>100.19</v>
      </c>
      <c r="E68">
        <f t="shared" si="8"/>
        <v>99.95</v>
      </c>
      <c r="F68">
        <f t="shared" si="8"/>
        <v>99.72</v>
      </c>
      <c r="G68">
        <f t="shared" si="8"/>
        <v>99.58</v>
      </c>
      <c r="H68">
        <f t="shared" si="8"/>
        <v>99.14</v>
      </c>
      <c r="I68">
        <f t="shared" si="8"/>
        <v>98.98</v>
      </c>
      <c r="J68">
        <f t="shared" si="8"/>
        <v>99.16</v>
      </c>
      <c r="K68">
        <f t="shared" si="8"/>
        <v>98.73</v>
      </c>
      <c r="L68">
        <f t="shared" si="8"/>
        <v>98.34</v>
      </c>
      <c r="M68">
        <f t="shared" si="8"/>
        <v>98.49</v>
      </c>
      <c r="N68">
        <f t="shared" si="8"/>
        <v>98.04</v>
      </c>
      <c r="O68">
        <f t="shared" si="8"/>
        <v>97.52</v>
      </c>
    </row>
    <row r="69" spans="2:16">
      <c r="B69">
        <f t="shared" ref="B69:O69" si="9">ROUND(AVERAGE(B12:C13),2)</f>
        <v>99.93</v>
      </c>
      <c r="C69">
        <f t="shared" si="9"/>
        <v>99.78</v>
      </c>
      <c r="D69">
        <f t="shared" si="9"/>
        <v>99.87</v>
      </c>
      <c r="E69">
        <f t="shared" si="9"/>
        <v>99.79</v>
      </c>
      <c r="F69">
        <f t="shared" si="9"/>
        <v>99.63</v>
      </c>
      <c r="G69">
        <f t="shared" si="9"/>
        <v>99.45</v>
      </c>
      <c r="H69">
        <f t="shared" si="9"/>
        <v>98.9</v>
      </c>
      <c r="I69">
        <f t="shared" si="9"/>
        <v>98.55</v>
      </c>
      <c r="J69">
        <f t="shared" si="9"/>
        <v>98.64</v>
      </c>
      <c r="K69">
        <f t="shared" si="9"/>
        <v>98.42</v>
      </c>
      <c r="L69">
        <f t="shared" si="9"/>
        <v>98.19</v>
      </c>
      <c r="M69">
        <f t="shared" si="9"/>
        <v>98.22</v>
      </c>
      <c r="N69">
        <f t="shared" si="9"/>
        <v>97.82</v>
      </c>
      <c r="O69">
        <f t="shared" si="9"/>
        <v>97.45</v>
      </c>
    </row>
    <row r="70" spans="2:16">
      <c r="B70">
        <f t="shared" ref="B70:O70" si="10">ROUND(AVERAGE(B13:C14),2)</f>
        <v>99.8</v>
      </c>
      <c r="C70">
        <f t="shared" si="10"/>
        <v>99.7</v>
      </c>
      <c r="D70">
        <f t="shared" si="10"/>
        <v>99.78</v>
      </c>
      <c r="E70">
        <f t="shared" si="10"/>
        <v>99.62</v>
      </c>
      <c r="F70">
        <f t="shared" si="10"/>
        <v>99.4</v>
      </c>
      <c r="G70">
        <f t="shared" si="10"/>
        <v>99.17</v>
      </c>
      <c r="H70">
        <f t="shared" si="10"/>
        <v>98.65</v>
      </c>
      <c r="I70">
        <f t="shared" si="10"/>
        <v>98.29</v>
      </c>
      <c r="J70">
        <f t="shared" si="10"/>
        <v>98.26</v>
      </c>
      <c r="K70">
        <f t="shared" si="10"/>
        <v>98.14</v>
      </c>
      <c r="L70">
        <f t="shared" si="10"/>
        <v>98.06</v>
      </c>
      <c r="M70">
        <f t="shared" si="10"/>
        <v>97.81</v>
      </c>
      <c r="N70">
        <f t="shared" si="10"/>
        <v>97.43</v>
      </c>
      <c r="O70">
        <f t="shared" si="10"/>
        <v>97.36</v>
      </c>
    </row>
    <row r="71" spans="2:16">
      <c r="B71">
        <f t="shared" ref="B71:O71" si="11">ROUND(AVERAGE(B14:C15),2)</f>
        <v>99.92</v>
      </c>
      <c r="C71">
        <f t="shared" si="11"/>
        <v>99.81</v>
      </c>
      <c r="D71">
        <f t="shared" si="11"/>
        <v>99.73</v>
      </c>
      <c r="E71">
        <f t="shared" si="11"/>
        <v>99.33</v>
      </c>
      <c r="F71">
        <f t="shared" si="11"/>
        <v>99.11</v>
      </c>
      <c r="G71">
        <f t="shared" si="11"/>
        <v>98.93</v>
      </c>
      <c r="H71">
        <f t="shared" si="11"/>
        <v>98.67</v>
      </c>
      <c r="I71">
        <f t="shared" si="11"/>
        <v>98.51</v>
      </c>
      <c r="J71">
        <f t="shared" si="11"/>
        <v>98.38</v>
      </c>
      <c r="K71">
        <f t="shared" si="11"/>
        <v>98.31</v>
      </c>
      <c r="L71">
        <f t="shared" si="11"/>
        <v>98.22</v>
      </c>
      <c r="M71">
        <f t="shared" si="11"/>
        <v>97.78</v>
      </c>
      <c r="N71">
        <f t="shared" si="11"/>
        <v>97.31</v>
      </c>
      <c r="O71">
        <f t="shared" si="11"/>
        <v>97.25</v>
      </c>
    </row>
    <row r="72" spans="2:16">
      <c r="B72">
        <f t="shared" ref="B72:O72" si="12">ROUND(AVERAGE(B15:C16),2)</f>
        <v>99.92</v>
      </c>
      <c r="C72">
        <f t="shared" si="12"/>
        <v>99.79</v>
      </c>
      <c r="D72">
        <f t="shared" si="12"/>
        <v>99.66</v>
      </c>
      <c r="E72">
        <f t="shared" si="12"/>
        <v>99.38</v>
      </c>
      <c r="F72">
        <f t="shared" si="12"/>
        <v>99.25</v>
      </c>
      <c r="G72">
        <f t="shared" si="12"/>
        <v>99.18</v>
      </c>
      <c r="H72">
        <f t="shared" si="12"/>
        <v>99.02</v>
      </c>
      <c r="I72">
        <f t="shared" si="12"/>
        <v>98.68</v>
      </c>
      <c r="J72">
        <f t="shared" si="12"/>
        <v>98.37</v>
      </c>
      <c r="K72">
        <f t="shared" si="12"/>
        <v>98.26</v>
      </c>
      <c r="L72">
        <f t="shared" si="12"/>
        <v>98.14</v>
      </c>
      <c r="M72">
        <f t="shared" si="12"/>
        <v>97.82</v>
      </c>
      <c r="N72">
        <f t="shared" si="12"/>
        <v>97.43</v>
      </c>
      <c r="O72">
        <f t="shared" si="12"/>
        <v>97.32</v>
      </c>
    </row>
    <row r="73" spans="2:16">
      <c r="B73">
        <f t="shared" ref="B73:P73" si="13">ROUND(AVERAGE(B16:C17),2)</f>
        <v>99.83</v>
      </c>
      <c r="C73">
        <f t="shared" si="13"/>
        <v>99.74</v>
      </c>
      <c r="D73">
        <f t="shared" si="13"/>
        <v>99.62</v>
      </c>
      <c r="E73">
        <f t="shared" si="13"/>
        <v>99.61</v>
      </c>
      <c r="F73">
        <f t="shared" si="13"/>
        <v>99.64</v>
      </c>
      <c r="G73">
        <f t="shared" si="13"/>
        <v>99.65</v>
      </c>
      <c r="H73">
        <f t="shared" si="13"/>
        <v>99.41</v>
      </c>
      <c r="I73">
        <f t="shared" si="13"/>
        <v>98.89</v>
      </c>
      <c r="J73">
        <f t="shared" si="13"/>
        <v>98.65</v>
      </c>
      <c r="K73">
        <f t="shared" si="13"/>
        <v>98.38</v>
      </c>
      <c r="L73">
        <f t="shared" si="13"/>
        <v>97.95</v>
      </c>
      <c r="M73">
        <f t="shared" si="13"/>
        <v>97.74</v>
      </c>
      <c r="N73">
        <f t="shared" si="13"/>
        <v>97.53</v>
      </c>
      <c r="O73">
        <f t="shared" si="13"/>
        <v>97.32</v>
      </c>
      <c r="P73">
        <f t="shared" si="13"/>
        <v>97.24</v>
      </c>
    </row>
    <row r="74" spans="2:16">
      <c r="B74">
        <f t="shared" ref="B74:P74" si="14">ROUND(AVERAGE(B17:C18),2)</f>
        <v>99.77</v>
      </c>
      <c r="C74">
        <f t="shared" si="14"/>
        <v>99.64</v>
      </c>
      <c r="D74">
        <f t="shared" si="14"/>
        <v>99.62</v>
      </c>
      <c r="E74">
        <f t="shared" si="14"/>
        <v>99.72</v>
      </c>
      <c r="F74">
        <f t="shared" si="14"/>
        <v>99.72</v>
      </c>
      <c r="G74">
        <f t="shared" si="14"/>
        <v>99.74</v>
      </c>
      <c r="H74">
        <f t="shared" si="14"/>
        <v>99.62</v>
      </c>
      <c r="I74">
        <f t="shared" si="14"/>
        <v>99.14</v>
      </c>
      <c r="J74">
        <f t="shared" si="14"/>
        <v>98.82</v>
      </c>
      <c r="K74">
        <f t="shared" si="14"/>
        <v>98.49</v>
      </c>
      <c r="L74">
        <f t="shared" si="14"/>
        <v>97.96</v>
      </c>
      <c r="M74">
        <f t="shared" si="14"/>
        <v>97.6</v>
      </c>
      <c r="N74">
        <f t="shared" si="14"/>
        <v>97.37</v>
      </c>
      <c r="O74">
        <f t="shared" si="14"/>
        <v>97.21</v>
      </c>
      <c r="P74">
        <f t="shared" si="14"/>
        <v>97.23</v>
      </c>
    </row>
    <row r="75" spans="2:16">
      <c r="B75">
        <f t="shared" ref="B75:P75" si="15">ROUND(AVERAGE(B18:C19),2)</f>
        <v>99.27</v>
      </c>
      <c r="C75">
        <f t="shared" si="15"/>
        <v>99.63</v>
      </c>
      <c r="D75">
        <f t="shared" si="15"/>
        <v>99.68</v>
      </c>
      <c r="E75">
        <f t="shared" si="15"/>
        <v>99.85</v>
      </c>
      <c r="F75">
        <f t="shared" si="15"/>
        <v>99.81</v>
      </c>
      <c r="G75">
        <f t="shared" si="15"/>
        <v>99.71</v>
      </c>
      <c r="H75">
        <f t="shared" si="15"/>
        <v>99.52</v>
      </c>
      <c r="I75">
        <f t="shared" si="15"/>
        <v>99.11</v>
      </c>
      <c r="J75">
        <f t="shared" si="15"/>
        <v>98.62</v>
      </c>
      <c r="K75">
        <f t="shared" si="15"/>
        <v>98.19</v>
      </c>
      <c r="L75">
        <f t="shared" si="15"/>
        <v>97.85</v>
      </c>
      <c r="M75">
        <f t="shared" si="15"/>
        <v>97.61</v>
      </c>
      <c r="N75">
        <f t="shared" si="15"/>
        <v>97.39</v>
      </c>
      <c r="O75">
        <f t="shared" si="15"/>
        <v>97.22</v>
      </c>
      <c r="P75">
        <f t="shared" si="15"/>
        <v>97.2</v>
      </c>
    </row>
    <row r="76" spans="2:16">
      <c r="B76">
        <f t="shared" ref="B76:P76" si="16">ROUND(AVERAGE(B19:C20),2)</f>
        <v>99.35</v>
      </c>
      <c r="C76">
        <f t="shared" si="16"/>
        <v>99.8</v>
      </c>
      <c r="D76">
        <f t="shared" si="16"/>
        <v>99.82</v>
      </c>
      <c r="E76">
        <f t="shared" si="16"/>
        <v>99.93</v>
      </c>
      <c r="F76">
        <f t="shared" si="16"/>
        <v>99.88</v>
      </c>
      <c r="G76">
        <f t="shared" si="16"/>
        <v>99.77</v>
      </c>
      <c r="H76">
        <f t="shared" si="16"/>
        <v>99.34</v>
      </c>
      <c r="I76">
        <f t="shared" si="16"/>
        <v>98.89</v>
      </c>
      <c r="J76">
        <f t="shared" si="16"/>
        <v>98.44</v>
      </c>
      <c r="K76">
        <f t="shared" si="16"/>
        <v>97.87</v>
      </c>
      <c r="L76">
        <f t="shared" si="16"/>
        <v>97.67</v>
      </c>
      <c r="M76">
        <f t="shared" si="16"/>
        <v>97.62</v>
      </c>
      <c r="N76">
        <f t="shared" si="16"/>
        <v>97.44</v>
      </c>
      <c r="O76">
        <f t="shared" si="16"/>
        <v>97.25</v>
      </c>
      <c r="P76">
        <f t="shared" si="16"/>
        <v>97.2</v>
      </c>
    </row>
    <row r="77" spans="2:16">
      <c r="B77">
        <f t="shared" ref="B77:P77" si="17">ROUND(AVERAGE(B20:C21),2)</f>
        <v>100.02</v>
      </c>
      <c r="C77">
        <f t="shared" si="17"/>
        <v>100.04</v>
      </c>
      <c r="D77">
        <f t="shared" si="17"/>
        <v>100.11</v>
      </c>
      <c r="E77">
        <f t="shared" si="17"/>
        <v>100.11</v>
      </c>
      <c r="F77">
        <f t="shared" si="17"/>
        <v>99.93</v>
      </c>
      <c r="G77">
        <f t="shared" si="17"/>
        <v>99.65</v>
      </c>
      <c r="H77">
        <f t="shared" si="17"/>
        <v>99.05</v>
      </c>
      <c r="I77">
        <f t="shared" si="17"/>
        <v>98.53</v>
      </c>
      <c r="J77">
        <f t="shared" si="17"/>
        <v>98.15</v>
      </c>
      <c r="K77">
        <f t="shared" si="17"/>
        <v>97.77</v>
      </c>
      <c r="L77">
        <f t="shared" si="17"/>
        <v>97.72</v>
      </c>
      <c r="M77">
        <f t="shared" si="17"/>
        <v>97.68</v>
      </c>
      <c r="N77">
        <f t="shared" si="17"/>
        <v>97.57</v>
      </c>
      <c r="O77">
        <f t="shared" si="17"/>
        <v>97.4</v>
      </c>
      <c r="P77">
        <f t="shared" si="17"/>
        <v>97.3</v>
      </c>
    </row>
    <row r="78" spans="2:16">
      <c r="B78">
        <f t="shared" ref="B78:P78" si="18">ROUND(AVERAGE(B21:C22),2)</f>
        <v>100.25</v>
      </c>
      <c r="C78">
        <f t="shared" si="18"/>
        <v>100.37</v>
      </c>
      <c r="D78">
        <f t="shared" si="18"/>
        <v>100.49</v>
      </c>
      <c r="E78">
        <f t="shared" si="18"/>
        <v>100.37</v>
      </c>
      <c r="F78">
        <f t="shared" si="18"/>
        <v>100.04</v>
      </c>
      <c r="G78">
        <f t="shared" si="18"/>
        <v>99.52</v>
      </c>
      <c r="H78">
        <f t="shared" si="18"/>
        <v>98.81</v>
      </c>
      <c r="I78">
        <f t="shared" si="18"/>
        <v>98.24</v>
      </c>
      <c r="J78">
        <f t="shared" si="18"/>
        <v>98.14</v>
      </c>
      <c r="K78">
        <f t="shared" si="18"/>
        <v>98.17</v>
      </c>
      <c r="L78">
        <f t="shared" si="18"/>
        <v>98.06</v>
      </c>
      <c r="M78">
        <f t="shared" si="18"/>
        <v>97.93</v>
      </c>
      <c r="N78">
        <f t="shared" si="18"/>
        <v>97.84</v>
      </c>
      <c r="O78">
        <f t="shared" si="18"/>
        <v>97.65</v>
      </c>
      <c r="P78">
        <f t="shared" si="18"/>
        <v>97.52</v>
      </c>
    </row>
    <row r="79" spans="2:16">
      <c r="B79">
        <f t="shared" ref="B79:P79" si="19">ROUND(AVERAGE(B22:C23),2)</f>
        <v>100.5</v>
      </c>
      <c r="C79">
        <f t="shared" si="19"/>
        <v>100.68</v>
      </c>
      <c r="D79">
        <f t="shared" si="19"/>
        <v>100.76</v>
      </c>
      <c r="E79">
        <f t="shared" si="19"/>
        <v>100.44</v>
      </c>
      <c r="F79">
        <f t="shared" si="19"/>
        <v>100.03</v>
      </c>
      <c r="G79">
        <f t="shared" si="19"/>
        <v>99.43</v>
      </c>
      <c r="H79">
        <f t="shared" si="19"/>
        <v>98.76</v>
      </c>
      <c r="I79">
        <f t="shared" si="19"/>
        <v>98.31</v>
      </c>
      <c r="J79">
        <f t="shared" si="19"/>
        <v>98.41</v>
      </c>
      <c r="K79">
        <f t="shared" si="19"/>
        <v>98.66</v>
      </c>
      <c r="L79">
        <f t="shared" si="19"/>
        <v>98.49</v>
      </c>
      <c r="M79">
        <f t="shared" si="19"/>
        <v>98.24</v>
      </c>
      <c r="N79">
        <f t="shared" si="19"/>
        <v>98.05</v>
      </c>
      <c r="O79">
        <f t="shared" si="19"/>
        <v>97.8</v>
      </c>
      <c r="P79">
        <f t="shared" si="19"/>
        <v>97.67</v>
      </c>
    </row>
    <row r="80" spans="2:16">
      <c r="B80">
        <f t="shared" ref="B80:P80" si="20">ROUND(AVERAGE(B23:C24),2)</f>
        <v>100.58</v>
      </c>
      <c r="C80">
        <f t="shared" si="20"/>
        <v>100.63</v>
      </c>
      <c r="D80">
        <f t="shared" si="20"/>
        <v>100.58</v>
      </c>
      <c r="E80">
        <f t="shared" si="20"/>
        <v>100.23</v>
      </c>
      <c r="F80">
        <f t="shared" si="20"/>
        <v>99.85</v>
      </c>
      <c r="G80">
        <f t="shared" si="20"/>
        <v>99.17</v>
      </c>
      <c r="H80">
        <f t="shared" si="20"/>
        <v>98.66</v>
      </c>
      <c r="I80">
        <f t="shared" si="20"/>
        <v>98.44</v>
      </c>
      <c r="J80">
        <f t="shared" si="20"/>
        <v>98.63</v>
      </c>
      <c r="K80">
        <f t="shared" si="20"/>
        <v>98.95</v>
      </c>
      <c r="L80">
        <f t="shared" si="20"/>
        <v>98.63</v>
      </c>
      <c r="M80">
        <f t="shared" si="20"/>
        <v>98.27</v>
      </c>
      <c r="N80">
        <f t="shared" si="20"/>
        <v>97.98</v>
      </c>
      <c r="O80">
        <f t="shared" si="20"/>
        <v>97.69</v>
      </c>
      <c r="P80">
        <f t="shared" si="20"/>
        <v>97.66</v>
      </c>
    </row>
    <row r="81" spans="2:16">
      <c r="B81">
        <f t="shared" ref="B81:P81" si="21">ROUND(AVERAGE(B24:C25),2)</f>
        <v>100.23</v>
      </c>
      <c r="C81">
        <f t="shared" si="21"/>
        <v>100.2</v>
      </c>
      <c r="D81">
        <f t="shared" si="21"/>
        <v>100.04</v>
      </c>
      <c r="E81">
        <f t="shared" si="21"/>
        <v>99.65</v>
      </c>
      <c r="F81">
        <f t="shared" si="21"/>
        <v>99.39</v>
      </c>
      <c r="G81">
        <f t="shared" si="21"/>
        <v>98.95</v>
      </c>
      <c r="H81">
        <f t="shared" si="21"/>
        <v>98.63</v>
      </c>
      <c r="I81">
        <f t="shared" si="21"/>
        <v>98.62</v>
      </c>
      <c r="J81">
        <f t="shared" si="21"/>
        <v>98.83</v>
      </c>
      <c r="K81">
        <f t="shared" si="21"/>
        <v>99</v>
      </c>
      <c r="L81">
        <f t="shared" si="21"/>
        <v>98.54</v>
      </c>
      <c r="M81">
        <f t="shared" si="21"/>
        <v>98.16</v>
      </c>
      <c r="N81">
        <f t="shared" si="21"/>
        <v>97.88</v>
      </c>
      <c r="O81">
        <f t="shared" si="21"/>
        <v>97.54</v>
      </c>
      <c r="P81">
        <f t="shared" si="21"/>
        <v>97.58</v>
      </c>
    </row>
    <row r="82" spans="2:16">
      <c r="B82">
        <f t="shared" ref="B82:P82" si="22">ROUND(AVERAGE(B25:C26),2)</f>
        <v>99.89</v>
      </c>
      <c r="C82">
        <f t="shared" si="22"/>
        <v>99.9</v>
      </c>
      <c r="D82">
        <f t="shared" si="22"/>
        <v>99.84</v>
      </c>
      <c r="E82">
        <f t="shared" si="22"/>
        <v>99.6</v>
      </c>
      <c r="F82">
        <f t="shared" si="22"/>
        <v>99.28</v>
      </c>
      <c r="G82">
        <f t="shared" si="22"/>
        <v>98.91</v>
      </c>
      <c r="H82">
        <f t="shared" si="22"/>
        <v>98.9</v>
      </c>
      <c r="I82">
        <f t="shared" si="22"/>
        <v>99.04</v>
      </c>
      <c r="J82">
        <f t="shared" si="22"/>
        <v>99.03</v>
      </c>
      <c r="K82">
        <f t="shared" si="22"/>
        <v>98.93</v>
      </c>
      <c r="L82">
        <f t="shared" si="22"/>
        <v>98.51</v>
      </c>
      <c r="M82">
        <f t="shared" si="22"/>
        <v>98.16</v>
      </c>
      <c r="N82">
        <f t="shared" si="22"/>
        <v>97.92</v>
      </c>
      <c r="O82">
        <f t="shared" si="22"/>
        <v>97.57</v>
      </c>
      <c r="P82">
        <f t="shared" si="22"/>
        <v>97.53</v>
      </c>
    </row>
    <row r="83" spans="2:16">
      <c r="B83">
        <f t="shared" ref="B83:P83" si="23">ROUND(AVERAGE(B26:C27),2)</f>
        <v>99.85</v>
      </c>
      <c r="C83">
        <f t="shared" si="23"/>
        <v>99.81</v>
      </c>
      <c r="D83">
        <f t="shared" si="23"/>
        <v>99.86</v>
      </c>
      <c r="E83">
        <f t="shared" si="23"/>
        <v>99.87</v>
      </c>
      <c r="F83">
        <f t="shared" si="23"/>
        <v>99.5</v>
      </c>
      <c r="G83">
        <f t="shared" si="23"/>
        <v>99.23</v>
      </c>
      <c r="H83">
        <f t="shared" si="23"/>
        <v>99.37</v>
      </c>
      <c r="I83">
        <f t="shared" si="23"/>
        <v>99.32</v>
      </c>
      <c r="J83">
        <f t="shared" si="23"/>
        <v>99.21</v>
      </c>
      <c r="K83">
        <f t="shared" si="23"/>
        <v>99.01</v>
      </c>
      <c r="L83">
        <f t="shared" si="23"/>
        <v>98.5</v>
      </c>
      <c r="M83">
        <f t="shared" si="23"/>
        <v>98.16</v>
      </c>
      <c r="N83">
        <f t="shared" si="23"/>
        <v>98.01</v>
      </c>
      <c r="O83">
        <f t="shared" si="23"/>
        <v>97.78</v>
      </c>
      <c r="P83">
        <f t="shared" si="23"/>
        <v>97.7</v>
      </c>
    </row>
    <row r="84" spans="2:16">
      <c r="B84">
        <f t="shared" ref="B84:O84" si="24">ROUND(AVERAGE(B27:C28),2)</f>
        <v>99.99</v>
      </c>
      <c r="C84">
        <f t="shared" si="24"/>
        <v>99.95</v>
      </c>
      <c r="D84">
        <f t="shared" si="24"/>
        <v>99.98</v>
      </c>
      <c r="E84">
        <f t="shared" si="24"/>
        <v>100.02</v>
      </c>
      <c r="F84">
        <f t="shared" si="24"/>
        <v>99.78</v>
      </c>
      <c r="G84">
        <f t="shared" si="24"/>
        <v>99.47</v>
      </c>
      <c r="H84">
        <f t="shared" si="24"/>
        <v>99.56</v>
      </c>
      <c r="I84">
        <f t="shared" si="24"/>
        <v>99.32</v>
      </c>
      <c r="J84">
        <f t="shared" si="24"/>
        <v>99.22</v>
      </c>
      <c r="K84">
        <f t="shared" si="24"/>
        <v>98.97</v>
      </c>
      <c r="L84">
        <f t="shared" si="24"/>
        <v>98.44</v>
      </c>
      <c r="M84">
        <f t="shared" si="24"/>
        <v>98.16</v>
      </c>
      <c r="N84">
        <f t="shared" si="24"/>
        <v>98.1</v>
      </c>
      <c r="O84">
        <f t="shared" si="24"/>
        <v>97.97</v>
      </c>
      <c r="P84">
        <f>ROUND(AVERAGE(P27:Q27),2)</f>
        <v>97.87</v>
      </c>
    </row>
    <row r="87" spans="2:16">
      <c r="B87">
        <f>ROUND(AVERAGE(B30:C31),2)</f>
        <v>100.57</v>
      </c>
      <c r="C87">
        <f t="shared" ref="C87:I87" si="25">ROUND(AVERAGE(C30:D31),2)</f>
        <v>100.51</v>
      </c>
      <c r="D87">
        <f t="shared" si="25"/>
        <v>100.45</v>
      </c>
      <c r="E87">
        <f t="shared" si="25"/>
        <v>100.39</v>
      </c>
      <c r="F87">
        <f t="shared" si="25"/>
        <v>100.33</v>
      </c>
      <c r="G87">
        <f t="shared" si="25"/>
        <v>100.27</v>
      </c>
      <c r="H87">
        <f t="shared" si="25"/>
        <v>100.21</v>
      </c>
      <c r="I87">
        <f t="shared" si="25"/>
        <v>100.18</v>
      </c>
    </row>
    <row r="88" spans="2:16">
      <c r="B88">
        <f t="shared" ref="B88:J88" si="26">ROUND(AVERAGE(B31:C32),2)</f>
        <v>100.56</v>
      </c>
      <c r="C88">
        <f t="shared" si="26"/>
        <v>100.5</v>
      </c>
      <c r="D88">
        <f t="shared" si="26"/>
        <v>100.44</v>
      </c>
      <c r="E88">
        <f t="shared" si="26"/>
        <v>100.38</v>
      </c>
      <c r="F88">
        <f t="shared" si="26"/>
        <v>100.32</v>
      </c>
      <c r="G88">
        <f t="shared" si="26"/>
        <v>100.26</v>
      </c>
      <c r="H88">
        <f t="shared" si="26"/>
        <v>100.2</v>
      </c>
      <c r="I88">
        <f t="shared" si="26"/>
        <v>100.14</v>
      </c>
      <c r="J88">
        <f t="shared" si="26"/>
        <v>100.09</v>
      </c>
    </row>
    <row r="89" spans="2:16">
      <c r="B89">
        <f t="shared" ref="B89:L89" si="27">ROUND(AVERAGE(B32:C33),2)</f>
        <v>100.53</v>
      </c>
      <c r="C89">
        <f t="shared" si="27"/>
        <v>100.47</v>
      </c>
      <c r="D89">
        <f t="shared" si="27"/>
        <v>100.41</v>
      </c>
      <c r="E89">
        <f t="shared" si="27"/>
        <v>100.35</v>
      </c>
      <c r="F89">
        <f t="shared" si="27"/>
        <v>100.29</v>
      </c>
      <c r="G89">
        <f t="shared" si="27"/>
        <v>100.23</v>
      </c>
      <c r="H89">
        <f t="shared" si="27"/>
        <v>100.17</v>
      </c>
      <c r="I89">
        <f t="shared" si="27"/>
        <v>100.11</v>
      </c>
      <c r="J89">
        <f t="shared" si="27"/>
        <v>100.05</v>
      </c>
      <c r="K89">
        <f t="shared" si="27"/>
        <v>99.97</v>
      </c>
      <c r="L89">
        <f t="shared" si="27"/>
        <v>99.94</v>
      </c>
    </row>
    <row r="90" spans="2:16">
      <c r="B90">
        <f t="shared" ref="B90:M90" si="28">ROUND(AVERAGE(B33:C34),2)</f>
        <v>100.5</v>
      </c>
      <c r="C90">
        <f t="shared" si="28"/>
        <v>100.44</v>
      </c>
      <c r="D90">
        <f t="shared" si="28"/>
        <v>100.38</v>
      </c>
      <c r="E90">
        <f t="shared" si="28"/>
        <v>100.32</v>
      </c>
      <c r="F90">
        <f t="shared" si="28"/>
        <v>100.26</v>
      </c>
      <c r="G90">
        <f t="shared" si="28"/>
        <v>100.2</v>
      </c>
      <c r="H90">
        <f t="shared" si="28"/>
        <v>100.14</v>
      </c>
      <c r="I90">
        <f t="shared" si="28"/>
        <v>100.08</v>
      </c>
      <c r="J90">
        <f t="shared" si="28"/>
        <v>100.02</v>
      </c>
      <c r="K90">
        <f t="shared" si="28"/>
        <v>99.96</v>
      </c>
      <c r="L90">
        <f t="shared" si="28"/>
        <v>99.9</v>
      </c>
      <c r="M90">
        <f t="shared" si="28"/>
        <v>99.85</v>
      </c>
    </row>
    <row r="91" spans="2:16">
      <c r="B91">
        <f t="shared" ref="B91:N91" si="29">ROUND(AVERAGE(B34:C35),2)</f>
        <v>100.47</v>
      </c>
      <c r="C91">
        <f t="shared" si="29"/>
        <v>100.41</v>
      </c>
      <c r="D91">
        <f t="shared" si="29"/>
        <v>100.35</v>
      </c>
      <c r="E91">
        <f t="shared" si="29"/>
        <v>100.29</v>
      </c>
      <c r="F91">
        <f t="shared" si="29"/>
        <v>100.23</v>
      </c>
      <c r="G91">
        <f t="shared" si="29"/>
        <v>100.17</v>
      </c>
      <c r="H91">
        <f t="shared" si="29"/>
        <v>100.11</v>
      </c>
      <c r="I91">
        <f t="shared" si="29"/>
        <v>100.05</v>
      </c>
      <c r="J91">
        <f t="shared" si="29"/>
        <v>99.99</v>
      </c>
      <c r="K91">
        <f t="shared" si="29"/>
        <v>99.93</v>
      </c>
      <c r="L91">
        <f t="shared" si="29"/>
        <v>99.87</v>
      </c>
      <c r="M91">
        <f t="shared" si="29"/>
        <v>99.81</v>
      </c>
      <c r="N91">
        <f t="shared" si="29"/>
        <v>99.76</v>
      </c>
    </row>
    <row r="92" spans="2:16">
      <c r="B92">
        <f t="shared" ref="B92:N92" si="30">ROUND(AVERAGE(B35:C36),2)</f>
        <v>100.44</v>
      </c>
      <c r="C92">
        <f t="shared" si="30"/>
        <v>100.38</v>
      </c>
      <c r="D92">
        <f t="shared" si="30"/>
        <v>100.32</v>
      </c>
      <c r="E92">
        <f t="shared" si="30"/>
        <v>100.26</v>
      </c>
      <c r="F92">
        <f t="shared" si="30"/>
        <v>100.2</v>
      </c>
      <c r="G92">
        <f t="shared" si="30"/>
        <v>100.14</v>
      </c>
      <c r="H92">
        <f t="shared" si="30"/>
        <v>100.08</v>
      </c>
      <c r="I92">
        <f t="shared" si="30"/>
        <v>100.02</v>
      </c>
      <c r="J92">
        <f t="shared" si="30"/>
        <v>99.96</v>
      </c>
      <c r="K92">
        <f t="shared" si="30"/>
        <v>99.9</v>
      </c>
      <c r="L92">
        <f t="shared" si="30"/>
        <v>99.84</v>
      </c>
      <c r="M92">
        <f t="shared" si="30"/>
        <v>99.78</v>
      </c>
      <c r="N92">
        <f t="shared" si="30"/>
        <v>99.75</v>
      </c>
    </row>
    <row r="93" spans="2:16">
      <c r="B93">
        <f t="shared" ref="B93:N93" si="31">ROUND(AVERAGE(B36:C37),2)</f>
        <v>100.41</v>
      </c>
      <c r="C93">
        <f t="shared" si="31"/>
        <v>100.35</v>
      </c>
      <c r="D93">
        <f t="shared" si="31"/>
        <v>100.29</v>
      </c>
      <c r="E93">
        <f t="shared" si="31"/>
        <v>100.23</v>
      </c>
      <c r="F93">
        <f t="shared" si="31"/>
        <v>100.17</v>
      </c>
      <c r="G93">
        <f t="shared" si="31"/>
        <v>100.11</v>
      </c>
      <c r="H93">
        <f t="shared" si="31"/>
        <v>100.05</v>
      </c>
      <c r="I93">
        <f t="shared" si="31"/>
        <v>99.99</v>
      </c>
      <c r="J93">
        <f t="shared" si="31"/>
        <v>99.93</v>
      </c>
      <c r="K93">
        <f t="shared" si="31"/>
        <v>99.87</v>
      </c>
      <c r="L93">
        <f t="shared" si="31"/>
        <v>99.81</v>
      </c>
      <c r="M93">
        <f t="shared" si="31"/>
        <v>99.74</v>
      </c>
      <c r="N93">
        <f t="shared" si="31"/>
        <v>99.72</v>
      </c>
    </row>
    <row r="94" spans="2:16">
      <c r="B94">
        <f t="shared" ref="B94:O94" si="32">ROUND(AVERAGE(B37:C38),2)</f>
        <v>100.38</v>
      </c>
      <c r="C94">
        <f t="shared" si="32"/>
        <v>100.32</v>
      </c>
      <c r="D94">
        <f t="shared" si="32"/>
        <v>100.26</v>
      </c>
      <c r="E94">
        <f t="shared" si="32"/>
        <v>100.2</v>
      </c>
      <c r="F94">
        <f t="shared" si="32"/>
        <v>100.14</v>
      </c>
      <c r="G94">
        <f t="shared" si="32"/>
        <v>100.08</v>
      </c>
      <c r="H94">
        <f t="shared" si="32"/>
        <v>100.02</v>
      </c>
      <c r="I94">
        <f t="shared" si="32"/>
        <v>99.96</v>
      </c>
      <c r="J94">
        <f t="shared" si="32"/>
        <v>99.9</v>
      </c>
      <c r="K94">
        <f t="shared" si="32"/>
        <v>99.84</v>
      </c>
      <c r="L94">
        <f t="shared" si="32"/>
        <v>99.78</v>
      </c>
      <c r="M94">
        <f t="shared" si="32"/>
        <v>99.72</v>
      </c>
      <c r="N94">
        <f t="shared" si="32"/>
        <v>99.66</v>
      </c>
      <c r="O94">
        <f t="shared" si="32"/>
        <v>99.61</v>
      </c>
    </row>
    <row r="95" spans="2:16">
      <c r="B95">
        <f t="shared" ref="B95:O95" si="33">ROUND(AVERAGE(B38:C39),2)</f>
        <v>100.35</v>
      </c>
      <c r="C95">
        <f t="shared" si="33"/>
        <v>100.29</v>
      </c>
      <c r="D95">
        <f t="shared" si="33"/>
        <v>100.23</v>
      </c>
      <c r="E95">
        <f t="shared" si="33"/>
        <v>100.17</v>
      </c>
      <c r="F95">
        <f t="shared" si="33"/>
        <v>100.11</v>
      </c>
      <c r="G95">
        <f t="shared" si="33"/>
        <v>100.05</v>
      </c>
      <c r="H95">
        <f t="shared" si="33"/>
        <v>99.99</v>
      </c>
      <c r="I95">
        <f t="shared" si="33"/>
        <v>99.93</v>
      </c>
      <c r="J95">
        <f t="shared" si="33"/>
        <v>99.87</v>
      </c>
      <c r="K95">
        <f t="shared" si="33"/>
        <v>99.81</v>
      </c>
      <c r="L95">
        <f t="shared" si="33"/>
        <v>99.74</v>
      </c>
      <c r="M95">
        <f t="shared" si="33"/>
        <v>99.69</v>
      </c>
      <c r="N95">
        <f t="shared" si="33"/>
        <v>99.62</v>
      </c>
      <c r="O95">
        <f t="shared" si="33"/>
        <v>99.6</v>
      </c>
    </row>
    <row r="96" spans="2:16">
      <c r="B96">
        <f t="shared" ref="B96:O96" si="34">ROUND(AVERAGE(B39:C40),2)</f>
        <v>100.33</v>
      </c>
      <c r="C96">
        <f t="shared" si="34"/>
        <v>100.26</v>
      </c>
      <c r="D96">
        <f t="shared" si="34"/>
        <v>100.19</v>
      </c>
      <c r="E96">
        <f t="shared" si="34"/>
        <v>100.12</v>
      </c>
      <c r="F96">
        <f t="shared" si="34"/>
        <v>100.05</v>
      </c>
      <c r="G96">
        <f t="shared" si="34"/>
        <v>99.98</v>
      </c>
      <c r="H96">
        <f t="shared" si="34"/>
        <v>99.91</v>
      </c>
      <c r="I96">
        <f t="shared" si="34"/>
        <v>99.84</v>
      </c>
      <c r="J96">
        <f t="shared" si="34"/>
        <v>99.77</v>
      </c>
      <c r="K96">
        <f t="shared" si="34"/>
        <v>99.7</v>
      </c>
      <c r="L96">
        <f t="shared" si="34"/>
        <v>99.63</v>
      </c>
      <c r="M96">
        <f t="shared" si="34"/>
        <v>99.56</v>
      </c>
      <c r="N96">
        <f t="shared" si="34"/>
        <v>99.49</v>
      </c>
      <c r="O96">
        <f t="shared" si="34"/>
        <v>99.45</v>
      </c>
    </row>
    <row r="97" spans="2:16">
      <c r="B97">
        <f t="shared" ref="B97:O97" si="35">ROUND(AVERAGE(B40:C41),2)</f>
        <v>100.31</v>
      </c>
      <c r="C97">
        <f t="shared" si="35"/>
        <v>100.23</v>
      </c>
      <c r="D97">
        <f t="shared" si="35"/>
        <v>100.15</v>
      </c>
      <c r="E97">
        <f t="shared" si="35"/>
        <v>100.07</v>
      </c>
      <c r="F97">
        <f t="shared" si="35"/>
        <v>99.99</v>
      </c>
      <c r="G97">
        <f t="shared" si="35"/>
        <v>99.91</v>
      </c>
      <c r="H97">
        <f t="shared" si="35"/>
        <v>99.83</v>
      </c>
      <c r="I97">
        <f t="shared" si="35"/>
        <v>99.75</v>
      </c>
      <c r="J97">
        <f t="shared" si="35"/>
        <v>99.67</v>
      </c>
      <c r="K97">
        <f t="shared" si="35"/>
        <v>99.59</v>
      </c>
      <c r="L97">
        <f t="shared" si="35"/>
        <v>99.51</v>
      </c>
      <c r="M97">
        <f t="shared" si="35"/>
        <v>99.43</v>
      </c>
      <c r="N97">
        <f t="shared" si="35"/>
        <v>99.35</v>
      </c>
      <c r="O97">
        <f t="shared" si="35"/>
        <v>99.31</v>
      </c>
    </row>
    <row r="98" spans="2:16">
      <c r="B98">
        <f t="shared" ref="B98:O98" si="36">ROUND(AVERAGE(B41:C42),2)</f>
        <v>100.28</v>
      </c>
      <c r="C98">
        <f t="shared" si="36"/>
        <v>100.2</v>
      </c>
      <c r="D98">
        <f t="shared" si="36"/>
        <v>100.12</v>
      </c>
      <c r="E98">
        <f t="shared" si="36"/>
        <v>100.04</v>
      </c>
      <c r="F98">
        <f t="shared" si="36"/>
        <v>99.96</v>
      </c>
      <c r="G98">
        <f t="shared" si="36"/>
        <v>99.88</v>
      </c>
      <c r="H98">
        <f t="shared" si="36"/>
        <v>99.8</v>
      </c>
      <c r="I98">
        <f t="shared" si="36"/>
        <v>99.72</v>
      </c>
      <c r="J98">
        <f t="shared" si="36"/>
        <v>99.64</v>
      </c>
      <c r="K98">
        <f t="shared" si="36"/>
        <v>99.56</v>
      </c>
      <c r="L98">
        <f t="shared" si="36"/>
        <v>99.48</v>
      </c>
      <c r="M98">
        <f t="shared" si="36"/>
        <v>99.4</v>
      </c>
      <c r="N98">
        <f t="shared" si="36"/>
        <v>99.32</v>
      </c>
      <c r="O98">
        <f t="shared" si="36"/>
        <v>99.28</v>
      </c>
    </row>
    <row r="99" spans="2:16">
      <c r="B99">
        <f t="shared" ref="B99:O99" si="37">ROUND(AVERAGE(B42:C43),2)</f>
        <v>100.25</v>
      </c>
      <c r="C99">
        <f t="shared" si="37"/>
        <v>100.17</v>
      </c>
      <c r="D99">
        <f t="shared" si="37"/>
        <v>100.09</v>
      </c>
      <c r="E99">
        <f t="shared" si="37"/>
        <v>100.01</v>
      </c>
      <c r="F99">
        <f t="shared" si="37"/>
        <v>99.93</v>
      </c>
      <c r="G99">
        <f t="shared" si="37"/>
        <v>99.85</v>
      </c>
      <c r="H99">
        <f t="shared" si="37"/>
        <v>99.77</v>
      </c>
      <c r="I99">
        <f t="shared" si="37"/>
        <v>99.69</v>
      </c>
      <c r="J99">
        <f t="shared" si="37"/>
        <v>99.61</v>
      </c>
      <c r="K99">
        <f t="shared" si="37"/>
        <v>99.53</v>
      </c>
      <c r="L99">
        <f t="shared" si="37"/>
        <v>99.45</v>
      </c>
      <c r="M99">
        <f t="shared" si="37"/>
        <v>99.37</v>
      </c>
      <c r="N99">
        <f t="shared" si="37"/>
        <v>99.29</v>
      </c>
      <c r="O99">
        <f t="shared" si="37"/>
        <v>99.25</v>
      </c>
    </row>
    <row r="100" spans="2:16">
      <c r="B100">
        <f t="shared" ref="B100:O100" si="38">ROUND(AVERAGE(B43:C44),2)</f>
        <v>100.22</v>
      </c>
      <c r="C100">
        <f t="shared" si="38"/>
        <v>100.14</v>
      </c>
      <c r="D100">
        <f t="shared" si="38"/>
        <v>100.06</v>
      </c>
      <c r="E100">
        <f t="shared" si="38"/>
        <v>99.98</v>
      </c>
      <c r="F100">
        <f t="shared" si="38"/>
        <v>99.9</v>
      </c>
      <c r="G100">
        <f t="shared" si="38"/>
        <v>99.82</v>
      </c>
      <c r="H100">
        <f t="shared" si="38"/>
        <v>99.74</v>
      </c>
      <c r="I100">
        <f t="shared" si="38"/>
        <v>99.66</v>
      </c>
      <c r="J100">
        <f t="shared" si="38"/>
        <v>99.58</v>
      </c>
      <c r="K100">
        <f t="shared" si="38"/>
        <v>99.5</v>
      </c>
      <c r="L100">
        <f t="shared" si="38"/>
        <v>99.42</v>
      </c>
      <c r="M100">
        <f t="shared" si="38"/>
        <v>99.34</v>
      </c>
      <c r="N100">
        <f t="shared" si="38"/>
        <v>99.26</v>
      </c>
      <c r="O100">
        <f t="shared" si="38"/>
        <v>99.22</v>
      </c>
    </row>
    <row r="101" spans="2:16">
      <c r="B101">
        <f t="shared" ref="B101:P101" si="39">ROUND(AVERAGE(B44:C45),2)</f>
        <v>100.18</v>
      </c>
      <c r="C101">
        <f t="shared" si="39"/>
        <v>100.1</v>
      </c>
      <c r="D101">
        <f t="shared" si="39"/>
        <v>100.02</v>
      </c>
      <c r="E101">
        <f t="shared" si="39"/>
        <v>99.94</v>
      </c>
      <c r="F101">
        <f t="shared" si="39"/>
        <v>99.86</v>
      </c>
      <c r="G101">
        <f t="shared" si="39"/>
        <v>99.78</v>
      </c>
      <c r="H101">
        <f t="shared" si="39"/>
        <v>99.7</v>
      </c>
      <c r="I101">
        <f t="shared" si="39"/>
        <v>99.62</v>
      </c>
      <c r="J101">
        <f t="shared" si="39"/>
        <v>99.54</v>
      </c>
      <c r="K101">
        <f t="shared" si="39"/>
        <v>99.46</v>
      </c>
      <c r="L101">
        <f t="shared" si="39"/>
        <v>99.38</v>
      </c>
      <c r="M101">
        <f t="shared" si="39"/>
        <v>99.3</v>
      </c>
      <c r="N101">
        <f t="shared" si="39"/>
        <v>99.22</v>
      </c>
      <c r="O101">
        <f t="shared" si="39"/>
        <v>99.15</v>
      </c>
      <c r="P101">
        <f t="shared" si="39"/>
        <v>99.08</v>
      </c>
    </row>
    <row r="102" spans="2:16">
      <c r="B102">
        <f t="shared" ref="B102:P102" si="40">ROUND(AVERAGE(B45:C46),2)</f>
        <v>100.13</v>
      </c>
      <c r="C102">
        <f t="shared" si="40"/>
        <v>100.05</v>
      </c>
      <c r="D102">
        <f t="shared" si="40"/>
        <v>99.97</v>
      </c>
      <c r="E102">
        <f t="shared" si="40"/>
        <v>99.89</v>
      </c>
      <c r="F102">
        <f t="shared" si="40"/>
        <v>99.81</v>
      </c>
      <c r="G102">
        <f t="shared" si="40"/>
        <v>99.73</v>
      </c>
      <c r="H102">
        <f t="shared" si="40"/>
        <v>99.65</v>
      </c>
      <c r="I102">
        <f t="shared" si="40"/>
        <v>99.57</v>
      </c>
      <c r="J102">
        <f t="shared" si="40"/>
        <v>99.49</v>
      </c>
      <c r="K102">
        <f t="shared" si="40"/>
        <v>99.41</v>
      </c>
      <c r="L102">
        <f t="shared" si="40"/>
        <v>99.33</v>
      </c>
      <c r="M102">
        <f t="shared" si="40"/>
        <v>99.25</v>
      </c>
      <c r="N102">
        <f t="shared" si="40"/>
        <v>99.17</v>
      </c>
      <c r="O102">
        <f t="shared" si="40"/>
        <v>99.09</v>
      </c>
      <c r="P102">
        <f t="shared" si="40"/>
        <v>99.05</v>
      </c>
    </row>
    <row r="103" spans="2:16">
      <c r="B103">
        <f t="shared" ref="B103:P103" si="41">ROUND(AVERAGE(B46:C47),2)</f>
        <v>100.07</v>
      </c>
      <c r="C103">
        <f t="shared" si="41"/>
        <v>99.99</v>
      </c>
      <c r="D103">
        <f t="shared" si="41"/>
        <v>99.91</v>
      </c>
      <c r="E103">
        <f t="shared" si="41"/>
        <v>99.83</v>
      </c>
      <c r="F103">
        <f t="shared" si="41"/>
        <v>99.75</v>
      </c>
      <c r="G103">
        <f t="shared" si="41"/>
        <v>99.67</v>
      </c>
      <c r="H103">
        <f t="shared" si="41"/>
        <v>99.59</v>
      </c>
      <c r="I103">
        <f t="shared" si="41"/>
        <v>99.51</v>
      </c>
      <c r="J103">
        <f t="shared" si="41"/>
        <v>99.43</v>
      </c>
      <c r="K103">
        <f t="shared" si="41"/>
        <v>99.35</v>
      </c>
      <c r="L103">
        <f t="shared" si="41"/>
        <v>99.27</v>
      </c>
      <c r="M103">
        <f t="shared" si="41"/>
        <v>99.19</v>
      </c>
      <c r="N103">
        <f t="shared" si="41"/>
        <v>99.11</v>
      </c>
      <c r="O103">
        <f t="shared" si="41"/>
        <v>99.03</v>
      </c>
      <c r="P103">
        <f t="shared" si="41"/>
        <v>98.99</v>
      </c>
    </row>
    <row r="104" spans="2:16">
      <c r="B104">
        <f t="shared" ref="B104:P104" si="42">ROUND(AVERAGE(B47:C48),2)</f>
        <v>100.01</v>
      </c>
      <c r="C104">
        <f t="shared" si="42"/>
        <v>99.93</v>
      </c>
      <c r="D104">
        <f t="shared" si="42"/>
        <v>99.85</v>
      </c>
      <c r="E104">
        <f t="shared" si="42"/>
        <v>99.77</v>
      </c>
      <c r="F104">
        <f t="shared" si="42"/>
        <v>99.69</v>
      </c>
      <c r="G104">
        <f t="shared" si="42"/>
        <v>99.61</v>
      </c>
      <c r="H104">
        <f t="shared" si="42"/>
        <v>99.53</v>
      </c>
      <c r="I104">
        <f t="shared" si="42"/>
        <v>99.45</v>
      </c>
      <c r="J104">
        <f t="shared" si="42"/>
        <v>99.37</v>
      </c>
      <c r="K104">
        <f t="shared" si="42"/>
        <v>99.29</v>
      </c>
      <c r="L104">
        <f t="shared" si="42"/>
        <v>99.21</v>
      </c>
      <c r="M104">
        <f t="shared" si="42"/>
        <v>99.13</v>
      </c>
      <c r="N104">
        <f t="shared" si="42"/>
        <v>99.05</v>
      </c>
      <c r="O104">
        <f t="shared" si="42"/>
        <v>98.97</v>
      </c>
      <c r="P104">
        <f t="shared" si="42"/>
        <v>98.93</v>
      </c>
    </row>
    <row r="105" spans="2:16">
      <c r="B105">
        <f t="shared" ref="B105:P105" si="43">ROUND(AVERAGE(B48:C49),2)</f>
        <v>99.95</v>
      </c>
      <c r="C105">
        <f t="shared" si="43"/>
        <v>99.86</v>
      </c>
      <c r="D105">
        <f t="shared" si="43"/>
        <v>99.78</v>
      </c>
      <c r="E105">
        <f t="shared" si="43"/>
        <v>99.69</v>
      </c>
      <c r="F105">
        <f t="shared" si="43"/>
        <v>99.61</v>
      </c>
      <c r="G105">
        <f t="shared" si="43"/>
        <v>99.52</v>
      </c>
      <c r="H105">
        <f t="shared" si="43"/>
        <v>99.44</v>
      </c>
      <c r="I105">
        <f t="shared" si="43"/>
        <v>99.35</v>
      </c>
      <c r="J105">
        <f t="shared" si="43"/>
        <v>99.27</v>
      </c>
      <c r="K105">
        <f t="shared" si="43"/>
        <v>99.18</v>
      </c>
      <c r="L105">
        <f t="shared" si="43"/>
        <v>99.1</v>
      </c>
      <c r="M105">
        <f t="shared" si="43"/>
        <v>99.01</v>
      </c>
      <c r="N105">
        <f t="shared" si="43"/>
        <v>98.93</v>
      </c>
      <c r="O105">
        <f t="shared" si="43"/>
        <v>98.84</v>
      </c>
      <c r="P105">
        <f t="shared" si="43"/>
        <v>98.8</v>
      </c>
    </row>
    <row r="106" spans="2:16">
      <c r="B106">
        <f t="shared" ref="B106:P106" si="44">ROUND(AVERAGE(B49:C50),2)</f>
        <v>99.91</v>
      </c>
      <c r="C106">
        <f t="shared" si="44"/>
        <v>99.82</v>
      </c>
      <c r="D106">
        <f t="shared" si="44"/>
        <v>99.73</v>
      </c>
      <c r="E106">
        <f t="shared" si="44"/>
        <v>99.64</v>
      </c>
      <c r="F106">
        <f t="shared" si="44"/>
        <v>99.55</v>
      </c>
      <c r="G106">
        <f t="shared" si="44"/>
        <v>99.46</v>
      </c>
      <c r="H106">
        <f t="shared" si="44"/>
        <v>99.37</v>
      </c>
      <c r="I106">
        <f t="shared" si="44"/>
        <v>99.28</v>
      </c>
      <c r="J106">
        <f t="shared" si="44"/>
        <v>99.19</v>
      </c>
      <c r="K106">
        <f t="shared" si="44"/>
        <v>99.1</v>
      </c>
      <c r="L106">
        <f t="shared" si="44"/>
        <v>99.01</v>
      </c>
      <c r="M106">
        <f t="shared" si="44"/>
        <v>98.92</v>
      </c>
      <c r="N106">
        <f t="shared" si="44"/>
        <v>98.83</v>
      </c>
      <c r="O106">
        <f t="shared" si="44"/>
        <v>98.74</v>
      </c>
      <c r="P106">
        <f t="shared" si="44"/>
        <v>98.69</v>
      </c>
    </row>
    <row r="107" spans="2:16">
      <c r="B107">
        <f t="shared" ref="B107:P107" si="45">ROUND(AVERAGE(B50:C51),2)</f>
        <v>99.9</v>
      </c>
      <c r="C107">
        <f t="shared" si="45"/>
        <v>99.81</v>
      </c>
      <c r="D107">
        <f t="shared" si="45"/>
        <v>99.72</v>
      </c>
      <c r="E107">
        <f t="shared" si="45"/>
        <v>99.63</v>
      </c>
      <c r="F107">
        <f t="shared" si="45"/>
        <v>99.54</v>
      </c>
      <c r="G107">
        <f t="shared" si="45"/>
        <v>99.45</v>
      </c>
      <c r="H107">
        <f t="shared" si="45"/>
        <v>99.36</v>
      </c>
      <c r="I107">
        <f t="shared" si="45"/>
        <v>99.27</v>
      </c>
      <c r="J107">
        <f t="shared" si="45"/>
        <v>99.18</v>
      </c>
      <c r="K107">
        <f t="shared" si="45"/>
        <v>99.09</v>
      </c>
      <c r="L107">
        <f t="shared" si="45"/>
        <v>99</v>
      </c>
      <c r="M107">
        <f t="shared" si="45"/>
        <v>98.91</v>
      </c>
      <c r="N107">
        <f t="shared" si="45"/>
        <v>98.82</v>
      </c>
      <c r="O107">
        <f t="shared" si="45"/>
        <v>98.73</v>
      </c>
      <c r="P107">
        <f t="shared" si="45"/>
        <v>98.65</v>
      </c>
    </row>
    <row r="108" spans="2:16">
      <c r="B108">
        <f t="shared" ref="B108:P108" si="46">ROUND(AVERAGE(B51:C52),2)</f>
        <v>99.89</v>
      </c>
      <c r="C108">
        <f t="shared" si="46"/>
        <v>99.8</v>
      </c>
      <c r="D108">
        <f t="shared" si="46"/>
        <v>99.71</v>
      </c>
      <c r="E108">
        <f t="shared" si="46"/>
        <v>99.62</v>
      </c>
      <c r="F108">
        <f t="shared" si="46"/>
        <v>99.53</v>
      </c>
      <c r="G108">
        <f t="shared" si="46"/>
        <v>99.44</v>
      </c>
      <c r="H108">
        <f t="shared" si="46"/>
        <v>99.35</v>
      </c>
      <c r="I108">
        <f t="shared" si="46"/>
        <v>99.26</v>
      </c>
      <c r="J108">
        <f t="shared" si="46"/>
        <v>99.17</v>
      </c>
      <c r="K108">
        <f t="shared" si="46"/>
        <v>99.08</v>
      </c>
      <c r="L108">
        <f t="shared" si="46"/>
        <v>98.99</v>
      </c>
      <c r="M108">
        <f t="shared" si="46"/>
        <v>98.9</v>
      </c>
      <c r="N108">
        <f t="shared" si="46"/>
        <v>98.81</v>
      </c>
      <c r="O108">
        <f t="shared" si="46"/>
        <v>98.72</v>
      </c>
      <c r="P108">
        <f t="shared" si="46"/>
        <v>98.63</v>
      </c>
    </row>
    <row r="109" spans="2:16">
      <c r="B109">
        <f t="shared" ref="B109:P109" si="47">ROUND(AVERAGE(B52:C53),2)</f>
        <v>99.88</v>
      </c>
      <c r="C109">
        <f t="shared" si="47"/>
        <v>99.79</v>
      </c>
      <c r="D109">
        <f t="shared" si="47"/>
        <v>99.7</v>
      </c>
      <c r="E109">
        <f t="shared" si="47"/>
        <v>99.61</v>
      </c>
      <c r="F109">
        <f t="shared" si="47"/>
        <v>99.52</v>
      </c>
      <c r="G109">
        <f t="shared" si="47"/>
        <v>99.43</v>
      </c>
      <c r="H109">
        <f t="shared" si="47"/>
        <v>99.34</v>
      </c>
      <c r="I109">
        <f t="shared" si="47"/>
        <v>99.25</v>
      </c>
      <c r="J109">
        <f t="shared" si="47"/>
        <v>99.16</v>
      </c>
      <c r="K109">
        <f t="shared" si="47"/>
        <v>99.07</v>
      </c>
      <c r="L109">
        <f t="shared" si="47"/>
        <v>98.98</v>
      </c>
      <c r="M109">
        <f t="shared" si="47"/>
        <v>98.89</v>
      </c>
      <c r="N109">
        <f t="shared" si="47"/>
        <v>98.8</v>
      </c>
      <c r="O109">
        <f t="shared" si="47"/>
        <v>98.71</v>
      </c>
      <c r="P109">
        <f t="shared" si="47"/>
        <v>98.62</v>
      </c>
    </row>
    <row r="110" spans="2:16">
      <c r="B110">
        <f t="shared" ref="B110:P110" si="48">ROUND(AVERAGE(B53:C54),2)</f>
        <v>99.87</v>
      </c>
      <c r="C110">
        <f t="shared" si="48"/>
        <v>99.78</v>
      </c>
      <c r="D110">
        <f t="shared" si="48"/>
        <v>99.69</v>
      </c>
      <c r="E110">
        <f t="shared" si="48"/>
        <v>99.6</v>
      </c>
      <c r="F110">
        <f t="shared" si="48"/>
        <v>99.51</v>
      </c>
      <c r="G110">
        <f t="shared" si="48"/>
        <v>99.42</v>
      </c>
      <c r="H110">
        <f t="shared" si="48"/>
        <v>99.33</v>
      </c>
      <c r="I110">
        <f t="shared" si="48"/>
        <v>99.24</v>
      </c>
      <c r="J110">
        <f t="shared" si="48"/>
        <v>99.15</v>
      </c>
      <c r="K110">
        <f t="shared" si="48"/>
        <v>99.06</v>
      </c>
      <c r="L110">
        <f t="shared" si="48"/>
        <v>98.97</v>
      </c>
      <c r="M110">
        <f t="shared" si="48"/>
        <v>98.88</v>
      </c>
      <c r="N110">
        <f t="shared" si="48"/>
        <v>98.79</v>
      </c>
      <c r="O110">
        <f t="shared" si="48"/>
        <v>98.7</v>
      </c>
      <c r="P110">
        <f t="shared" si="48"/>
        <v>98.61</v>
      </c>
    </row>
    <row r="111" spans="2:16">
      <c r="B111">
        <f t="shared" ref="B111:O111" si="49">ROUND(AVERAGE(B54:C55),2)</f>
        <v>99.86</v>
      </c>
      <c r="C111">
        <f t="shared" si="49"/>
        <v>99.77</v>
      </c>
      <c r="D111">
        <f t="shared" si="49"/>
        <v>99.68</v>
      </c>
      <c r="E111">
        <f t="shared" si="49"/>
        <v>99.59</v>
      </c>
      <c r="F111">
        <f t="shared" si="49"/>
        <v>99.5</v>
      </c>
      <c r="G111">
        <f t="shared" si="49"/>
        <v>99.41</v>
      </c>
      <c r="H111">
        <f t="shared" si="49"/>
        <v>99.32</v>
      </c>
      <c r="I111">
        <f t="shared" si="49"/>
        <v>99.23</v>
      </c>
      <c r="J111">
        <f t="shared" si="49"/>
        <v>99.14</v>
      </c>
      <c r="K111">
        <f t="shared" si="49"/>
        <v>99.05</v>
      </c>
      <c r="L111">
        <f t="shared" si="49"/>
        <v>98.96</v>
      </c>
      <c r="M111">
        <f t="shared" si="49"/>
        <v>98.87</v>
      </c>
      <c r="N111">
        <f t="shared" si="49"/>
        <v>98.78</v>
      </c>
      <c r="O111">
        <f t="shared" si="49"/>
        <v>98.69</v>
      </c>
      <c r="P111">
        <f>ROUND(AVERAGE(P54:Q54),2)</f>
        <v>98.6</v>
      </c>
    </row>
    <row r="113" spans="2:16">
      <c r="B113">
        <f>+B60-B87</f>
        <v>0.90000000000000568</v>
      </c>
      <c r="C113">
        <f t="shared" ref="C113:I113" si="50">+C60-C87</f>
        <v>0.90999999999999659</v>
      </c>
      <c r="D113">
        <f t="shared" si="50"/>
        <v>0.86999999999999034</v>
      </c>
      <c r="E113">
        <f t="shared" si="50"/>
        <v>0.75</v>
      </c>
      <c r="F113">
        <f t="shared" si="50"/>
        <v>0.67000000000000171</v>
      </c>
      <c r="G113">
        <f t="shared" si="50"/>
        <v>0.64000000000000057</v>
      </c>
      <c r="H113">
        <f t="shared" si="50"/>
        <v>0.49000000000000909</v>
      </c>
      <c r="I113">
        <f t="shared" si="50"/>
        <v>0.27999999999998693</v>
      </c>
    </row>
    <row r="114" spans="2:16">
      <c r="B114">
        <f t="shared" ref="B114:J114" si="51">+B61-B88</f>
        <v>0.76999999999999602</v>
      </c>
      <c r="C114">
        <f t="shared" si="51"/>
        <v>0.65999999999999659</v>
      </c>
      <c r="D114">
        <f t="shared" si="51"/>
        <v>0.60000000000000853</v>
      </c>
      <c r="E114">
        <f t="shared" si="51"/>
        <v>0.49000000000000909</v>
      </c>
      <c r="F114">
        <f t="shared" si="51"/>
        <v>0.34000000000000341</v>
      </c>
      <c r="G114">
        <f t="shared" si="51"/>
        <v>0.22999999999998977</v>
      </c>
      <c r="H114">
        <f t="shared" si="51"/>
        <v>0.11999999999999034</v>
      </c>
      <c r="I114">
        <f t="shared" si="51"/>
        <v>0.12000000000000455</v>
      </c>
      <c r="J114">
        <f t="shared" si="51"/>
        <v>0.18999999999999773</v>
      </c>
    </row>
    <row r="115" spans="2:16">
      <c r="B115">
        <f t="shared" ref="B115:L115" si="52">+B62-B89</f>
        <v>0.76000000000000512</v>
      </c>
      <c r="C115">
        <f t="shared" si="52"/>
        <v>0.62999999999999545</v>
      </c>
      <c r="D115">
        <f t="shared" si="52"/>
        <v>0.48000000000000398</v>
      </c>
      <c r="E115">
        <f t="shared" si="52"/>
        <v>0.28000000000000114</v>
      </c>
      <c r="F115">
        <f t="shared" si="52"/>
        <v>0.12999999999999545</v>
      </c>
      <c r="G115">
        <f t="shared" si="52"/>
        <v>-6.0000000000002274E-2</v>
      </c>
      <c r="H115">
        <f t="shared" si="52"/>
        <v>-0.10999999999999943</v>
      </c>
      <c r="I115">
        <f t="shared" si="52"/>
        <v>4.0000000000006253E-2</v>
      </c>
      <c r="J115">
        <f t="shared" si="52"/>
        <v>0.18000000000000682</v>
      </c>
      <c r="K115">
        <f t="shared" si="52"/>
        <v>0.18000000000000682</v>
      </c>
      <c r="L115">
        <f t="shared" si="52"/>
        <v>0.10000000000000853</v>
      </c>
    </row>
    <row r="116" spans="2:16">
      <c r="B116">
        <f t="shared" ref="B116:M116" si="53">+B63-B90</f>
        <v>0.70000000000000284</v>
      </c>
      <c r="C116">
        <f t="shared" si="53"/>
        <v>0.70000000000000284</v>
      </c>
      <c r="D116">
        <f t="shared" si="53"/>
        <v>0.55000000000001137</v>
      </c>
      <c r="E116">
        <f t="shared" si="53"/>
        <v>0.30000000000001137</v>
      </c>
      <c r="F116">
        <f t="shared" si="53"/>
        <v>0.10999999999999943</v>
      </c>
      <c r="G116">
        <f t="shared" si="53"/>
        <v>-0.14000000000000057</v>
      </c>
      <c r="H116">
        <f t="shared" si="53"/>
        <v>-0.21999999999999886</v>
      </c>
      <c r="I116">
        <f t="shared" si="53"/>
        <v>-0.12000000000000455</v>
      </c>
      <c r="J116">
        <f t="shared" si="53"/>
        <v>-9.9999999999909051E-3</v>
      </c>
      <c r="K116">
        <f t="shared" si="53"/>
        <v>6.0000000000002274E-2</v>
      </c>
      <c r="L116">
        <f t="shared" si="53"/>
        <v>0.11999999999999034</v>
      </c>
      <c r="M116">
        <f t="shared" si="53"/>
        <v>0.20000000000000284</v>
      </c>
    </row>
    <row r="117" spans="2:16">
      <c r="B117">
        <f t="shared" ref="B117:N117" si="54">+B64-B91</f>
        <v>0.64000000000000057</v>
      </c>
      <c r="C117">
        <f t="shared" si="54"/>
        <v>0.68000000000000682</v>
      </c>
      <c r="D117">
        <f t="shared" si="54"/>
        <v>0.62000000000000455</v>
      </c>
      <c r="E117">
        <f t="shared" si="54"/>
        <v>0.36999999999999034</v>
      </c>
      <c r="F117">
        <f t="shared" si="54"/>
        <v>-1.0000000000005116E-2</v>
      </c>
      <c r="G117">
        <f t="shared" si="54"/>
        <v>-0.25</v>
      </c>
      <c r="H117">
        <f t="shared" si="54"/>
        <v>-0.28000000000000114</v>
      </c>
      <c r="I117">
        <f t="shared" si="54"/>
        <v>-0.25999999999999091</v>
      </c>
      <c r="J117">
        <f t="shared" si="54"/>
        <v>-0.17999999999999261</v>
      </c>
      <c r="K117">
        <f t="shared" si="54"/>
        <v>-4.0000000000006253E-2</v>
      </c>
      <c r="L117">
        <f t="shared" si="54"/>
        <v>0.21999999999999886</v>
      </c>
      <c r="M117">
        <f t="shared" si="54"/>
        <v>-0.12000000000000455</v>
      </c>
      <c r="N117">
        <f t="shared" si="54"/>
        <v>-0.62000000000000455</v>
      </c>
    </row>
    <row r="118" spans="2:16">
      <c r="B118">
        <f t="shared" ref="B118:N118" si="55">+B65-B92</f>
        <v>0.62999999999999545</v>
      </c>
      <c r="C118">
        <f t="shared" si="55"/>
        <v>0.59000000000000341</v>
      </c>
      <c r="D118">
        <f t="shared" si="55"/>
        <v>0.57000000000000739</v>
      </c>
      <c r="E118">
        <f t="shared" si="55"/>
        <v>0.37999999999999545</v>
      </c>
      <c r="F118">
        <f t="shared" si="55"/>
        <v>-7.000000000000739E-2</v>
      </c>
      <c r="G118">
        <f t="shared" si="55"/>
        <v>-0.35999999999999943</v>
      </c>
      <c r="H118">
        <f t="shared" si="55"/>
        <v>-0.34000000000000341</v>
      </c>
      <c r="I118">
        <f t="shared" si="55"/>
        <v>-0.39000000000000057</v>
      </c>
      <c r="J118">
        <f t="shared" si="55"/>
        <v>-0.12999999999999545</v>
      </c>
      <c r="K118">
        <f t="shared" si="55"/>
        <v>-0.15000000000000568</v>
      </c>
      <c r="L118">
        <f t="shared" si="55"/>
        <v>-0.65999999999999659</v>
      </c>
      <c r="M118">
        <f t="shared" si="55"/>
        <v>-1.269999999999996</v>
      </c>
      <c r="N118">
        <f t="shared" si="55"/>
        <v>-1.6800000000000068</v>
      </c>
    </row>
    <row r="119" spans="2:16">
      <c r="B119">
        <f t="shared" ref="B119:N119" si="56">+B66-B93</f>
        <v>0.46999999999999886</v>
      </c>
      <c r="C119">
        <f t="shared" si="56"/>
        <v>0.42000000000000171</v>
      </c>
      <c r="D119">
        <f t="shared" si="56"/>
        <v>0.42999999999999261</v>
      </c>
      <c r="E119">
        <f t="shared" si="56"/>
        <v>0.29999999999999716</v>
      </c>
      <c r="F119">
        <f t="shared" si="56"/>
        <v>-7.9999999999998295E-2</v>
      </c>
      <c r="G119">
        <f t="shared" si="56"/>
        <v>-0.34999999999999432</v>
      </c>
      <c r="H119">
        <f t="shared" si="56"/>
        <v>-0.45000000000000284</v>
      </c>
      <c r="I119">
        <f t="shared" si="56"/>
        <v>-0.67999999999999261</v>
      </c>
      <c r="J119">
        <f t="shared" si="56"/>
        <v>-0.46000000000000796</v>
      </c>
      <c r="K119">
        <f t="shared" si="56"/>
        <v>-0.73000000000000398</v>
      </c>
      <c r="L119">
        <f t="shared" si="56"/>
        <v>-1.710000000000008</v>
      </c>
      <c r="M119">
        <f t="shared" si="56"/>
        <v>-1.7999999999999972</v>
      </c>
      <c r="N119">
        <f t="shared" si="56"/>
        <v>-1.6899999999999977</v>
      </c>
    </row>
    <row r="120" spans="2:16">
      <c r="B120">
        <f t="shared" ref="B120:O120" si="57">+B67-B94</f>
        <v>0.26000000000000512</v>
      </c>
      <c r="C120">
        <f t="shared" si="57"/>
        <v>0.20000000000000284</v>
      </c>
      <c r="D120">
        <f t="shared" si="57"/>
        <v>0.25999999999999091</v>
      </c>
      <c r="E120">
        <f t="shared" si="57"/>
        <v>4.9999999999997158E-2</v>
      </c>
      <c r="F120">
        <f t="shared" si="57"/>
        <v>-0.26000000000000512</v>
      </c>
      <c r="G120">
        <f t="shared" si="57"/>
        <v>-0.42000000000000171</v>
      </c>
      <c r="H120">
        <f t="shared" si="57"/>
        <v>-0.67000000000000171</v>
      </c>
      <c r="I120">
        <f t="shared" si="57"/>
        <v>-0.86999999999999034</v>
      </c>
      <c r="J120">
        <f t="shared" si="57"/>
        <v>-0.81000000000000227</v>
      </c>
      <c r="K120">
        <f t="shared" si="57"/>
        <v>-1.230000000000004</v>
      </c>
      <c r="L120">
        <f t="shared" si="57"/>
        <v>-1.6400000000000006</v>
      </c>
      <c r="M120">
        <f t="shared" si="57"/>
        <v>-1.4699999999999989</v>
      </c>
      <c r="N120">
        <f t="shared" si="57"/>
        <v>-1.6799999999999926</v>
      </c>
      <c r="O120">
        <f t="shared" si="57"/>
        <v>-1.9699999999999989</v>
      </c>
    </row>
    <row r="121" spans="2:16">
      <c r="B121">
        <f t="shared" ref="B121:O121" si="58">+B68-B95</f>
        <v>-3.9999999999992042E-2</v>
      </c>
      <c r="C121">
        <f t="shared" si="58"/>
        <v>-0.10999999999999943</v>
      </c>
      <c r="D121">
        <f t="shared" si="58"/>
        <v>-4.0000000000006253E-2</v>
      </c>
      <c r="E121">
        <f t="shared" si="58"/>
        <v>-0.21999999999999886</v>
      </c>
      <c r="F121">
        <f t="shared" si="58"/>
        <v>-0.39000000000000057</v>
      </c>
      <c r="G121">
        <f t="shared" si="58"/>
        <v>-0.46999999999999886</v>
      </c>
      <c r="H121">
        <f t="shared" si="58"/>
        <v>-0.84999999999999432</v>
      </c>
      <c r="I121">
        <f t="shared" si="58"/>
        <v>-0.95000000000000284</v>
      </c>
      <c r="J121">
        <f t="shared" si="58"/>
        <v>-0.71000000000000796</v>
      </c>
      <c r="K121">
        <f t="shared" si="58"/>
        <v>-1.0799999999999983</v>
      </c>
      <c r="L121">
        <f t="shared" si="58"/>
        <v>-1.3999999999999915</v>
      </c>
      <c r="M121">
        <f t="shared" si="58"/>
        <v>-1.2000000000000028</v>
      </c>
      <c r="N121">
        <f t="shared" si="58"/>
        <v>-1.5799999999999983</v>
      </c>
      <c r="O121">
        <f t="shared" si="58"/>
        <v>-2.0799999999999983</v>
      </c>
    </row>
    <row r="122" spans="2:16">
      <c r="B122">
        <f t="shared" ref="B122:O122" si="59">+B69-B96</f>
        <v>-0.39999999999999147</v>
      </c>
      <c r="C122">
        <f t="shared" si="59"/>
        <v>-0.48000000000000398</v>
      </c>
      <c r="D122">
        <f t="shared" si="59"/>
        <v>-0.31999999999999318</v>
      </c>
      <c r="E122">
        <f t="shared" si="59"/>
        <v>-0.32999999999999829</v>
      </c>
      <c r="F122">
        <f t="shared" si="59"/>
        <v>-0.42000000000000171</v>
      </c>
      <c r="G122">
        <f t="shared" si="59"/>
        <v>-0.53000000000000114</v>
      </c>
      <c r="H122">
        <f t="shared" si="59"/>
        <v>-1.0099999999999909</v>
      </c>
      <c r="I122">
        <f t="shared" si="59"/>
        <v>-1.2900000000000063</v>
      </c>
      <c r="J122">
        <f t="shared" si="59"/>
        <v>-1.1299999999999955</v>
      </c>
      <c r="K122">
        <f t="shared" si="59"/>
        <v>-1.2800000000000011</v>
      </c>
      <c r="L122">
        <f t="shared" si="59"/>
        <v>-1.4399999999999977</v>
      </c>
      <c r="M122">
        <f t="shared" si="59"/>
        <v>-1.3400000000000034</v>
      </c>
      <c r="N122">
        <f t="shared" si="59"/>
        <v>-1.6700000000000017</v>
      </c>
      <c r="O122">
        <f t="shared" si="59"/>
        <v>-2</v>
      </c>
    </row>
    <row r="123" spans="2:16">
      <c r="B123">
        <f t="shared" ref="B123:O123" si="60">+B70-B97</f>
        <v>-0.51000000000000512</v>
      </c>
      <c r="C123">
        <f t="shared" si="60"/>
        <v>-0.53000000000000114</v>
      </c>
      <c r="D123">
        <f t="shared" si="60"/>
        <v>-0.37000000000000455</v>
      </c>
      <c r="E123">
        <f t="shared" si="60"/>
        <v>-0.44999999999998863</v>
      </c>
      <c r="F123">
        <f t="shared" si="60"/>
        <v>-0.5899999999999892</v>
      </c>
      <c r="G123">
        <f t="shared" si="60"/>
        <v>-0.73999999999999488</v>
      </c>
      <c r="H123">
        <f t="shared" si="60"/>
        <v>-1.1799999999999926</v>
      </c>
      <c r="I123">
        <f t="shared" si="60"/>
        <v>-1.4599999999999937</v>
      </c>
      <c r="J123">
        <f t="shared" si="60"/>
        <v>-1.4099999999999966</v>
      </c>
      <c r="K123">
        <f t="shared" si="60"/>
        <v>-1.4500000000000028</v>
      </c>
      <c r="L123">
        <f t="shared" si="60"/>
        <v>-1.4500000000000028</v>
      </c>
      <c r="M123">
        <f t="shared" si="60"/>
        <v>-1.6200000000000045</v>
      </c>
      <c r="N123">
        <f t="shared" si="60"/>
        <v>-1.9199999999999875</v>
      </c>
      <c r="O123">
        <f t="shared" si="60"/>
        <v>-1.9500000000000028</v>
      </c>
    </row>
    <row r="124" spans="2:16">
      <c r="B124">
        <f t="shared" ref="B124:O124" si="61">+B71-B98</f>
        <v>-0.35999999999999943</v>
      </c>
      <c r="C124">
        <f t="shared" si="61"/>
        <v>-0.39000000000000057</v>
      </c>
      <c r="D124">
        <f t="shared" si="61"/>
        <v>-0.39000000000000057</v>
      </c>
      <c r="E124">
        <f t="shared" si="61"/>
        <v>-0.71000000000000796</v>
      </c>
      <c r="F124">
        <f t="shared" si="61"/>
        <v>-0.84999999999999432</v>
      </c>
      <c r="G124">
        <f t="shared" si="61"/>
        <v>-0.94999999999998863</v>
      </c>
      <c r="H124">
        <f t="shared" si="61"/>
        <v>-1.1299999999999955</v>
      </c>
      <c r="I124">
        <f t="shared" si="61"/>
        <v>-1.2099999999999937</v>
      </c>
      <c r="J124">
        <f t="shared" si="61"/>
        <v>-1.2600000000000051</v>
      </c>
      <c r="K124">
        <f t="shared" si="61"/>
        <v>-1.25</v>
      </c>
      <c r="L124">
        <f t="shared" si="61"/>
        <v>-1.2600000000000051</v>
      </c>
      <c r="M124">
        <f t="shared" si="61"/>
        <v>-1.6200000000000045</v>
      </c>
      <c r="N124">
        <f t="shared" si="61"/>
        <v>-2.0099999999999909</v>
      </c>
      <c r="O124">
        <f t="shared" si="61"/>
        <v>-2.0300000000000011</v>
      </c>
    </row>
    <row r="125" spans="2:16">
      <c r="B125">
        <f t="shared" ref="B125:O125" si="62">+B72-B99</f>
        <v>-0.32999999999999829</v>
      </c>
      <c r="C125">
        <f t="shared" si="62"/>
        <v>-0.37999999999999545</v>
      </c>
      <c r="D125">
        <f t="shared" si="62"/>
        <v>-0.43000000000000682</v>
      </c>
      <c r="E125">
        <f t="shared" si="62"/>
        <v>-0.63000000000000966</v>
      </c>
      <c r="F125">
        <f t="shared" si="62"/>
        <v>-0.68000000000000682</v>
      </c>
      <c r="G125">
        <f t="shared" si="62"/>
        <v>-0.66999999999998749</v>
      </c>
      <c r="H125">
        <f t="shared" si="62"/>
        <v>-0.75</v>
      </c>
      <c r="I125">
        <f t="shared" si="62"/>
        <v>-1.0099999999999909</v>
      </c>
      <c r="J125">
        <f t="shared" si="62"/>
        <v>-1.2399999999999949</v>
      </c>
      <c r="K125">
        <f t="shared" si="62"/>
        <v>-1.269999999999996</v>
      </c>
      <c r="L125">
        <f t="shared" si="62"/>
        <v>-1.3100000000000023</v>
      </c>
      <c r="M125">
        <f t="shared" si="62"/>
        <v>-1.5500000000000114</v>
      </c>
      <c r="N125">
        <f t="shared" si="62"/>
        <v>-1.8599999999999994</v>
      </c>
      <c r="O125">
        <f t="shared" si="62"/>
        <v>-1.9300000000000068</v>
      </c>
    </row>
    <row r="126" spans="2:16">
      <c r="B126">
        <f t="shared" ref="B126:O126" si="63">+B73-B100</f>
        <v>-0.39000000000000057</v>
      </c>
      <c r="C126">
        <f t="shared" si="63"/>
        <v>-0.40000000000000568</v>
      </c>
      <c r="D126">
        <f t="shared" si="63"/>
        <v>-0.43999999999999773</v>
      </c>
      <c r="E126">
        <f t="shared" si="63"/>
        <v>-0.37000000000000455</v>
      </c>
      <c r="F126">
        <f t="shared" si="63"/>
        <v>-0.26000000000000512</v>
      </c>
      <c r="G126">
        <f t="shared" si="63"/>
        <v>-0.16999999999998749</v>
      </c>
      <c r="H126">
        <f t="shared" si="63"/>
        <v>-0.32999999999999829</v>
      </c>
      <c r="I126">
        <f t="shared" si="63"/>
        <v>-0.76999999999999602</v>
      </c>
      <c r="J126">
        <f t="shared" si="63"/>
        <v>-0.92999999999999261</v>
      </c>
      <c r="K126">
        <f t="shared" si="63"/>
        <v>-1.1200000000000045</v>
      </c>
      <c r="L126">
        <f t="shared" si="63"/>
        <v>-1.4699999999999989</v>
      </c>
      <c r="M126">
        <f t="shared" si="63"/>
        <v>-1.6000000000000085</v>
      </c>
      <c r="N126">
        <f t="shared" si="63"/>
        <v>-1.730000000000004</v>
      </c>
      <c r="O126">
        <f t="shared" si="63"/>
        <v>-1.9000000000000057</v>
      </c>
    </row>
    <row r="127" spans="2:16">
      <c r="B127">
        <f t="shared" ref="B127:P127" si="64">+B74-B101</f>
        <v>-0.4100000000000108</v>
      </c>
      <c r="C127">
        <f t="shared" si="64"/>
        <v>-0.45999999999999375</v>
      </c>
      <c r="D127">
        <f t="shared" si="64"/>
        <v>-0.39999999999999147</v>
      </c>
      <c r="E127">
        <f t="shared" si="64"/>
        <v>-0.21999999999999886</v>
      </c>
      <c r="F127">
        <f t="shared" si="64"/>
        <v>-0.14000000000000057</v>
      </c>
      <c r="G127">
        <f t="shared" si="64"/>
        <v>-4.0000000000006253E-2</v>
      </c>
      <c r="H127">
        <f t="shared" si="64"/>
        <v>-7.9999999999998295E-2</v>
      </c>
      <c r="I127">
        <f t="shared" si="64"/>
        <v>-0.48000000000000398</v>
      </c>
      <c r="J127">
        <f t="shared" si="64"/>
        <v>-0.72000000000001307</v>
      </c>
      <c r="K127">
        <f t="shared" si="64"/>
        <v>-0.96999999999999886</v>
      </c>
      <c r="L127">
        <f t="shared" si="64"/>
        <v>-1.4200000000000017</v>
      </c>
      <c r="M127">
        <f t="shared" si="64"/>
        <v>-1.7000000000000028</v>
      </c>
      <c r="N127">
        <f t="shared" si="64"/>
        <v>-1.8499999999999943</v>
      </c>
      <c r="O127">
        <f t="shared" si="64"/>
        <v>-1.9400000000000119</v>
      </c>
      <c r="P127">
        <f t="shared" si="64"/>
        <v>-1.8499999999999943</v>
      </c>
    </row>
    <row r="128" spans="2:16">
      <c r="B128">
        <f t="shared" ref="B128:P128" si="65">+B75-B102</f>
        <v>-0.85999999999999943</v>
      </c>
      <c r="C128">
        <f t="shared" si="65"/>
        <v>-0.42000000000000171</v>
      </c>
      <c r="D128">
        <f t="shared" si="65"/>
        <v>-0.28999999999999204</v>
      </c>
      <c r="E128">
        <f t="shared" si="65"/>
        <v>-4.0000000000006253E-2</v>
      </c>
      <c r="F128">
        <f t="shared" si="65"/>
        <v>0</v>
      </c>
      <c r="G128">
        <f t="shared" si="65"/>
        <v>-2.0000000000010232E-2</v>
      </c>
      <c r="H128">
        <f t="shared" si="65"/>
        <v>-0.13000000000000966</v>
      </c>
      <c r="I128">
        <f t="shared" si="65"/>
        <v>-0.45999999999999375</v>
      </c>
      <c r="J128">
        <f t="shared" si="65"/>
        <v>-0.86999999999999034</v>
      </c>
      <c r="K128">
        <f t="shared" si="65"/>
        <v>-1.2199999999999989</v>
      </c>
      <c r="L128">
        <f t="shared" si="65"/>
        <v>-1.480000000000004</v>
      </c>
      <c r="M128">
        <f t="shared" si="65"/>
        <v>-1.6400000000000006</v>
      </c>
      <c r="N128">
        <f t="shared" si="65"/>
        <v>-1.7800000000000011</v>
      </c>
      <c r="O128">
        <f t="shared" si="65"/>
        <v>-1.8700000000000045</v>
      </c>
      <c r="P128">
        <f t="shared" si="65"/>
        <v>-1.8499999999999943</v>
      </c>
    </row>
    <row r="129" spans="2:16">
      <c r="B129">
        <f t="shared" ref="B129:P129" si="66">+B76-B103</f>
        <v>-0.71999999999999886</v>
      </c>
      <c r="C129">
        <f t="shared" si="66"/>
        <v>-0.18999999999999773</v>
      </c>
      <c r="D129">
        <f t="shared" si="66"/>
        <v>-9.0000000000003411E-2</v>
      </c>
      <c r="E129">
        <f t="shared" si="66"/>
        <v>0.10000000000000853</v>
      </c>
      <c r="F129">
        <f t="shared" si="66"/>
        <v>0.12999999999999545</v>
      </c>
      <c r="G129">
        <f t="shared" si="66"/>
        <v>9.9999999999994316E-2</v>
      </c>
      <c r="H129">
        <f t="shared" si="66"/>
        <v>-0.25</v>
      </c>
      <c r="I129">
        <f t="shared" si="66"/>
        <v>-0.62000000000000455</v>
      </c>
      <c r="J129">
        <f t="shared" si="66"/>
        <v>-0.99000000000000909</v>
      </c>
      <c r="K129">
        <f t="shared" si="66"/>
        <v>-1.4799999999999898</v>
      </c>
      <c r="L129">
        <f t="shared" si="66"/>
        <v>-1.5999999999999943</v>
      </c>
      <c r="M129">
        <f t="shared" si="66"/>
        <v>-1.5699999999999932</v>
      </c>
      <c r="N129">
        <f t="shared" si="66"/>
        <v>-1.6700000000000017</v>
      </c>
      <c r="O129">
        <f t="shared" si="66"/>
        <v>-1.7800000000000011</v>
      </c>
      <c r="P129">
        <f t="shared" si="66"/>
        <v>-1.789999999999992</v>
      </c>
    </row>
    <row r="130" spans="2:16">
      <c r="B130">
        <f t="shared" ref="B130:P130" si="67">+B77-B104</f>
        <v>9.9999999999909051E-3</v>
      </c>
      <c r="C130">
        <f t="shared" si="67"/>
        <v>0.10999999999999943</v>
      </c>
      <c r="D130">
        <f t="shared" si="67"/>
        <v>0.26000000000000512</v>
      </c>
      <c r="E130">
        <f t="shared" si="67"/>
        <v>0.34000000000000341</v>
      </c>
      <c r="F130">
        <f t="shared" si="67"/>
        <v>0.24000000000000909</v>
      </c>
      <c r="G130">
        <f t="shared" si="67"/>
        <v>4.0000000000006253E-2</v>
      </c>
      <c r="H130">
        <f t="shared" si="67"/>
        <v>-0.48000000000000398</v>
      </c>
      <c r="I130">
        <f t="shared" si="67"/>
        <v>-0.92000000000000171</v>
      </c>
      <c r="J130">
        <f t="shared" si="67"/>
        <v>-1.2199999999999989</v>
      </c>
      <c r="K130">
        <f t="shared" si="67"/>
        <v>-1.5200000000000102</v>
      </c>
      <c r="L130">
        <f t="shared" si="67"/>
        <v>-1.4899999999999949</v>
      </c>
      <c r="M130">
        <f t="shared" si="67"/>
        <v>-1.4499999999999886</v>
      </c>
      <c r="N130">
        <f t="shared" si="67"/>
        <v>-1.480000000000004</v>
      </c>
      <c r="O130">
        <f t="shared" si="67"/>
        <v>-1.5699999999999932</v>
      </c>
      <c r="P130">
        <f t="shared" si="67"/>
        <v>-1.6300000000000097</v>
      </c>
    </row>
    <row r="131" spans="2:16">
      <c r="B131">
        <f t="shared" ref="B131:P131" si="68">+B78-B105</f>
        <v>0.29999999999999716</v>
      </c>
      <c r="C131">
        <f t="shared" si="68"/>
        <v>0.51000000000000512</v>
      </c>
      <c r="D131">
        <f t="shared" si="68"/>
        <v>0.70999999999999375</v>
      </c>
      <c r="E131">
        <f t="shared" si="68"/>
        <v>0.68000000000000682</v>
      </c>
      <c r="F131">
        <f t="shared" si="68"/>
        <v>0.43000000000000682</v>
      </c>
      <c r="G131">
        <f t="shared" si="68"/>
        <v>0</v>
      </c>
      <c r="H131">
        <f t="shared" si="68"/>
        <v>-0.62999999999999545</v>
      </c>
      <c r="I131">
        <f t="shared" si="68"/>
        <v>-1.1099999999999994</v>
      </c>
      <c r="J131">
        <f t="shared" si="68"/>
        <v>-1.1299999999999955</v>
      </c>
      <c r="K131">
        <f t="shared" si="68"/>
        <v>-1.0100000000000051</v>
      </c>
      <c r="L131">
        <f t="shared" si="68"/>
        <v>-1.039999999999992</v>
      </c>
      <c r="M131">
        <f t="shared" si="68"/>
        <v>-1.0799999999999983</v>
      </c>
      <c r="N131">
        <f t="shared" si="68"/>
        <v>-1.0900000000000034</v>
      </c>
      <c r="O131">
        <f t="shared" si="68"/>
        <v>-1.1899999999999977</v>
      </c>
      <c r="P131">
        <f t="shared" si="68"/>
        <v>-1.2800000000000011</v>
      </c>
    </row>
    <row r="132" spans="2:16">
      <c r="B132">
        <f t="shared" ref="B132:P132" si="69">+B79-B106</f>
        <v>0.59000000000000341</v>
      </c>
      <c r="C132">
        <f t="shared" si="69"/>
        <v>0.86000000000001364</v>
      </c>
      <c r="D132">
        <f t="shared" si="69"/>
        <v>1.0300000000000011</v>
      </c>
      <c r="E132">
        <f t="shared" si="69"/>
        <v>0.79999999999999716</v>
      </c>
      <c r="F132">
        <f t="shared" si="69"/>
        <v>0.48000000000000398</v>
      </c>
      <c r="G132">
        <f t="shared" si="69"/>
        <v>-2.9999999999986926E-2</v>
      </c>
      <c r="H132">
        <f t="shared" si="69"/>
        <v>-0.60999999999999943</v>
      </c>
      <c r="I132">
        <f t="shared" si="69"/>
        <v>-0.96999999999999886</v>
      </c>
      <c r="J132">
        <f t="shared" si="69"/>
        <v>-0.78000000000000114</v>
      </c>
      <c r="K132">
        <f t="shared" si="69"/>
        <v>-0.43999999999999773</v>
      </c>
      <c r="L132">
        <f t="shared" si="69"/>
        <v>-0.52000000000001023</v>
      </c>
      <c r="M132">
        <f t="shared" si="69"/>
        <v>-0.68000000000000682</v>
      </c>
      <c r="N132">
        <f t="shared" si="69"/>
        <v>-0.78000000000000114</v>
      </c>
      <c r="O132">
        <f t="shared" si="69"/>
        <v>-0.93999999999999773</v>
      </c>
      <c r="P132">
        <f t="shared" si="69"/>
        <v>-1.019999999999996</v>
      </c>
    </row>
    <row r="133" spans="2:16">
      <c r="B133">
        <f>+B80-B107</f>
        <v>0.67999999999999261</v>
      </c>
      <c r="C133">
        <f t="shared" ref="C133:P133" si="70">+C80-C107</f>
        <v>0.81999999999999318</v>
      </c>
      <c r="D133">
        <f t="shared" si="70"/>
        <v>0.85999999999999943</v>
      </c>
      <c r="E133">
        <f t="shared" si="70"/>
        <v>0.60000000000000853</v>
      </c>
      <c r="F133">
        <f t="shared" si="70"/>
        <v>0.30999999999998806</v>
      </c>
      <c r="G133">
        <f t="shared" si="70"/>
        <v>-0.28000000000000114</v>
      </c>
      <c r="H133">
        <f t="shared" si="70"/>
        <v>-0.70000000000000284</v>
      </c>
      <c r="I133">
        <f t="shared" si="70"/>
        <v>-0.82999999999999829</v>
      </c>
      <c r="J133">
        <f t="shared" si="70"/>
        <v>-0.55000000000001137</v>
      </c>
      <c r="K133">
        <f t="shared" si="70"/>
        <v>-0.14000000000000057</v>
      </c>
      <c r="L133">
        <f t="shared" si="70"/>
        <v>-0.37000000000000455</v>
      </c>
      <c r="M133">
        <f t="shared" si="70"/>
        <v>-0.64000000000000057</v>
      </c>
      <c r="N133">
        <f t="shared" si="70"/>
        <v>-0.8399999999999892</v>
      </c>
      <c r="O133">
        <f t="shared" si="70"/>
        <v>-1.0400000000000063</v>
      </c>
      <c r="P133">
        <f t="shared" si="70"/>
        <v>-0.99000000000000909</v>
      </c>
    </row>
    <row r="134" spans="2:16">
      <c r="B134">
        <f t="shared" ref="B134:P134" si="71">+B81-B108</f>
        <v>0.34000000000000341</v>
      </c>
      <c r="C134">
        <f t="shared" si="71"/>
        <v>0.40000000000000568</v>
      </c>
      <c r="D134">
        <f t="shared" si="71"/>
        <v>0.33000000000001251</v>
      </c>
      <c r="E134">
        <f t="shared" si="71"/>
        <v>3.0000000000001137E-2</v>
      </c>
      <c r="F134">
        <f t="shared" si="71"/>
        <v>-0.14000000000000057</v>
      </c>
      <c r="G134">
        <f t="shared" si="71"/>
        <v>-0.48999999999999488</v>
      </c>
      <c r="H134">
        <f t="shared" si="71"/>
        <v>-0.71999999999999886</v>
      </c>
      <c r="I134">
        <f t="shared" si="71"/>
        <v>-0.64000000000000057</v>
      </c>
      <c r="J134">
        <f t="shared" si="71"/>
        <v>-0.34000000000000341</v>
      </c>
      <c r="K134">
        <f t="shared" si="71"/>
        <v>-7.9999999999998295E-2</v>
      </c>
      <c r="L134">
        <f t="shared" si="71"/>
        <v>-0.44999999999998863</v>
      </c>
      <c r="M134">
        <f t="shared" si="71"/>
        <v>-0.74000000000000909</v>
      </c>
      <c r="N134">
        <f t="shared" si="71"/>
        <v>-0.93000000000000682</v>
      </c>
      <c r="O134">
        <f t="shared" si="71"/>
        <v>-1.1799999999999926</v>
      </c>
      <c r="P134">
        <f t="shared" si="71"/>
        <v>-1.0499999999999972</v>
      </c>
    </row>
    <row r="135" spans="2:16">
      <c r="B135">
        <f t="shared" ref="B135:P135" si="72">+B82-B109</f>
        <v>1.0000000000005116E-2</v>
      </c>
      <c r="C135">
        <f t="shared" si="72"/>
        <v>0.10999999999999943</v>
      </c>
      <c r="D135">
        <f t="shared" si="72"/>
        <v>0.14000000000000057</v>
      </c>
      <c r="E135">
        <f t="shared" si="72"/>
        <v>-1.0000000000005116E-2</v>
      </c>
      <c r="F135">
        <f t="shared" si="72"/>
        <v>-0.23999999999999488</v>
      </c>
      <c r="G135">
        <f t="shared" si="72"/>
        <v>-0.52000000000001023</v>
      </c>
      <c r="H135">
        <f t="shared" si="72"/>
        <v>-0.43999999999999773</v>
      </c>
      <c r="I135">
        <f t="shared" si="72"/>
        <v>-0.20999999999999375</v>
      </c>
      <c r="J135">
        <f t="shared" si="72"/>
        <v>-0.12999999999999545</v>
      </c>
      <c r="K135">
        <f t="shared" si="72"/>
        <v>-0.13999999999998636</v>
      </c>
      <c r="L135">
        <f t="shared" si="72"/>
        <v>-0.46999999999999886</v>
      </c>
      <c r="M135">
        <f t="shared" si="72"/>
        <v>-0.73000000000000398</v>
      </c>
      <c r="N135">
        <f t="shared" si="72"/>
        <v>-0.87999999999999545</v>
      </c>
      <c r="O135">
        <f t="shared" si="72"/>
        <v>-1.1400000000000006</v>
      </c>
      <c r="P135">
        <f t="shared" si="72"/>
        <v>-1.0900000000000034</v>
      </c>
    </row>
    <row r="136" spans="2:16">
      <c r="B136">
        <f t="shared" ref="B136:P136" si="73">+B83-B110</f>
        <v>-2.0000000000010232E-2</v>
      </c>
      <c r="C136">
        <f t="shared" si="73"/>
        <v>3.0000000000001137E-2</v>
      </c>
      <c r="D136">
        <f t="shared" si="73"/>
        <v>0.17000000000000171</v>
      </c>
      <c r="E136">
        <f t="shared" si="73"/>
        <v>0.27000000000001023</v>
      </c>
      <c r="F136">
        <f t="shared" si="73"/>
        <v>-1.0000000000005116E-2</v>
      </c>
      <c r="G136">
        <f t="shared" si="73"/>
        <v>-0.18999999999999773</v>
      </c>
      <c r="H136">
        <f t="shared" si="73"/>
        <v>4.0000000000006253E-2</v>
      </c>
      <c r="I136">
        <f t="shared" si="73"/>
        <v>7.9999999999998295E-2</v>
      </c>
      <c r="J136">
        <f t="shared" si="73"/>
        <v>5.9999999999988063E-2</v>
      </c>
      <c r="K136">
        <f t="shared" si="73"/>
        <v>-4.9999999999997158E-2</v>
      </c>
      <c r="L136">
        <f t="shared" si="73"/>
        <v>-0.46999999999999886</v>
      </c>
      <c r="M136">
        <f t="shared" si="73"/>
        <v>-0.71999999999999886</v>
      </c>
      <c r="N136">
        <f t="shared" si="73"/>
        <v>-0.78000000000000114</v>
      </c>
      <c r="O136">
        <f t="shared" si="73"/>
        <v>-0.92000000000000171</v>
      </c>
      <c r="P136">
        <f t="shared" si="73"/>
        <v>-0.90999999999999659</v>
      </c>
    </row>
    <row r="137" spans="2:16">
      <c r="B137">
        <f t="shared" ref="B137:P137" si="74">+B84-B111</f>
        <v>0.12999999999999545</v>
      </c>
      <c r="C137">
        <f t="shared" si="74"/>
        <v>0.18000000000000682</v>
      </c>
      <c r="D137">
        <f t="shared" si="74"/>
        <v>0.29999999999999716</v>
      </c>
      <c r="E137">
        <f t="shared" si="74"/>
        <v>0.42999999999999261</v>
      </c>
      <c r="F137">
        <f t="shared" si="74"/>
        <v>0.28000000000000114</v>
      </c>
      <c r="G137">
        <f t="shared" si="74"/>
        <v>6.0000000000002274E-2</v>
      </c>
      <c r="H137">
        <f t="shared" si="74"/>
        <v>0.24000000000000909</v>
      </c>
      <c r="I137">
        <f t="shared" si="74"/>
        <v>8.99999999999892E-2</v>
      </c>
      <c r="J137">
        <f t="shared" si="74"/>
        <v>7.9999999999998295E-2</v>
      </c>
      <c r="K137">
        <f t="shared" si="74"/>
        <v>-7.9999999999998295E-2</v>
      </c>
      <c r="L137">
        <f t="shared" si="74"/>
        <v>-0.51999999999999602</v>
      </c>
      <c r="M137">
        <f t="shared" si="74"/>
        <v>-0.71000000000000796</v>
      </c>
      <c r="N137">
        <f t="shared" si="74"/>
        <v>-0.68000000000000682</v>
      </c>
      <c r="O137">
        <f t="shared" si="74"/>
        <v>-0.71999999999999886</v>
      </c>
      <c r="P137">
        <f t="shared" si="74"/>
        <v>-0.72999999999998977</v>
      </c>
    </row>
    <row r="139" spans="2:16">
      <c r="B139" s="4">
        <f>+B113*100</f>
        <v>90.000000000000568</v>
      </c>
      <c r="C139" s="4">
        <f t="shared" ref="C139:P139" si="75">+C113*100</f>
        <v>90.999999999999659</v>
      </c>
      <c r="D139" s="4">
        <f t="shared" si="75"/>
        <v>86.999999999999034</v>
      </c>
      <c r="E139" s="4">
        <f t="shared" si="75"/>
        <v>75</v>
      </c>
      <c r="F139" s="4">
        <f t="shared" si="75"/>
        <v>67.000000000000171</v>
      </c>
      <c r="G139" s="4">
        <f t="shared" si="75"/>
        <v>64.000000000000057</v>
      </c>
      <c r="H139" s="4">
        <f t="shared" si="75"/>
        <v>49.000000000000909</v>
      </c>
      <c r="I139" s="4">
        <f t="shared" si="75"/>
        <v>27.999999999998693</v>
      </c>
      <c r="J139" s="4">
        <f t="shared" si="75"/>
        <v>0</v>
      </c>
      <c r="K139">
        <f t="shared" si="75"/>
        <v>0</v>
      </c>
      <c r="L139">
        <f t="shared" si="75"/>
        <v>0</v>
      </c>
      <c r="M139">
        <f t="shared" si="75"/>
        <v>0</v>
      </c>
      <c r="N139">
        <f t="shared" si="75"/>
        <v>0</v>
      </c>
      <c r="O139">
        <f t="shared" si="75"/>
        <v>0</v>
      </c>
      <c r="P139">
        <f t="shared" si="75"/>
        <v>0</v>
      </c>
    </row>
    <row r="140" spans="2:16">
      <c r="B140" s="4">
        <f t="shared" ref="B140:P140" si="76">+B114*100</f>
        <v>76.999999999999602</v>
      </c>
      <c r="C140" s="4">
        <f t="shared" si="76"/>
        <v>65.999999999999659</v>
      </c>
      <c r="D140" s="4">
        <f t="shared" si="76"/>
        <v>60.000000000000853</v>
      </c>
      <c r="E140" s="4">
        <f t="shared" si="76"/>
        <v>49.000000000000909</v>
      </c>
      <c r="F140" s="4">
        <f t="shared" si="76"/>
        <v>34.000000000000341</v>
      </c>
      <c r="G140" s="4">
        <f t="shared" si="76"/>
        <v>22.999999999998977</v>
      </c>
      <c r="H140" s="4">
        <f t="shared" si="76"/>
        <v>11.999999999999034</v>
      </c>
      <c r="I140" s="4">
        <f t="shared" si="76"/>
        <v>12.000000000000455</v>
      </c>
      <c r="J140" s="4">
        <f t="shared" si="76"/>
        <v>18.999999999999773</v>
      </c>
      <c r="K140">
        <f t="shared" si="76"/>
        <v>0</v>
      </c>
      <c r="L140">
        <f t="shared" si="76"/>
        <v>0</v>
      </c>
      <c r="M140">
        <f t="shared" si="76"/>
        <v>0</v>
      </c>
      <c r="N140">
        <f t="shared" si="76"/>
        <v>0</v>
      </c>
      <c r="O140">
        <f t="shared" si="76"/>
        <v>0</v>
      </c>
      <c r="P140">
        <f t="shared" si="76"/>
        <v>0</v>
      </c>
    </row>
    <row r="141" spans="2:16">
      <c r="B141" s="4">
        <f t="shared" ref="B141:P141" si="77">+B115*100</f>
        <v>76.000000000000512</v>
      </c>
      <c r="C141" s="4">
        <f t="shared" si="77"/>
        <v>62.999999999999545</v>
      </c>
      <c r="D141" s="4">
        <f t="shared" si="77"/>
        <v>48.000000000000398</v>
      </c>
      <c r="E141" s="4">
        <f t="shared" si="77"/>
        <v>28.000000000000114</v>
      </c>
      <c r="F141" s="4">
        <f t="shared" si="77"/>
        <v>12.999999999999545</v>
      </c>
      <c r="G141">
        <f t="shared" si="77"/>
        <v>-6.0000000000002274</v>
      </c>
      <c r="H141">
        <f t="shared" si="77"/>
        <v>-10.999999999999943</v>
      </c>
      <c r="I141" s="4">
        <f t="shared" si="77"/>
        <v>4.0000000000006253</v>
      </c>
      <c r="J141" s="4">
        <f t="shared" si="77"/>
        <v>18.000000000000682</v>
      </c>
      <c r="K141" s="4">
        <f t="shared" si="77"/>
        <v>18.000000000000682</v>
      </c>
      <c r="L141" s="4">
        <f t="shared" si="77"/>
        <v>10.000000000000853</v>
      </c>
      <c r="N141">
        <f t="shared" si="77"/>
        <v>0</v>
      </c>
      <c r="O141">
        <f t="shared" si="77"/>
        <v>0</v>
      </c>
      <c r="P141">
        <f t="shared" si="77"/>
        <v>0</v>
      </c>
    </row>
    <row r="142" spans="2:16">
      <c r="B142" s="4">
        <f t="shared" ref="B142:P142" si="78">+B116*100</f>
        <v>70.000000000000284</v>
      </c>
      <c r="C142" s="4">
        <f t="shared" si="78"/>
        <v>70.000000000000284</v>
      </c>
      <c r="D142" s="4">
        <f t="shared" si="78"/>
        <v>55.000000000001137</v>
      </c>
      <c r="E142" s="4">
        <f t="shared" si="78"/>
        <v>30.000000000001137</v>
      </c>
      <c r="F142" s="4">
        <f t="shared" si="78"/>
        <v>10.999999999999943</v>
      </c>
      <c r="G142">
        <f t="shared" si="78"/>
        <v>-14.000000000000057</v>
      </c>
      <c r="H142">
        <f t="shared" si="78"/>
        <v>-21.999999999999886</v>
      </c>
      <c r="I142">
        <f t="shared" si="78"/>
        <v>-12.000000000000455</v>
      </c>
      <c r="J142">
        <f t="shared" si="78"/>
        <v>-0.99999999999909051</v>
      </c>
      <c r="K142" s="4">
        <f t="shared" si="78"/>
        <v>6.0000000000002274</v>
      </c>
      <c r="L142" s="4">
        <f t="shared" si="78"/>
        <v>11.999999999999034</v>
      </c>
      <c r="M142" s="4">
        <f t="shared" si="78"/>
        <v>20.000000000000284</v>
      </c>
      <c r="N142">
        <f t="shared" si="78"/>
        <v>0</v>
      </c>
      <c r="O142">
        <f t="shared" si="78"/>
        <v>0</v>
      </c>
      <c r="P142">
        <f t="shared" si="78"/>
        <v>0</v>
      </c>
    </row>
    <row r="143" spans="2:16">
      <c r="B143" s="4">
        <f t="shared" ref="B143:P143" si="79">+B117*100</f>
        <v>64.000000000000057</v>
      </c>
      <c r="C143" s="4">
        <f t="shared" si="79"/>
        <v>68.000000000000682</v>
      </c>
      <c r="D143" s="4">
        <f t="shared" si="79"/>
        <v>62.000000000000455</v>
      </c>
      <c r="E143" s="4">
        <f t="shared" si="79"/>
        <v>36.999999999999034</v>
      </c>
      <c r="F143">
        <f t="shared" si="79"/>
        <v>-1.0000000000005116</v>
      </c>
      <c r="G143">
        <f t="shared" si="79"/>
        <v>-25</v>
      </c>
      <c r="H143">
        <f t="shared" si="79"/>
        <v>-28.000000000000114</v>
      </c>
      <c r="I143">
        <f t="shared" si="79"/>
        <v>-25.999999999999091</v>
      </c>
      <c r="J143">
        <f t="shared" si="79"/>
        <v>-17.999999999999261</v>
      </c>
      <c r="K143">
        <f t="shared" si="79"/>
        <v>-4.0000000000006253</v>
      </c>
      <c r="L143">
        <f t="shared" si="79"/>
        <v>21.999999999999886</v>
      </c>
      <c r="M143">
        <f t="shared" si="79"/>
        <v>-12.000000000000455</v>
      </c>
      <c r="N143">
        <f t="shared" si="79"/>
        <v>-62.000000000000455</v>
      </c>
      <c r="O143">
        <f t="shared" si="79"/>
        <v>0</v>
      </c>
      <c r="P143">
        <f t="shared" si="79"/>
        <v>0</v>
      </c>
    </row>
    <row r="144" spans="2:16">
      <c r="B144" s="4">
        <f t="shared" ref="B144:P144" si="80">+B118*100</f>
        <v>62.999999999999545</v>
      </c>
      <c r="C144" s="4">
        <f t="shared" si="80"/>
        <v>59.000000000000341</v>
      </c>
      <c r="D144" s="4">
        <f t="shared" si="80"/>
        <v>57.000000000000739</v>
      </c>
      <c r="E144" s="4">
        <f t="shared" si="80"/>
        <v>37.999999999999545</v>
      </c>
      <c r="F144">
        <f t="shared" si="80"/>
        <v>-7.000000000000739</v>
      </c>
      <c r="G144">
        <f t="shared" si="80"/>
        <v>-35.999999999999943</v>
      </c>
      <c r="H144">
        <f t="shared" si="80"/>
        <v>-34.000000000000341</v>
      </c>
      <c r="I144">
        <f t="shared" si="80"/>
        <v>-39.000000000000057</v>
      </c>
      <c r="J144">
        <f t="shared" si="80"/>
        <v>-12.999999999999545</v>
      </c>
      <c r="K144">
        <f t="shared" si="80"/>
        <v>-15.000000000000568</v>
      </c>
      <c r="L144">
        <f t="shared" si="80"/>
        <v>-65.999999999999659</v>
      </c>
      <c r="M144">
        <f t="shared" si="80"/>
        <v>-126.9999999999996</v>
      </c>
      <c r="N144">
        <f t="shared" si="80"/>
        <v>-168.00000000000068</v>
      </c>
      <c r="O144">
        <f t="shared" si="80"/>
        <v>0</v>
      </c>
      <c r="P144">
        <f t="shared" si="80"/>
        <v>0</v>
      </c>
    </row>
    <row r="145" spans="2:16">
      <c r="B145" s="4">
        <f t="shared" ref="B145:P145" si="81">+B119*100</f>
        <v>46.999999999999886</v>
      </c>
      <c r="C145" s="4">
        <f t="shared" si="81"/>
        <v>42.000000000000171</v>
      </c>
      <c r="D145" s="4">
        <f t="shared" si="81"/>
        <v>42.999999999999261</v>
      </c>
      <c r="E145" s="4">
        <f t="shared" si="81"/>
        <v>29.999999999999716</v>
      </c>
      <c r="F145">
        <f t="shared" si="81"/>
        <v>-7.9999999999998295</v>
      </c>
      <c r="G145">
        <f t="shared" si="81"/>
        <v>-34.999999999999432</v>
      </c>
      <c r="H145">
        <f t="shared" si="81"/>
        <v>-45.000000000000284</v>
      </c>
      <c r="I145">
        <f t="shared" si="81"/>
        <v>-67.999999999999261</v>
      </c>
      <c r="J145">
        <f t="shared" si="81"/>
        <v>-46.000000000000796</v>
      </c>
      <c r="K145">
        <f t="shared" si="81"/>
        <v>-73.000000000000398</v>
      </c>
      <c r="L145">
        <f t="shared" si="81"/>
        <v>-171.0000000000008</v>
      </c>
      <c r="M145">
        <f t="shared" si="81"/>
        <v>-179.99999999999972</v>
      </c>
      <c r="N145">
        <f t="shared" si="81"/>
        <v>-168.99999999999977</v>
      </c>
      <c r="O145">
        <f t="shared" si="81"/>
        <v>0</v>
      </c>
      <c r="P145">
        <f t="shared" si="81"/>
        <v>0</v>
      </c>
    </row>
    <row r="146" spans="2:16">
      <c r="B146" s="4">
        <f t="shared" ref="B146:P146" si="82">+B120*100</f>
        <v>26.000000000000512</v>
      </c>
      <c r="C146" s="4">
        <f t="shared" si="82"/>
        <v>20.000000000000284</v>
      </c>
      <c r="D146" s="4">
        <f t="shared" si="82"/>
        <v>25.999999999999091</v>
      </c>
      <c r="E146" s="4">
        <f t="shared" si="82"/>
        <v>4.9999999999997158</v>
      </c>
      <c r="F146">
        <f t="shared" si="82"/>
        <v>-26.000000000000512</v>
      </c>
      <c r="G146">
        <f t="shared" si="82"/>
        <v>-42.000000000000171</v>
      </c>
      <c r="H146">
        <f t="shared" si="82"/>
        <v>-67.000000000000171</v>
      </c>
      <c r="I146">
        <f t="shared" si="82"/>
        <v>-86.999999999999034</v>
      </c>
      <c r="J146">
        <f t="shared" si="82"/>
        <v>-81.000000000000227</v>
      </c>
      <c r="K146">
        <f t="shared" si="82"/>
        <v>-123.0000000000004</v>
      </c>
      <c r="L146">
        <f t="shared" si="82"/>
        <v>-164.00000000000006</v>
      </c>
      <c r="M146">
        <f t="shared" si="82"/>
        <v>-146.99999999999989</v>
      </c>
      <c r="N146">
        <f t="shared" si="82"/>
        <v>-167.99999999999926</v>
      </c>
      <c r="O146">
        <f t="shared" si="82"/>
        <v>-196.99999999999989</v>
      </c>
      <c r="P146">
        <f t="shared" si="82"/>
        <v>0</v>
      </c>
    </row>
    <row r="147" spans="2:16">
      <c r="B147">
        <f t="shared" ref="B147:P147" si="83">+B121*100</f>
        <v>-3.9999999999992042</v>
      </c>
      <c r="C147">
        <f t="shared" si="83"/>
        <v>-10.999999999999943</v>
      </c>
      <c r="D147">
        <f t="shared" si="83"/>
        <v>-4.0000000000006253</v>
      </c>
      <c r="E147">
        <f t="shared" si="83"/>
        <v>-21.999999999999886</v>
      </c>
      <c r="F147">
        <f t="shared" si="83"/>
        <v>-39.000000000000057</v>
      </c>
      <c r="G147">
        <f t="shared" si="83"/>
        <v>-46.999999999999886</v>
      </c>
      <c r="H147">
        <f t="shared" si="83"/>
        <v>-84.999999999999432</v>
      </c>
      <c r="I147">
        <f t="shared" si="83"/>
        <v>-95.000000000000284</v>
      </c>
      <c r="J147">
        <f t="shared" si="83"/>
        <v>-71.000000000000796</v>
      </c>
      <c r="K147">
        <f t="shared" si="83"/>
        <v>-107.99999999999983</v>
      </c>
      <c r="L147">
        <f t="shared" si="83"/>
        <v>-139.99999999999915</v>
      </c>
      <c r="M147">
        <f t="shared" si="83"/>
        <v>-120.00000000000028</v>
      </c>
      <c r="N147">
        <f t="shared" si="83"/>
        <v>-157.99999999999983</v>
      </c>
      <c r="O147">
        <f t="shared" si="83"/>
        <v>-207.99999999999983</v>
      </c>
      <c r="P147">
        <f t="shared" si="83"/>
        <v>0</v>
      </c>
    </row>
    <row r="148" spans="2:16">
      <c r="B148">
        <f t="shared" ref="B148:P148" si="84">+B122*100</f>
        <v>-39.999999999999147</v>
      </c>
      <c r="C148">
        <f t="shared" si="84"/>
        <v>-48.000000000000398</v>
      </c>
      <c r="D148">
        <f t="shared" si="84"/>
        <v>-31.999999999999318</v>
      </c>
      <c r="E148">
        <f t="shared" si="84"/>
        <v>-32.999999999999829</v>
      </c>
      <c r="F148">
        <f t="shared" si="84"/>
        <v>-42.000000000000171</v>
      </c>
      <c r="G148">
        <f t="shared" si="84"/>
        <v>-53.000000000000114</v>
      </c>
      <c r="H148">
        <f t="shared" si="84"/>
        <v>-100.99999999999909</v>
      </c>
      <c r="I148">
        <f t="shared" si="84"/>
        <v>-129.00000000000063</v>
      </c>
      <c r="J148">
        <f t="shared" si="84"/>
        <v>-112.99999999999955</v>
      </c>
      <c r="K148">
        <f t="shared" si="84"/>
        <v>-128.00000000000011</v>
      </c>
      <c r="L148">
        <f t="shared" si="84"/>
        <v>-143.99999999999977</v>
      </c>
      <c r="M148">
        <f t="shared" si="84"/>
        <v>-134.00000000000034</v>
      </c>
      <c r="N148">
        <f t="shared" si="84"/>
        <v>-167.00000000000017</v>
      </c>
      <c r="O148">
        <f t="shared" si="84"/>
        <v>-200</v>
      </c>
      <c r="P148">
        <f t="shared" si="84"/>
        <v>0</v>
      </c>
    </row>
    <row r="149" spans="2:16">
      <c r="B149">
        <f t="shared" ref="B149:P149" si="85">+B123*100</f>
        <v>-51.000000000000512</v>
      </c>
      <c r="C149">
        <f t="shared" si="85"/>
        <v>-53.000000000000114</v>
      </c>
      <c r="D149">
        <f t="shared" si="85"/>
        <v>-37.000000000000455</v>
      </c>
      <c r="E149">
        <f t="shared" si="85"/>
        <v>-44.999999999998863</v>
      </c>
      <c r="F149">
        <f t="shared" si="85"/>
        <v>-58.99999999999892</v>
      </c>
      <c r="G149">
        <f t="shared" si="85"/>
        <v>-73.999999999999488</v>
      </c>
      <c r="H149">
        <f t="shared" si="85"/>
        <v>-117.99999999999926</v>
      </c>
      <c r="I149">
        <f t="shared" si="85"/>
        <v>-145.99999999999937</v>
      </c>
      <c r="J149">
        <f t="shared" si="85"/>
        <v>-140.99999999999966</v>
      </c>
      <c r="K149">
        <f t="shared" si="85"/>
        <v>-145.00000000000028</v>
      </c>
      <c r="L149">
        <f t="shared" si="85"/>
        <v>-145.00000000000028</v>
      </c>
      <c r="M149">
        <f t="shared" si="85"/>
        <v>-162.00000000000045</v>
      </c>
      <c r="N149">
        <f t="shared" si="85"/>
        <v>-191.99999999999875</v>
      </c>
      <c r="O149">
        <f t="shared" si="85"/>
        <v>-195.00000000000028</v>
      </c>
      <c r="P149">
        <f t="shared" si="85"/>
        <v>0</v>
      </c>
    </row>
    <row r="150" spans="2:16">
      <c r="B150">
        <f t="shared" ref="B150:P150" si="86">+B124*100</f>
        <v>-35.999999999999943</v>
      </c>
      <c r="C150">
        <f t="shared" si="86"/>
        <v>-39.000000000000057</v>
      </c>
      <c r="D150">
        <f t="shared" si="86"/>
        <v>-39.000000000000057</v>
      </c>
      <c r="E150">
        <f t="shared" si="86"/>
        <v>-71.000000000000796</v>
      </c>
      <c r="F150">
        <f t="shared" si="86"/>
        <v>-84.999999999999432</v>
      </c>
      <c r="G150">
        <f t="shared" si="86"/>
        <v>-94.999999999998863</v>
      </c>
      <c r="H150">
        <f t="shared" si="86"/>
        <v>-112.99999999999955</v>
      </c>
      <c r="I150">
        <f t="shared" si="86"/>
        <v>-120.99999999999937</v>
      </c>
      <c r="J150">
        <f t="shared" si="86"/>
        <v>-126.00000000000051</v>
      </c>
      <c r="K150">
        <f t="shared" si="86"/>
        <v>-125</v>
      </c>
      <c r="L150">
        <f t="shared" si="86"/>
        <v>-126.00000000000051</v>
      </c>
      <c r="M150">
        <f t="shared" si="86"/>
        <v>-162.00000000000045</v>
      </c>
      <c r="N150">
        <f t="shared" si="86"/>
        <v>-200.99999999999909</v>
      </c>
      <c r="O150">
        <f t="shared" si="86"/>
        <v>-203.00000000000011</v>
      </c>
      <c r="P150">
        <f t="shared" si="86"/>
        <v>0</v>
      </c>
    </row>
    <row r="151" spans="2:16">
      <c r="B151">
        <f t="shared" ref="B151:P151" si="87">+B125*100</f>
        <v>-32.999999999999829</v>
      </c>
      <c r="C151">
        <f t="shared" si="87"/>
        <v>-37.999999999999545</v>
      </c>
      <c r="D151">
        <f t="shared" si="87"/>
        <v>-43.000000000000682</v>
      </c>
      <c r="E151">
        <f t="shared" si="87"/>
        <v>-63.000000000000966</v>
      </c>
      <c r="F151">
        <f t="shared" si="87"/>
        <v>-68.000000000000682</v>
      </c>
      <c r="G151">
        <f t="shared" si="87"/>
        <v>-66.999999999998749</v>
      </c>
      <c r="H151">
        <f t="shared" si="87"/>
        <v>-75</v>
      </c>
      <c r="I151">
        <f t="shared" si="87"/>
        <v>-100.99999999999909</v>
      </c>
      <c r="J151">
        <f t="shared" si="87"/>
        <v>-123.99999999999949</v>
      </c>
      <c r="K151">
        <f t="shared" si="87"/>
        <v>-126.9999999999996</v>
      </c>
      <c r="L151">
        <f t="shared" si="87"/>
        <v>-131.00000000000023</v>
      </c>
      <c r="M151">
        <f t="shared" si="87"/>
        <v>-155.00000000000114</v>
      </c>
      <c r="N151">
        <f t="shared" si="87"/>
        <v>-185.99999999999994</v>
      </c>
      <c r="O151">
        <f t="shared" si="87"/>
        <v>-193.00000000000068</v>
      </c>
      <c r="P151">
        <f t="shared" si="87"/>
        <v>0</v>
      </c>
    </row>
    <row r="152" spans="2:16">
      <c r="B152">
        <f t="shared" ref="B152:P152" si="88">+B126*100</f>
        <v>-39.000000000000057</v>
      </c>
      <c r="C152">
        <f t="shared" si="88"/>
        <v>-40.000000000000568</v>
      </c>
      <c r="D152">
        <f t="shared" si="88"/>
        <v>-43.999999999999773</v>
      </c>
      <c r="E152">
        <f t="shared" si="88"/>
        <v>-37.000000000000455</v>
      </c>
      <c r="F152">
        <f t="shared" si="88"/>
        <v>-26.000000000000512</v>
      </c>
      <c r="G152">
        <f t="shared" si="88"/>
        <v>-16.999999999998749</v>
      </c>
      <c r="H152">
        <f t="shared" si="88"/>
        <v>-32.999999999999829</v>
      </c>
      <c r="I152">
        <f t="shared" si="88"/>
        <v>-76.999999999999602</v>
      </c>
      <c r="J152">
        <f t="shared" si="88"/>
        <v>-92.999999999999261</v>
      </c>
      <c r="K152">
        <f t="shared" si="88"/>
        <v>-112.00000000000045</v>
      </c>
      <c r="L152">
        <f t="shared" si="88"/>
        <v>-146.99999999999989</v>
      </c>
      <c r="M152">
        <f t="shared" si="88"/>
        <v>-160.00000000000085</v>
      </c>
      <c r="N152">
        <f t="shared" si="88"/>
        <v>-173.0000000000004</v>
      </c>
      <c r="O152">
        <f t="shared" si="88"/>
        <v>-190.00000000000057</v>
      </c>
      <c r="P152">
        <f t="shared" si="88"/>
        <v>0</v>
      </c>
    </row>
    <row r="153" spans="2:16">
      <c r="B153">
        <f t="shared" ref="B153:P153" si="89">+B127*100</f>
        <v>-41.00000000000108</v>
      </c>
      <c r="C153">
        <f t="shared" si="89"/>
        <v>-45.999999999999375</v>
      </c>
      <c r="D153">
        <f t="shared" si="89"/>
        <v>-39.999999999999147</v>
      </c>
      <c r="E153">
        <f t="shared" si="89"/>
        <v>-21.999999999999886</v>
      </c>
      <c r="F153">
        <f t="shared" si="89"/>
        <v>-14.000000000000057</v>
      </c>
      <c r="G153">
        <f t="shared" si="89"/>
        <v>-4.0000000000006253</v>
      </c>
      <c r="H153">
        <f t="shared" si="89"/>
        <v>-7.9999999999998295</v>
      </c>
      <c r="I153">
        <f t="shared" si="89"/>
        <v>-48.000000000000398</v>
      </c>
      <c r="J153">
        <f t="shared" si="89"/>
        <v>-72.000000000001307</v>
      </c>
      <c r="K153">
        <f t="shared" si="89"/>
        <v>-96.999999999999886</v>
      </c>
      <c r="L153">
        <f t="shared" si="89"/>
        <v>-142.00000000000017</v>
      </c>
      <c r="M153">
        <f t="shared" si="89"/>
        <v>-170.00000000000028</v>
      </c>
      <c r="N153">
        <f t="shared" si="89"/>
        <v>-184.99999999999943</v>
      </c>
      <c r="O153">
        <f t="shared" si="89"/>
        <v>-194.00000000000119</v>
      </c>
      <c r="P153">
        <f t="shared" si="89"/>
        <v>-184.99999999999943</v>
      </c>
    </row>
    <row r="154" spans="2:16">
      <c r="B154">
        <f>+B128*100</f>
        <v>-85.999999999999943</v>
      </c>
      <c r="C154">
        <f t="shared" ref="C154:P154" si="90">+C128*100</f>
        <v>-42.000000000000171</v>
      </c>
      <c r="D154">
        <f t="shared" si="90"/>
        <v>-28.999999999999204</v>
      </c>
      <c r="E154">
        <f t="shared" si="90"/>
        <v>-4.0000000000006253</v>
      </c>
      <c r="F154">
        <f t="shared" si="90"/>
        <v>0</v>
      </c>
      <c r="G154">
        <f t="shared" si="90"/>
        <v>-2.0000000000010232</v>
      </c>
      <c r="H154">
        <f t="shared" si="90"/>
        <v>-13.000000000000966</v>
      </c>
      <c r="I154">
        <f t="shared" si="90"/>
        <v>-45.999999999999375</v>
      </c>
      <c r="J154">
        <f t="shared" si="90"/>
        <v>-86.999999999999034</v>
      </c>
      <c r="K154">
        <f t="shared" si="90"/>
        <v>-121.99999999999989</v>
      </c>
      <c r="L154">
        <f t="shared" si="90"/>
        <v>-148.0000000000004</v>
      </c>
      <c r="M154">
        <f t="shared" si="90"/>
        <v>-164.00000000000006</v>
      </c>
      <c r="N154">
        <f t="shared" si="90"/>
        <v>-178.00000000000011</v>
      </c>
      <c r="O154">
        <f t="shared" si="90"/>
        <v>-187.00000000000045</v>
      </c>
      <c r="P154">
        <f t="shared" si="90"/>
        <v>-184.99999999999943</v>
      </c>
    </row>
    <row r="155" spans="2:16">
      <c r="B155">
        <f t="shared" ref="B155:P155" si="91">+B129*100</f>
        <v>-71.999999999999886</v>
      </c>
      <c r="C155">
        <f t="shared" si="91"/>
        <v>-18.999999999999773</v>
      </c>
      <c r="D155">
        <f t="shared" si="91"/>
        <v>-9.0000000000003411</v>
      </c>
      <c r="E155" s="4">
        <f t="shared" si="91"/>
        <v>10.000000000000853</v>
      </c>
      <c r="F155" s="4">
        <f t="shared" si="91"/>
        <v>12.999999999999545</v>
      </c>
      <c r="G155" s="4">
        <f t="shared" si="91"/>
        <v>9.9999999999994316</v>
      </c>
      <c r="H155">
        <f t="shared" si="91"/>
        <v>-25</v>
      </c>
      <c r="I155">
        <f t="shared" si="91"/>
        <v>-62.000000000000455</v>
      </c>
      <c r="J155">
        <f t="shared" si="91"/>
        <v>-99.000000000000909</v>
      </c>
      <c r="K155">
        <f t="shared" si="91"/>
        <v>-147.99999999999898</v>
      </c>
      <c r="L155">
        <f t="shared" si="91"/>
        <v>-159.99999999999943</v>
      </c>
      <c r="M155">
        <f t="shared" si="91"/>
        <v>-156.99999999999932</v>
      </c>
      <c r="N155">
        <f t="shared" si="91"/>
        <v>-167.00000000000017</v>
      </c>
      <c r="O155">
        <f t="shared" si="91"/>
        <v>-178.00000000000011</v>
      </c>
      <c r="P155">
        <f t="shared" si="91"/>
        <v>-178.9999999999992</v>
      </c>
    </row>
    <row r="156" spans="2:16">
      <c r="B156">
        <f t="shared" ref="B156:P156" si="92">+B130*100</f>
        <v>0.99999999999909051</v>
      </c>
      <c r="C156" s="4">
        <f t="shared" si="92"/>
        <v>10.999999999999943</v>
      </c>
      <c r="D156" s="4">
        <f t="shared" si="92"/>
        <v>26.000000000000512</v>
      </c>
      <c r="E156" s="4">
        <f t="shared" si="92"/>
        <v>34.000000000000341</v>
      </c>
      <c r="F156" s="4">
        <f t="shared" si="92"/>
        <v>24.000000000000909</v>
      </c>
      <c r="G156" s="4">
        <f t="shared" si="92"/>
        <v>4.0000000000006253</v>
      </c>
      <c r="H156">
        <f t="shared" si="92"/>
        <v>-48.000000000000398</v>
      </c>
      <c r="I156">
        <f t="shared" si="92"/>
        <v>-92.000000000000171</v>
      </c>
      <c r="J156">
        <f t="shared" si="92"/>
        <v>-121.99999999999989</v>
      </c>
      <c r="K156">
        <f t="shared" si="92"/>
        <v>-152.00000000000102</v>
      </c>
      <c r="L156">
        <f t="shared" si="92"/>
        <v>-148.99999999999949</v>
      </c>
      <c r="M156">
        <f t="shared" si="92"/>
        <v>-144.99999999999886</v>
      </c>
      <c r="N156">
        <f t="shared" si="92"/>
        <v>-148.0000000000004</v>
      </c>
      <c r="O156">
        <f t="shared" si="92"/>
        <v>-156.99999999999932</v>
      </c>
      <c r="P156">
        <f t="shared" si="92"/>
        <v>-163.00000000000097</v>
      </c>
    </row>
    <row r="157" spans="2:16">
      <c r="B157" s="4">
        <f t="shared" ref="B157:P157" si="93">+B131*100</f>
        <v>29.999999999999716</v>
      </c>
      <c r="C157" s="4">
        <f t="shared" si="93"/>
        <v>51.000000000000512</v>
      </c>
      <c r="D157" s="4">
        <f t="shared" si="93"/>
        <v>70.999999999999375</v>
      </c>
      <c r="E157" s="4">
        <f t="shared" si="93"/>
        <v>68.000000000000682</v>
      </c>
      <c r="F157" s="4">
        <f t="shared" si="93"/>
        <v>43.000000000000682</v>
      </c>
      <c r="G157" s="4">
        <f t="shared" si="93"/>
        <v>0</v>
      </c>
      <c r="H157">
        <f t="shared" si="93"/>
        <v>-62.999999999999545</v>
      </c>
      <c r="I157">
        <f t="shared" si="93"/>
        <v>-110.99999999999994</v>
      </c>
      <c r="J157">
        <f t="shared" si="93"/>
        <v>-112.99999999999955</v>
      </c>
      <c r="K157">
        <f t="shared" si="93"/>
        <v>-101.00000000000051</v>
      </c>
      <c r="L157">
        <f t="shared" si="93"/>
        <v>-103.9999999999992</v>
      </c>
      <c r="M157">
        <f t="shared" si="93"/>
        <v>-107.99999999999983</v>
      </c>
      <c r="N157">
        <f t="shared" si="93"/>
        <v>-109.00000000000034</v>
      </c>
      <c r="O157">
        <f t="shared" si="93"/>
        <v>-118.99999999999977</v>
      </c>
      <c r="P157">
        <f t="shared" si="93"/>
        <v>-128.00000000000011</v>
      </c>
    </row>
    <row r="158" spans="2:16">
      <c r="B158" s="4">
        <f t="shared" ref="B158:P158" si="94">+B132*100</f>
        <v>59.000000000000341</v>
      </c>
      <c r="C158" s="4">
        <f t="shared" si="94"/>
        <v>86.000000000001364</v>
      </c>
      <c r="D158" s="4">
        <f t="shared" si="94"/>
        <v>103.00000000000011</v>
      </c>
      <c r="E158" s="4">
        <f t="shared" si="94"/>
        <v>79.999999999999716</v>
      </c>
      <c r="F158" s="4">
        <f t="shared" si="94"/>
        <v>48.000000000000398</v>
      </c>
      <c r="G158">
        <f t="shared" si="94"/>
        <v>-2.9999999999986926</v>
      </c>
      <c r="H158">
        <f t="shared" si="94"/>
        <v>-60.999999999999943</v>
      </c>
      <c r="I158">
        <f t="shared" si="94"/>
        <v>-96.999999999999886</v>
      </c>
      <c r="J158">
        <f t="shared" si="94"/>
        <v>-78.000000000000114</v>
      </c>
      <c r="K158">
        <f t="shared" si="94"/>
        <v>-43.999999999999773</v>
      </c>
      <c r="L158">
        <f t="shared" si="94"/>
        <v>-52.000000000001023</v>
      </c>
      <c r="M158">
        <f t="shared" si="94"/>
        <v>-68.000000000000682</v>
      </c>
      <c r="N158">
        <f t="shared" si="94"/>
        <v>-78.000000000000114</v>
      </c>
      <c r="O158">
        <f t="shared" si="94"/>
        <v>-93.999999999999773</v>
      </c>
      <c r="P158">
        <f t="shared" si="94"/>
        <v>-101.9999999999996</v>
      </c>
    </row>
    <row r="159" spans="2:16">
      <c r="B159" s="4">
        <f t="shared" ref="B159:P159" si="95">+B133*100</f>
        <v>67.999999999999261</v>
      </c>
      <c r="C159" s="4">
        <f t="shared" si="95"/>
        <v>81.999999999999318</v>
      </c>
      <c r="D159" s="4">
        <f t="shared" si="95"/>
        <v>85.999999999999943</v>
      </c>
      <c r="E159" s="4">
        <f t="shared" si="95"/>
        <v>60.000000000000853</v>
      </c>
      <c r="F159" s="4">
        <f t="shared" si="95"/>
        <v>30.999999999998806</v>
      </c>
      <c r="G159">
        <f t="shared" si="95"/>
        <v>-28.000000000000114</v>
      </c>
      <c r="H159">
        <f t="shared" si="95"/>
        <v>-70.000000000000284</v>
      </c>
      <c r="I159">
        <f t="shared" si="95"/>
        <v>-82.999999999999829</v>
      </c>
      <c r="J159">
        <f t="shared" si="95"/>
        <v>-55.000000000001137</v>
      </c>
      <c r="K159">
        <f t="shared" si="95"/>
        <v>-14.000000000000057</v>
      </c>
      <c r="L159">
        <f t="shared" si="95"/>
        <v>-37.000000000000455</v>
      </c>
      <c r="M159">
        <f t="shared" si="95"/>
        <v>-64.000000000000057</v>
      </c>
      <c r="N159">
        <f t="shared" si="95"/>
        <v>-83.99999999999892</v>
      </c>
      <c r="O159">
        <f t="shared" si="95"/>
        <v>-104.00000000000063</v>
      </c>
      <c r="P159">
        <f t="shared" si="95"/>
        <v>-99.000000000000909</v>
      </c>
    </row>
    <row r="160" spans="2:16">
      <c r="B160" s="4">
        <f>+B134*100</f>
        <v>34.000000000000341</v>
      </c>
      <c r="C160" s="4">
        <f t="shared" ref="C160:P160" si="96">+C134*100</f>
        <v>40.000000000000568</v>
      </c>
      <c r="D160" s="4">
        <f t="shared" si="96"/>
        <v>33.000000000001251</v>
      </c>
      <c r="E160" s="4">
        <f t="shared" si="96"/>
        <v>3.0000000000001137</v>
      </c>
      <c r="F160">
        <f t="shared" si="96"/>
        <v>-14.000000000000057</v>
      </c>
      <c r="G160">
        <f t="shared" si="96"/>
        <v>-48.999999999999488</v>
      </c>
      <c r="H160">
        <f t="shared" si="96"/>
        <v>-71.999999999999886</v>
      </c>
      <c r="I160">
        <f t="shared" si="96"/>
        <v>-64.000000000000057</v>
      </c>
      <c r="J160">
        <f t="shared" si="96"/>
        <v>-34.000000000000341</v>
      </c>
      <c r="K160">
        <f t="shared" si="96"/>
        <v>-7.9999999999998295</v>
      </c>
      <c r="L160">
        <f t="shared" si="96"/>
        <v>-44.999999999998863</v>
      </c>
      <c r="M160">
        <f t="shared" si="96"/>
        <v>-74.000000000000909</v>
      </c>
      <c r="N160">
        <f t="shared" si="96"/>
        <v>-93.000000000000682</v>
      </c>
      <c r="O160">
        <f t="shared" si="96"/>
        <v>-117.99999999999926</v>
      </c>
      <c r="P160">
        <f t="shared" si="96"/>
        <v>-104.99999999999972</v>
      </c>
    </row>
    <row r="161" spans="1:17">
      <c r="B161" s="4">
        <f t="shared" ref="B161:P161" si="97">+B135*100</f>
        <v>1.0000000000005116</v>
      </c>
      <c r="C161" s="4">
        <f t="shared" si="97"/>
        <v>10.999999999999943</v>
      </c>
      <c r="D161" s="4">
        <f t="shared" si="97"/>
        <v>14.000000000000057</v>
      </c>
      <c r="E161">
        <f t="shared" si="97"/>
        <v>-1.0000000000005116</v>
      </c>
      <c r="F161">
        <f t="shared" si="97"/>
        <v>-23.999999999999488</v>
      </c>
      <c r="G161">
        <f t="shared" si="97"/>
        <v>-52.000000000001023</v>
      </c>
      <c r="H161">
        <f t="shared" si="97"/>
        <v>-43.999999999999773</v>
      </c>
      <c r="I161">
        <f t="shared" si="97"/>
        <v>-20.999999999999375</v>
      </c>
      <c r="J161">
        <f t="shared" si="97"/>
        <v>-12.999999999999545</v>
      </c>
      <c r="K161">
        <f t="shared" si="97"/>
        <v>-13.999999999998636</v>
      </c>
      <c r="L161">
        <f t="shared" si="97"/>
        <v>-46.999999999999886</v>
      </c>
      <c r="M161">
        <f t="shared" si="97"/>
        <v>-73.000000000000398</v>
      </c>
      <c r="N161">
        <f t="shared" si="97"/>
        <v>-87.999999999999545</v>
      </c>
      <c r="O161">
        <f t="shared" si="97"/>
        <v>-114.00000000000006</v>
      </c>
      <c r="P161">
        <f t="shared" si="97"/>
        <v>-109.00000000000034</v>
      </c>
    </row>
    <row r="162" spans="1:17">
      <c r="B162">
        <f t="shared" ref="B162:P162" si="98">+B136*100</f>
        <v>-2.0000000000010232</v>
      </c>
      <c r="C162" s="4">
        <f t="shared" si="98"/>
        <v>3.0000000000001137</v>
      </c>
      <c r="D162" s="4">
        <f t="shared" si="98"/>
        <v>17.000000000000171</v>
      </c>
      <c r="E162" s="4">
        <f t="shared" si="98"/>
        <v>27.000000000001023</v>
      </c>
      <c r="F162">
        <f t="shared" si="98"/>
        <v>-1.0000000000005116</v>
      </c>
      <c r="G162">
        <f t="shared" si="98"/>
        <v>-18.999999999999773</v>
      </c>
      <c r="H162" s="4">
        <f t="shared" si="98"/>
        <v>4.0000000000006253</v>
      </c>
      <c r="I162" s="4">
        <f t="shared" si="98"/>
        <v>7.9999999999998295</v>
      </c>
      <c r="J162" s="4">
        <f t="shared" si="98"/>
        <v>5.9999999999988063</v>
      </c>
      <c r="K162">
        <f t="shared" si="98"/>
        <v>-4.9999999999997158</v>
      </c>
      <c r="L162">
        <f t="shared" si="98"/>
        <v>-46.999999999999886</v>
      </c>
      <c r="M162">
        <f t="shared" si="98"/>
        <v>-71.999999999999886</v>
      </c>
      <c r="N162">
        <f t="shared" si="98"/>
        <v>-78.000000000000114</v>
      </c>
      <c r="O162">
        <f t="shared" si="98"/>
        <v>-92.000000000000171</v>
      </c>
      <c r="P162">
        <f t="shared" si="98"/>
        <v>-90.999999999999659</v>
      </c>
    </row>
    <row r="163" spans="1:17">
      <c r="B163" s="4">
        <f t="shared" ref="B163:P163" si="99">+B137*100</f>
        <v>12.999999999999545</v>
      </c>
      <c r="C163" s="4">
        <f t="shared" si="99"/>
        <v>18.000000000000682</v>
      </c>
      <c r="D163" s="4">
        <f t="shared" si="99"/>
        <v>29.999999999999716</v>
      </c>
      <c r="E163" s="4">
        <f t="shared" si="99"/>
        <v>42.999999999999261</v>
      </c>
      <c r="F163" s="4">
        <f t="shared" si="99"/>
        <v>28.000000000000114</v>
      </c>
      <c r="G163" s="4">
        <f t="shared" si="99"/>
        <v>6.0000000000002274</v>
      </c>
      <c r="H163" s="4">
        <f t="shared" si="99"/>
        <v>24.000000000000909</v>
      </c>
      <c r="I163" s="4">
        <f t="shared" si="99"/>
        <v>8.99999999999892</v>
      </c>
      <c r="J163" s="4">
        <f t="shared" si="99"/>
        <v>7.9999999999998295</v>
      </c>
      <c r="K163">
        <f t="shared" si="99"/>
        <v>-7.9999999999998295</v>
      </c>
      <c r="L163">
        <f t="shared" si="99"/>
        <v>-51.999999999999602</v>
      </c>
      <c r="M163">
        <f t="shared" si="99"/>
        <v>-71.000000000000796</v>
      </c>
      <c r="N163">
        <f t="shared" si="99"/>
        <v>-68.000000000000682</v>
      </c>
      <c r="O163">
        <f t="shared" si="99"/>
        <v>-71.999999999999886</v>
      </c>
      <c r="P163">
        <f t="shared" si="99"/>
        <v>-72.999999999998977</v>
      </c>
    </row>
    <row r="165" spans="1:17">
      <c r="A165" t="s">
        <v>3</v>
      </c>
      <c r="B165" s="4">
        <f>+SUM(B139:B146)+SUM(B156:B161)+B163</f>
        <v>718.99999999999977</v>
      </c>
      <c r="C165" s="4">
        <f>+SUM(C139:C146)+SUM(C156:C163)</f>
        <v>781.00000000000307</v>
      </c>
      <c r="D165" s="4">
        <f>+SUM(D139:D146)+SUM(D156:D163)</f>
        <v>818.00000000000205</v>
      </c>
      <c r="E165" s="4">
        <f>+SUM(E139:E146)+SUM(E155:E160)+E162+E163</f>
        <v>617.00000000000296</v>
      </c>
      <c r="F165">
        <f>+SUM(F139:F142)+SUM(F155:F159)+SUM(F163)</f>
        <v>312.00000000000045</v>
      </c>
      <c r="G165">
        <f>+SUM(G139:G140)+SUM(G155:G157)+SUM(G163)</f>
        <v>106.99999999999932</v>
      </c>
      <c r="H165">
        <f>+H139+H140+H162+H163</f>
        <v>89.000000000001478</v>
      </c>
      <c r="I165">
        <f>+I139+I140+I141+I162+I163</f>
        <v>60.999999999998522</v>
      </c>
      <c r="J165">
        <f>+J139+J140+J141+J162+J163</f>
        <v>50.999999999999091</v>
      </c>
      <c r="K165">
        <f>+K141+K142</f>
        <v>24.000000000000909</v>
      </c>
      <c r="L165">
        <f>+L141+L142+L143</f>
        <v>43.999999999999773</v>
      </c>
      <c r="M165">
        <f>+M142</f>
        <v>20.000000000000284</v>
      </c>
      <c r="Q165" s="3">
        <f>+SUM(B165:P165)</f>
        <v>3643.0000000000077</v>
      </c>
    </row>
    <row r="167" spans="1:17">
      <c r="A167" t="s">
        <v>2</v>
      </c>
      <c r="B167">
        <f>+SUM(B147:B155)+B162</f>
        <v>-404.00000000000063</v>
      </c>
      <c r="C167">
        <f>+SUM(C147:C155)</f>
        <v>-335.99999999999994</v>
      </c>
      <c r="D167">
        <f>+SUM(D147:D155)</f>
        <v>-276.9999999999996</v>
      </c>
      <c r="E167">
        <f>+SUM(E147:E154)+E161</f>
        <v>-298.00000000000182</v>
      </c>
      <c r="F167">
        <f>+SUM(F143:F154)+F160+F161+F162</f>
        <v>-414.00000000000148</v>
      </c>
      <c r="G167">
        <f>+SUM(G141:G154)+G158+G159+G160+G161+G162</f>
        <v>-667.99999999999648</v>
      </c>
      <c r="H167">
        <f>+SUM(H141:H161)</f>
        <v>-1135.9999999999984</v>
      </c>
      <c r="I167">
        <f>+SUM(I142:I161)</f>
        <v>-1524.9999999999955</v>
      </c>
      <c r="J167">
        <f>+SUM(J142:J161)</f>
        <v>-1500</v>
      </c>
      <c r="K167">
        <f>+SUM(K143:K163)</f>
        <v>-1673.0000000000005</v>
      </c>
      <c r="L167">
        <f>+SUM(L144:L163)</f>
        <v>-2216.9999999999986</v>
      </c>
      <c r="M167">
        <f>+SUM(M143:M163)</f>
        <v>-2525.000000000005</v>
      </c>
      <c r="N167">
        <f>+SUM(N143:N163)</f>
        <v>-2919.9999999999991</v>
      </c>
      <c r="O167">
        <f>+SUM(O146:O163)</f>
        <v>-2815.0000000000023</v>
      </c>
      <c r="P167">
        <f>+SUM(P153:P163)</f>
        <v>-1418.9999999999986</v>
      </c>
      <c r="Q167" s="3">
        <f>+SUM(B167:P167)</f>
        <v>-20127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AC123"/>
  <sheetViews>
    <sheetView view="pageBreakPreview" zoomScale="60" workbookViewId="0">
      <selection activeCell="I78" sqref="I78"/>
    </sheetView>
  </sheetViews>
  <sheetFormatPr baseColWidth="10" defaultColWidth="9.1640625" defaultRowHeight="19"/>
  <cols>
    <col min="1" max="2" width="11.5" style="8" bestFit="1" customWidth="1"/>
    <col min="3" max="3" width="13.6640625" style="8" bestFit="1" customWidth="1"/>
    <col min="4" max="4" width="14.1640625" style="8" bestFit="1" customWidth="1"/>
    <col min="5" max="6" width="12.33203125" style="8" bestFit="1" customWidth="1"/>
    <col min="7" max="12" width="11.5" style="8" bestFit="1" customWidth="1"/>
    <col min="13" max="13" width="12.33203125" style="8" bestFit="1" customWidth="1"/>
    <col min="14" max="14" width="11.5" style="8" bestFit="1" customWidth="1"/>
    <col min="15" max="15" width="12.33203125" style="8" bestFit="1" customWidth="1"/>
    <col min="16" max="27" width="11.5" style="8" bestFit="1" customWidth="1"/>
    <col min="28" max="28" width="13.6640625" style="8" bestFit="1" customWidth="1"/>
    <col min="29" max="16384" width="9.1640625" style="8"/>
  </cols>
  <sheetData>
    <row r="2" spans="1:28" ht="31">
      <c r="A2" s="271" t="s">
        <v>20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</row>
    <row r="4" spans="1:28">
      <c r="A4" s="270" t="s">
        <v>12</v>
      </c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0"/>
      <c r="AA4" s="270"/>
      <c r="AB4" s="270"/>
    </row>
    <row r="5" spans="1:28">
      <c r="A5" s="8">
        <v>100</v>
      </c>
      <c r="B5" s="8">
        <v>102.679</v>
      </c>
      <c r="C5" s="8">
        <v>102.76300000000001</v>
      </c>
      <c r="D5" s="8">
        <v>102.568</v>
      </c>
      <c r="E5" s="8">
        <v>102.16800000000001</v>
      </c>
      <c r="F5" s="8">
        <v>101.90900000000001</v>
      </c>
      <c r="G5" s="8">
        <v>101.55800000000001</v>
      </c>
      <c r="H5" s="9">
        <v>101.069</v>
      </c>
      <c r="I5" s="8">
        <v>100.681</v>
      </c>
      <c r="J5" s="8">
        <v>100.202</v>
      </c>
      <c r="K5" s="8">
        <v>99.935000000000002</v>
      </c>
      <c r="L5" s="9">
        <v>100.14</v>
      </c>
      <c r="M5" s="10">
        <v>99.762</v>
      </c>
      <c r="N5" s="9">
        <v>99.85</v>
      </c>
      <c r="O5" s="8">
        <v>99.557000000000002</v>
      </c>
      <c r="P5" s="9">
        <v>99.843000000000004</v>
      </c>
      <c r="Q5" s="9">
        <v>99.953999999999994</v>
      </c>
      <c r="R5" s="9">
        <v>99.872</v>
      </c>
      <c r="S5" s="9">
        <v>99.405000000000001</v>
      </c>
      <c r="T5" s="9">
        <v>99.177000000000007</v>
      </c>
      <c r="U5" s="9">
        <v>98.83</v>
      </c>
      <c r="V5" s="9">
        <v>98.173000000000002</v>
      </c>
      <c r="W5" s="9">
        <v>97.626000000000005</v>
      </c>
      <c r="X5" s="9">
        <v>97.646000000000001</v>
      </c>
      <c r="Y5" s="9">
        <v>97.575000000000003</v>
      </c>
      <c r="Z5" s="9">
        <v>97.296999999999997</v>
      </c>
      <c r="AA5" s="9">
        <v>97.257000000000005</v>
      </c>
    </row>
    <row r="6" spans="1:28">
      <c r="A6" s="8">
        <v>90</v>
      </c>
      <c r="B6" s="8">
        <v>102.93</v>
      </c>
      <c r="C6" s="8">
        <v>102.843</v>
      </c>
      <c r="D6" s="8">
        <v>102.535</v>
      </c>
      <c r="E6" s="8">
        <v>102.125</v>
      </c>
      <c r="F6" s="8">
        <v>101.78100000000001</v>
      </c>
      <c r="G6" s="8">
        <v>101.301</v>
      </c>
      <c r="H6" s="9">
        <v>101.08</v>
      </c>
      <c r="I6" s="9">
        <v>100.78</v>
      </c>
      <c r="J6" s="8">
        <v>100.455</v>
      </c>
      <c r="K6" s="8">
        <v>100.14700000000001</v>
      </c>
      <c r="L6" s="9">
        <v>100.004</v>
      </c>
      <c r="M6" s="10">
        <v>99.91</v>
      </c>
      <c r="N6" s="9">
        <v>99.894999999999996</v>
      </c>
      <c r="O6" s="8">
        <v>99.905000000000001</v>
      </c>
      <c r="P6" s="9">
        <v>99.983999999999995</v>
      </c>
      <c r="Q6" s="9">
        <v>99.950999999999993</v>
      </c>
      <c r="R6" s="9">
        <v>99.757999999999996</v>
      </c>
      <c r="S6" s="9">
        <v>99.078999999999994</v>
      </c>
      <c r="T6" s="9">
        <v>98.763999999999996</v>
      </c>
      <c r="U6" s="9">
        <v>98.792000000000002</v>
      </c>
      <c r="V6" s="9">
        <v>97.977999999999994</v>
      </c>
      <c r="W6" s="9">
        <v>97.617000000000004</v>
      </c>
      <c r="X6" s="9">
        <v>97.695999999999998</v>
      </c>
      <c r="Y6" s="9">
        <v>97.563999999999993</v>
      </c>
      <c r="Z6" s="9">
        <v>97.307000000000002</v>
      </c>
      <c r="AA6" s="9">
        <v>97.194000000000003</v>
      </c>
    </row>
    <row r="7" spans="1:28">
      <c r="A7" s="8">
        <f>+A6-10</f>
        <v>80</v>
      </c>
      <c r="C7" s="8">
        <v>102.77200000000001</v>
      </c>
      <c r="D7" s="8">
        <v>102.574</v>
      </c>
      <c r="E7" s="8">
        <v>102.223</v>
      </c>
      <c r="F7" s="8">
        <v>101.849</v>
      </c>
      <c r="G7" s="9">
        <v>101.46</v>
      </c>
      <c r="H7" s="9">
        <v>101.193</v>
      </c>
      <c r="I7" s="8">
        <v>101.011</v>
      </c>
      <c r="J7" s="8">
        <v>100.833</v>
      </c>
      <c r="K7" s="8">
        <v>100.587</v>
      </c>
      <c r="L7" s="9">
        <v>100.396</v>
      </c>
      <c r="M7" s="10">
        <v>100.178</v>
      </c>
      <c r="N7" s="9">
        <v>100.101</v>
      </c>
      <c r="O7" s="8">
        <v>100.26900000000001</v>
      </c>
      <c r="P7" s="9">
        <v>100.27800000000001</v>
      </c>
      <c r="Q7" s="9">
        <v>100.218</v>
      </c>
      <c r="R7" s="9">
        <v>99.784000000000006</v>
      </c>
      <c r="S7" s="9">
        <v>98.765000000000001</v>
      </c>
      <c r="T7" s="9">
        <v>98.400999999999996</v>
      </c>
      <c r="U7" s="9">
        <v>98.144000000000005</v>
      </c>
      <c r="V7" s="9">
        <v>97.694999999999993</v>
      </c>
      <c r="W7" s="9">
        <v>97.799000000000007</v>
      </c>
      <c r="X7" s="9">
        <v>97.981999999999999</v>
      </c>
      <c r="Y7" s="9">
        <v>97.718999999999994</v>
      </c>
      <c r="Z7" s="9">
        <v>97.686000000000007</v>
      </c>
      <c r="AA7" s="9">
        <v>97.406000000000006</v>
      </c>
    </row>
    <row r="8" spans="1:28">
      <c r="A8" s="8">
        <f t="shared" ref="A8:A15" si="0">+A7-10</f>
        <v>70</v>
      </c>
      <c r="C8" s="8">
        <v>102.84699999999999</v>
      </c>
      <c r="D8" s="8">
        <v>102.572</v>
      </c>
      <c r="E8" s="8">
        <v>102.17700000000001</v>
      </c>
      <c r="F8" s="8">
        <v>101.944</v>
      </c>
      <c r="G8" s="8">
        <v>101.68300000000001</v>
      </c>
      <c r="H8" s="9">
        <v>101.303</v>
      </c>
      <c r="I8" s="8">
        <v>101.16200000000001</v>
      </c>
      <c r="J8" s="8">
        <v>100.977</v>
      </c>
      <c r="K8" s="8">
        <v>100.81399999999999</v>
      </c>
      <c r="L8" s="9">
        <v>100.70099999999999</v>
      </c>
      <c r="M8" s="10">
        <v>100.346</v>
      </c>
      <c r="N8" s="9">
        <v>100.373</v>
      </c>
      <c r="O8" s="8">
        <v>100.739</v>
      </c>
      <c r="P8" s="9">
        <v>100.691</v>
      </c>
      <c r="Q8" s="9">
        <v>100.28700000000001</v>
      </c>
      <c r="R8" s="9">
        <v>99.852999999999994</v>
      </c>
      <c r="S8" s="9">
        <v>98.888000000000005</v>
      </c>
      <c r="T8" s="9">
        <v>98.367000000000004</v>
      </c>
      <c r="U8" s="9">
        <v>98.066999999999993</v>
      </c>
      <c r="V8" s="9">
        <v>98.638999999999996</v>
      </c>
      <c r="W8" s="9">
        <v>98.545000000000002</v>
      </c>
      <c r="X8" s="9">
        <v>98.132000000000005</v>
      </c>
      <c r="Y8" s="9">
        <v>98.119</v>
      </c>
      <c r="Z8" s="9">
        <v>97.826999999999998</v>
      </c>
      <c r="AA8" s="9">
        <v>97.641000000000005</v>
      </c>
    </row>
    <row r="9" spans="1:28">
      <c r="A9" s="8">
        <f t="shared" si="0"/>
        <v>60</v>
      </c>
      <c r="C9" s="8">
        <v>102.991</v>
      </c>
      <c r="D9" s="8">
        <v>102.69199999999999</v>
      </c>
      <c r="E9" s="8">
        <v>102.32</v>
      </c>
      <c r="F9" s="8">
        <v>102.039</v>
      </c>
      <c r="G9" s="8">
        <v>101.70099999999999</v>
      </c>
      <c r="H9" s="9">
        <v>101.38200000000001</v>
      </c>
      <c r="I9" s="8">
        <v>101.239</v>
      </c>
      <c r="J9" s="8">
        <v>101.027</v>
      </c>
      <c r="K9" s="8">
        <v>100.871</v>
      </c>
      <c r="L9" s="9">
        <v>100.678</v>
      </c>
      <c r="M9" s="10">
        <v>100.62</v>
      </c>
      <c r="N9" s="9">
        <v>100.675</v>
      </c>
      <c r="O9" s="8">
        <v>100.935</v>
      </c>
      <c r="P9" s="9">
        <v>100.688</v>
      </c>
      <c r="Q9" s="9">
        <v>100.11199999999999</v>
      </c>
      <c r="R9" s="9">
        <v>99.887</v>
      </c>
      <c r="S9" s="9">
        <v>98.715999999999994</v>
      </c>
      <c r="T9" s="9">
        <v>98.849000000000004</v>
      </c>
      <c r="U9" s="9">
        <v>98.108000000000004</v>
      </c>
      <c r="V9" s="9">
        <v>98.817999999999998</v>
      </c>
      <c r="W9" s="9">
        <v>98.643000000000001</v>
      </c>
      <c r="X9" s="9">
        <v>98.629000000000005</v>
      </c>
      <c r="Y9" s="9">
        <v>98.105999999999995</v>
      </c>
      <c r="Z9" s="9">
        <v>98.215000000000003</v>
      </c>
      <c r="AA9" s="9">
        <v>97.584000000000003</v>
      </c>
    </row>
    <row r="10" spans="1:28">
      <c r="A10" s="8">
        <f t="shared" si="0"/>
        <v>50</v>
      </c>
      <c r="C10" s="8">
        <v>103.033</v>
      </c>
      <c r="D10" s="8">
        <v>102.846</v>
      </c>
      <c r="E10" s="8">
        <v>102.43300000000001</v>
      </c>
      <c r="F10" s="8">
        <v>102.14700000000001</v>
      </c>
      <c r="G10" s="8">
        <v>101.71599999999999</v>
      </c>
      <c r="H10" s="9">
        <v>101.637</v>
      </c>
      <c r="I10" s="8">
        <v>101.529</v>
      </c>
      <c r="J10" s="9">
        <v>101.05</v>
      </c>
      <c r="K10" s="8">
        <v>100.877</v>
      </c>
      <c r="L10" s="9">
        <v>100.75</v>
      </c>
      <c r="M10" s="10">
        <v>100.584</v>
      </c>
      <c r="N10" s="9">
        <v>100.429</v>
      </c>
      <c r="O10" s="9">
        <v>100.48099999999999</v>
      </c>
      <c r="P10" s="9">
        <v>100.208</v>
      </c>
      <c r="Q10" s="9">
        <v>99.894999999999996</v>
      </c>
      <c r="R10" s="9">
        <v>99.492999999999995</v>
      </c>
      <c r="S10" s="9">
        <v>98.64</v>
      </c>
      <c r="T10" s="9">
        <v>98.63</v>
      </c>
      <c r="U10" s="9">
        <v>98.311000000000007</v>
      </c>
      <c r="V10" s="9">
        <v>99.108000000000004</v>
      </c>
      <c r="W10" s="9">
        <v>99.045000000000002</v>
      </c>
      <c r="X10" s="9">
        <v>98.195999999999998</v>
      </c>
      <c r="Y10" s="9">
        <v>98.13</v>
      </c>
      <c r="Z10" s="9">
        <v>97.552000000000007</v>
      </c>
      <c r="AA10" s="9">
        <v>97.507000000000005</v>
      </c>
    </row>
    <row r="11" spans="1:28">
      <c r="A11" s="8">
        <f t="shared" si="0"/>
        <v>40</v>
      </c>
      <c r="C11" s="8">
        <v>103.18</v>
      </c>
      <c r="D11" s="8">
        <v>102.946</v>
      </c>
      <c r="E11" s="8">
        <v>102.559</v>
      </c>
      <c r="F11" s="8">
        <v>102.324</v>
      </c>
      <c r="G11" s="8">
        <v>102.134</v>
      </c>
      <c r="H11" s="9">
        <v>102.02800000000001</v>
      </c>
      <c r="I11" s="8">
        <v>101.86199999999999</v>
      </c>
      <c r="J11" s="8">
        <v>101.524</v>
      </c>
      <c r="K11" s="8">
        <v>101.026</v>
      </c>
      <c r="L11" s="9">
        <v>100.572</v>
      </c>
      <c r="M11" s="10">
        <v>100.127</v>
      </c>
      <c r="N11" s="9">
        <v>99.799000000000007</v>
      </c>
      <c r="O11" s="8">
        <v>100.10899999999999</v>
      </c>
      <c r="P11" s="9">
        <v>99.366</v>
      </c>
      <c r="Q11" s="9">
        <v>99.143000000000001</v>
      </c>
      <c r="R11" s="9">
        <v>99.043999999999997</v>
      </c>
      <c r="S11" s="9">
        <v>98.616</v>
      </c>
      <c r="T11" s="9">
        <v>98.620999999999995</v>
      </c>
      <c r="U11" s="9">
        <v>98.903000000000006</v>
      </c>
      <c r="V11" s="9">
        <v>98.81</v>
      </c>
      <c r="W11" s="9">
        <v>98.82</v>
      </c>
      <c r="X11" s="9">
        <v>98.106999999999999</v>
      </c>
      <c r="Y11" s="9">
        <v>98.224000000000004</v>
      </c>
      <c r="Z11" s="9">
        <v>97.596000000000004</v>
      </c>
      <c r="AA11" s="9">
        <v>97.489000000000004</v>
      </c>
      <c r="AB11" s="9">
        <v>97.566000000000003</v>
      </c>
    </row>
    <row r="12" spans="1:28">
      <c r="A12" s="8">
        <f t="shared" si="0"/>
        <v>30</v>
      </c>
      <c r="C12" s="8">
        <v>103.242</v>
      </c>
      <c r="D12" s="8">
        <v>102.967</v>
      </c>
      <c r="E12" s="8">
        <v>102.79900000000001</v>
      </c>
      <c r="F12" s="8">
        <v>102.34399999999999</v>
      </c>
      <c r="G12" s="8">
        <v>102.14400000000001</v>
      </c>
      <c r="H12" s="9">
        <v>102.04600000000001</v>
      </c>
      <c r="I12" s="8">
        <v>101.898</v>
      </c>
      <c r="J12" s="8">
        <v>101.482</v>
      </c>
      <c r="K12" s="8">
        <v>100.819</v>
      </c>
      <c r="L12" s="9">
        <v>100.31100000000001</v>
      </c>
      <c r="M12" s="10">
        <v>99.888999999999996</v>
      </c>
      <c r="N12" s="9">
        <v>99.744</v>
      </c>
      <c r="O12" s="8">
        <v>99.956999999999994</v>
      </c>
      <c r="P12" s="9">
        <v>99.927999999999997</v>
      </c>
      <c r="Q12" s="9">
        <v>99.793999999999997</v>
      </c>
      <c r="R12" s="9">
        <v>99.956999999999994</v>
      </c>
      <c r="S12" s="9">
        <v>99.266999999999996</v>
      </c>
      <c r="T12" s="9">
        <v>99.31</v>
      </c>
      <c r="U12" s="9">
        <v>99.355000000000004</v>
      </c>
      <c r="V12" s="9">
        <v>99.070999999999998</v>
      </c>
      <c r="W12" s="9">
        <v>99.004999999999995</v>
      </c>
      <c r="X12" s="9">
        <v>98.117000000000004</v>
      </c>
      <c r="Y12" s="9">
        <v>98.180999999999997</v>
      </c>
      <c r="Z12" s="9">
        <v>97.677999999999997</v>
      </c>
      <c r="AA12" s="9">
        <v>97.504999999999995</v>
      </c>
      <c r="AB12" s="9">
        <v>97.551000000000002</v>
      </c>
    </row>
    <row r="13" spans="1:28">
      <c r="A13" s="8">
        <f t="shared" si="0"/>
        <v>20</v>
      </c>
      <c r="C13" s="8">
        <v>103.248</v>
      </c>
      <c r="D13" s="8">
        <v>102.991</v>
      </c>
      <c r="E13" s="8">
        <v>102.746</v>
      </c>
      <c r="F13" s="8">
        <v>102.401</v>
      </c>
      <c r="G13" s="8">
        <v>102.155</v>
      </c>
      <c r="H13" s="9">
        <v>101.749</v>
      </c>
      <c r="I13" s="8">
        <v>101.462</v>
      </c>
      <c r="J13" s="8">
        <v>101.032</v>
      </c>
      <c r="K13" s="8">
        <v>100.605</v>
      </c>
      <c r="L13" s="9">
        <v>100.313</v>
      </c>
      <c r="M13" s="10">
        <v>100.129</v>
      </c>
      <c r="N13" s="9">
        <v>99.778000000000006</v>
      </c>
      <c r="O13" s="8">
        <v>99.77</v>
      </c>
      <c r="P13" s="9">
        <v>99.8</v>
      </c>
      <c r="Q13" s="9">
        <v>99.784999999999997</v>
      </c>
      <c r="R13" s="9">
        <v>99.263999999999996</v>
      </c>
      <c r="S13" s="9">
        <v>99.679000000000002</v>
      </c>
      <c r="T13" s="9">
        <v>99.444999999999993</v>
      </c>
      <c r="U13" s="9">
        <v>99.2</v>
      </c>
      <c r="V13" s="9">
        <v>99.483999999999995</v>
      </c>
      <c r="W13" s="9">
        <v>98.710999999999999</v>
      </c>
      <c r="X13" s="9">
        <v>98.171999999999997</v>
      </c>
      <c r="Y13" s="9">
        <v>98.153000000000006</v>
      </c>
      <c r="Z13" s="9">
        <v>98.01</v>
      </c>
      <c r="AA13" s="9">
        <v>97.891999999999996</v>
      </c>
      <c r="AB13" s="9">
        <v>97.852000000000004</v>
      </c>
    </row>
    <row r="14" spans="1:28">
      <c r="A14" s="8">
        <f t="shared" si="0"/>
        <v>10</v>
      </c>
      <c r="C14" s="8">
        <v>103.53400000000001</v>
      </c>
      <c r="D14" s="8">
        <v>103.142</v>
      </c>
      <c r="E14" s="8">
        <v>102.73099999999999</v>
      </c>
      <c r="F14" s="8">
        <v>102.321</v>
      </c>
      <c r="G14" s="8">
        <v>101.879</v>
      </c>
      <c r="H14" s="9">
        <v>101.37</v>
      </c>
      <c r="I14" s="9">
        <v>101.12</v>
      </c>
      <c r="J14" s="9">
        <v>101.07</v>
      </c>
      <c r="K14" s="9">
        <v>100.765</v>
      </c>
      <c r="L14" s="9">
        <v>100.646</v>
      </c>
      <c r="M14" s="10">
        <v>100.68</v>
      </c>
      <c r="N14" s="9">
        <v>100.101</v>
      </c>
      <c r="O14" s="9">
        <v>100.155</v>
      </c>
      <c r="P14" s="9">
        <v>100.21</v>
      </c>
      <c r="Q14" s="9">
        <v>100.28400000000001</v>
      </c>
      <c r="R14" s="9">
        <v>99.484999999999999</v>
      </c>
      <c r="S14" s="9">
        <v>99.977000000000004</v>
      </c>
      <c r="T14" s="9">
        <v>99.835999999999999</v>
      </c>
    </row>
    <row r="15" spans="1:28">
      <c r="A15" s="8">
        <f t="shared" si="0"/>
        <v>0</v>
      </c>
      <c r="C15" s="8">
        <v>103.825</v>
      </c>
      <c r="D15" s="8">
        <v>103.458</v>
      </c>
      <c r="E15" s="8">
        <v>102.765</v>
      </c>
      <c r="F15" s="8">
        <v>102.432</v>
      </c>
      <c r="G15" s="8">
        <v>102.15900000000001</v>
      </c>
      <c r="H15" s="9">
        <v>101.745</v>
      </c>
      <c r="I15" s="9">
        <v>101.54</v>
      </c>
    </row>
    <row r="16" spans="1:28">
      <c r="B16" s="8">
        <v>20</v>
      </c>
      <c r="C16" s="8">
        <f>+B16+10</f>
        <v>30</v>
      </c>
      <c r="D16" s="8">
        <f t="shared" ref="D16:AB16" si="1">+C16+10</f>
        <v>40</v>
      </c>
      <c r="E16" s="8">
        <f t="shared" si="1"/>
        <v>50</v>
      </c>
      <c r="F16" s="8">
        <f t="shared" si="1"/>
        <v>60</v>
      </c>
      <c r="G16" s="8">
        <f t="shared" si="1"/>
        <v>70</v>
      </c>
      <c r="H16" s="8">
        <f t="shared" si="1"/>
        <v>80</v>
      </c>
      <c r="I16" s="8">
        <f t="shared" si="1"/>
        <v>90</v>
      </c>
      <c r="J16" s="8">
        <f t="shared" si="1"/>
        <v>100</v>
      </c>
      <c r="K16" s="8">
        <f t="shared" si="1"/>
        <v>110</v>
      </c>
      <c r="L16" s="8">
        <f t="shared" si="1"/>
        <v>120</v>
      </c>
      <c r="M16" s="8">
        <f t="shared" si="1"/>
        <v>130</v>
      </c>
      <c r="N16" s="8">
        <f t="shared" si="1"/>
        <v>140</v>
      </c>
      <c r="O16" s="8">
        <f t="shared" si="1"/>
        <v>150</v>
      </c>
      <c r="P16" s="8">
        <f t="shared" si="1"/>
        <v>160</v>
      </c>
      <c r="Q16" s="8">
        <f t="shared" si="1"/>
        <v>170</v>
      </c>
      <c r="R16" s="8">
        <f t="shared" si="1"/>
        <v>180</v>
      </c>
      <c r="S16" s="8">
        <f t="shared" si="1"/>
        <v>190</v>
      </c>
      <c r="T16" s="8">
        <f t="shared" si="1"/>
        <v>200</v>
      </c>
      <c r="U16" s="8">
        <f t="shared" si="1"/>
        <v>210</v>
      </c>
      <c r="V16" s="8">
        <f t="shared" si="1"/>
        <v>220</v>
      </c>
      <c r="W16" s="8">
        <f t="shared" si="1"/>
        <v>230</v>
      </c>
      <c r="X16" s="8">
        <f t="shared" si="1"/>
        <v>240</v>
      </c>
      <c r="Y16" s="8">
        <f t="shared" si="1"/>
        <v>250</v>
      </c>
      <c r="Z16" s="8">
        <f t="shared" si="1"/>
        <v>260</v>
      </c>
      <c r="AA16" s="8">
        <f t="shared" si="1"/>
        <v>270</v>
      </c>
      <c r="AB16" s="8">
        <f t="shared" si="1"/>
        <v>280</v>
      </c>
    </row>
    <row r="22" spans="1:29">
      <c r="A22" s="270" t="s">
        <v>13</v>
      </c>
      <c r="B22" s="270"/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</row>
    <row r="23" spans="1:29">
      <c r="A23" s="8">
        <v>100</v>
      </c>
      <c r="B23" s="9">
        <v>101.35</v>
      </c>
      <c r="C23" s="9">
        <v>101.24299999999999</v>
      </c>
      <c r="D23" s="9">
        <v>101.136</v>
      </c>
      <c r="E23" s="9">
        <v>101.029</v>
      </c>
      <c r="F23" s="9">
        <v>100.922</v>
      </c>
      <c r="G23" s="9">
        <v>100.815</v>
      </c>
      <c r="H23" s="9">
        <v>100.708</v>
      </c>
      <c r="I23" s="9">
        <v>100.601</v>
      </c>
      <c r="J23" s="9">
        <v>100.494</v>
      </c>
      <c r="K23" s="9">
        <v>100.387</v>
      </c>
      <c r="L23" s="9">
        <v>100.28</v>
      </c>
      <c r="M23" s="9">
        <v>100.173</v>
      </c>
      <c r="N23" s="9">
        <v>100.066</v>
      </c>
      <c r="O23" s="9">
        <v>99.96</v>
      </c>
      <c r="P23" s="9">
        <v>99.845999999999989</v>
      </c>
      <c r="Q23" s="9">
        <v>99.731999999999985</v>
      </c>
      <c r="R23" s="9">
        <v>99.617999999999981</v>
      </c>
      <c r="S23" s="9">
        <v>99.503999999999976</v>
      </c>
      <c r="T23" s="9">
        <v>99.389999999999972</v>
      </c>
      <c r="U23" s="9">
        <v>99.275999999999968</v>
      </c>
      <c r="V23" s="9">
        <v>99.161999999999964</v>
      </c>
      <c r="W23" s="9">
        <v>99.047999999999959</v>
      </c>
      <c r="X23" s="9">
        <v>98.933999999999955</v>
      </c>
      <c r="Y23" s="9">
        <v>98.819999999999951</v>
      </c>
      <c r="Z23" s="9">
        <v>98.705999999999946</v>
      </c>
      <c r="AA23" s="9">
        <v>98.591999999999942</v>
      </c>
      <c r="AB23" s="9"/>
    </row>
    <row r="24" spans="1:29">
      <c r="A24" s="8">
        <v>90</v>
      </c>
      <c r="B24" s="9">
        <v>101.35199999999999</v>
      </c>
      <c r="C24" s="9">
        <v>101.24499999999999</v>
      </c>
      <c r="D24" s="9">
        <v>101.13799999999999</v>
      </c>
      <c r="E24" s="9">
        <v>101.03</v>
      </c>
      <c r="F24" s="9">
        <v>100.923</v>
      </c>
      <c r="G24" s="9">
        <v>100.816</v>
      </c>
      <c r="H24" s="9">
        <v>100.709</v>
      </c>
      <c r="I24" s="9">
        <v>100.602</v>
      </c>
      <c r="J24" s="9">
        <v>100.495</v>
      </c>
      <c r="K24" s="9">
        <v>100.38800000000001</v>
      </c>
      <c r="L24" s="9">
        <v>100.28</v>
      </c>
      <c r="M24" s="9">
        <v>100.173</v>
      </c>
      <c r="N24" s="9">
        <v>100.066</v>
      </c>
      <c r="O24" s="9">
        <v>99.958999999999989</v>
      </c>
      <c r="P24" s="9">
        <v>99.844999999999985</v>
      </c>
      <c r="Q24" s="9">
        <v>99.73099999999998</v>
      </c>
      <c r="R24" s="9">
        <v>99.616999999999976</v>
      </c>
      <c r="S24" s="9">
        <v>99.502999999999972</v>
      </c>
      <c r="T24" s="9">
        <v>99.389999999999972</v>
      </c>
      <c r="U24" s="9">
        <v>99.275999999999968</v>
      </c>
      <c r="V24" s="9">
        <v>99.161999999999964</v>
      </c>
      <c r="W24" s="9">
        <v>99.047999999999959</v>
      </c>
      <c r="X24" s="9">
        <v>98.933999999999955</v>
      </c>
      <c r="Y24" s="9">
        <v>98.819999999999951</v>
      </c>
      <c r="Z24" s="9">
        <v>98.705999999999946</v>
      </c>
      <c r="AA24" s="9">
        <v>98.591999999999942</v>
      </c>
      <c r="AB24" s="9"/>
    </row>
    <row r="25" spans="1:29">
      <c r="A25" s="8">
        <f>+A24-10</f>
        <v>80</v>
      </c>
      <c r="B25" s="9"/>
      <c r="C25" s="9">
        <v>101.24699999999999</v>
      </c>
      <c r="D25" s="9">
        <v>101.13999999999999</v>
      </c>
      <c r="E25" s="9">
        <v>101.03100000000001</v>
      </c>
      <c r="F25" s="9">
        <v>100.92400000000001</v>
      </c>
      <c r="G25" s="9">
        <v>100.81700000000001</v>
      </c>
      <c r="H25" s="9">
        <v>100.71000000000001</v>
      </c>
      <c r="I25" s="9">
        <v>100.60300000000001</v>
      </c>
      <c r="J25" s="9">
        <v>100.49600000000001</v>
      </c>
      <c r="K25" s="9">
        <v>100.38900000000001</v>
      </c>
      <c r="L25" s="9">
        <v>100.28</v>
      </c>
      <c r="M25" s="9">
        <v>100.173</v>
      </c>
      <c r="N25" s="9">
        <v>100.066</v>
      </c>
      <c r="O25" s="9">
        <v>99.957999999999984</v>
      </c>
      <c r="P25" s="9">
        <v>99.84399999999998</v>
      </c>
      <c r="Q25" s="9">
        <v>99.729999999999976</v>
      </c>
      <c r="R25" s="9">
        <v>99.615999999999971</v>
      </c>
      <c r="S25" s="9">
        <v>99.501999999999967</v>
      </c>
      <c r="T25" s="9">
        <v>99.389999999999972</v>
      </c>
      <c r="U25" s="9">
        <v>99.275999999999968</v>
      </c>
      <c r="V25" s="9">
        <v>99.161999999999964</v>
      </c>
      <c r="W25" s="9">
        <v>99.047999999999959</v>
      </c>
      <c r="X25" s="9">
        <v>98.933999999999955</v>
      </c>
      <c r="Y25" s="9">
        <v>98.819999999999951</v>
      </c>
      <c r="Z25" s="9">
        <v>98.705999999999946</v>
      </c>
      <c r="AA25" s="9">
        <v>98.591999999999942</v>
      </c>
      <c r="AB25" s="9"/>
    </row>
    <row r="26" spans="1:29">
      <c r="A26" s="8">
        <f t="shared" ref="A26:A33" si="2">+A25-10</f>
        <v>70</v>
      </c>
      <c r="B26" s="9"/>
      <c r="C26" s="9">
        <v>101.24899999999998</v>
      </c>
      <c r="D26" s="9">
        <v>101.14199999999998</v>
      </c>
      <c r="E26" s="9">
        <v>101.03200000000001</v>
      </c>
      <c r="F26" s="9">
        <v>100.92500000000001</v>
      </c>
      <c r="G26" s="9">
        <v>100.81800000000001</v>
      </c>
      <c r="H26" s="9">
        <v>100.71100000000001</v>
      </c>
      <c r="I26" s="9">
        <v>100.60400000000001</v>
      </c>
      <c r="J26" s="9">
        <v>100.49700000000001</v>
      </c>
      <c r="K26" s="9">
        <v>100.39000000000001</v>
      </c>
      <c r="L26" s="9">
        <v>100.28</v>
      </c>
      <c r="M26" s="9">
        <v>100.173</v>
      </c>
      <c r="N26" s="9">
        <v>100.066</v>
      </c>
      <c r="O26" s="9">
        <v>99.956999999999979</v>
      </c>
      <c r="P26" s="9">
        <v>99.842999999999975</v>
      </c>
      <c r="Q26" s="9">
        <v>99.728999999999971</v>
      </c>
      <c r="R26" s="9">
        <v>99.614999999999966</v>
      </c>
      <c r="S26" s="9">
        <v>99.500999999999962</v>
      </c>
      <c r="T26" s="9">
        <v>99.389999999999972</v>
      </c>
      <c r="U26" s="9">
        <v>99.275999999999968</v>
      </c>
      <c r="V26" s="9">
        <v>99.161999999999964</v>
      </c>
      <c r="W26" s="9">
        <v>99.047999999999959</v>
      </c>
      <c r="X26" s="9">
        <v>98.933999999999955</v>
      </c>
      <c r="Y26" s="9">
        <v>98.819999999999951</v>
      </c>
      <c r="Z26" s="9">
        <v>98.705999999999946</v>
      </c>
      <c r="AA26" s="9">
        <v>98.591999999999942</v>
      </c>
      <c r="AB26" s="9"/>
    </row>
    <row r="27" spans="1:29">
      <c r="A27" s="8">
        <f t="shared" si="2"/>
        <v>60</v>
      </c>
      <c r="B27" s="9"/>
      <c r="C27" s="9">
        <v>101.25099999999998</v>
      </c>
      <c r="D27" s="9">
        <v>101.14399999999998</v>
      </c>
      <c r="E27" s="9">
        <v>101.03300000000002</v>
      </c>
      <c r="F27" s="9">
        <v>100.92600000000002</v>
      </c>
      <c r="G27" s="9">
        <v>100.81900000000002</v>
      </c>
      <c r="H27" s="9">
        <v>100.71200000000002</v>
      </c>
      <c r="I27" s="9">
        <v>100.60500000000002</v>
      </c>
      <c r="J27" s="9">
        <v>100.49800000000002</v>
      </c>
      <c r="K27" s="9">
        <v>100.39100000000002</v>
      </c>
      <c r="L27" s="9">
        <v>100.28</v>
      </c>
      <c r="M27" s="9">
        <v>100.173</v>
      </c>
      <c r="N27" s="9">
        <v>100.066</v>
      </c>
      <c r="O27" s="9">
        <v>99.955999999999975</v>
      </c>
      <c r="P27" s="9">
        <v>99.84199999999997</v>
      </c>
      <c r="Q27" s="9">
        <v>99.727999999999966</v>
      </c>
      <c r="R27" s="9">
        <v>99.613999999999962</v>
      </c>
      <c r="S27" s="9">
        <v>99.499999999999957</v>
      </c>
      <c r="T27" s="9">
        <v>99.389999999999972</v>
      </c>
      <c r="U27" s="9">
        <v>99.275999999999968</v>
      </c>
      <c r="V27" s="9">
        <v>99.161999999999964</v>
      </c>
      <c r="W27" s="9">
        <v>99.047999999999959</v>
      </c>
      <c r="X27" s="9">
        <v>98.933999999999955</v>
      </c>
      <c r="Y27" s="9">
        <v>98.819999999999951</v>
      </c>
      <c r="Z27" s="9">
        <v>98.705999999999946</v>
      </c>
      <c r="AA27" s="9">
        <v>98.591999999999942</v>
      </c>
      <c r="AB27" s="9"/>
    </row>
    <row r="28" spans="1:29">
      <c r="A28" s="8">
        <f t="shared" si="2"/>
        <v>50</v>
      </c>
      <c r="B28" s="9"/>
      <c r="C28" s="9">
        <v>101.25299999999997</v>
      </c>
      <c r="D28" s="9">
        <v>101.14599999999997</v>
      </c>
      <c r="E28" s="9">
        <v>101.03400000000002</v>
      </c>
      <c r="F28" s="9">
        <v>100.92700000000002</v>
      </c>
      <c r="G28" s="9">
        <v>100.82000000000002</v>
      </c>
      <c r="H28" s="9">
        <v>100.71300000000002</v>
      </c>
      <c r="I28" s="9">
        <v>100.60600000000002</v>
      </c>
      <c r="J28" s="9">
        <v>100.49900000000002</v>
      </c>
      <c r="K28" s="9">
        <v>100.39200000000002</v>
      </c>
      <c r="L28" s="9">
        <v>100.28</v>
      </c>
      <c r="M28" s="9">
        <v>100.173</v>
      </c>
      <c r="N28" s="9">
        <v>100.066</v>
      </c>
      <c r="O28" s="9">
        <v>99.95499999999997</v>
      </c>
      <c r="P28" s="9">
        <v>99.840999999999966</v>
      </c>
      <c r="Q28" s="9">
        <v>99.726999999999961</v>
      </c>
      <c r="R28" s="9">
        <v>99.612999999999957</v>
      </c>
      <c r="S28" s="9">
        <v>99.498999999999953</v>
      </c>
      <c r="T28" s="9">
        <v>99.389999999999972</v>
      </c>
      <c r="U28" s="9">
        <v>99.275999999999968</v>
      </c>
      <c r="V28" s="9">
        <v>99.161999999999964</v>
      </c>
      <c r="W28" s="9">
        <v>99.047999999999959</v>
      </c>
      <c r="X28" s="9">
        <v>98.933999999999955</v>
      </c>
      <c r="Y28" s="9">
        <v>98.819999999999951</v>
      </c>
      <c r="Z28" s="9">
        <v>98.705999999999946</v>
      </c>
      <c r="AA28" s="9">
        <v>98.591999999999942</v>
      </c>
      <c r="AB28" s="9"/>
    </row>
    <row r="29" spans="1:29">
      <c r="A29" s="8">
        <f t="shared" si="2"/>
        <v>40</v>
      </c>
      <c r="B29" s="9"/>
      <c r="C29" s="9">
        <v>101.25499999999997</v>
      </c>
      <c r="D29" s="9">
        <v>101.14799999999997</v>
      </c>
      <c r="E29" s="9">
        <v>101.03500000000003</v>
      </c>
      <c r="F29" s="9">
        <v>100.92800000000003</v>
      </c>
      <c r="G29" s="9">
        <v>100.82100000000003</v>
      </c>
      <c r="H29" s="9">
        <v>100.71400000000003</v>
      </c>
      <c r="I29" s="9">
        <v>100.60700000000003</v>
      </c>
      <c r="J29" s="9">
        <v>100.50000000000003</v>
      </c>
      <c r="K29" s="9">
        <v>100.39300000000003</v>
      </c>
      <c r="L29" s="9">
        <v>100.28</v>
      </c>
      <c r="M29" s="9">
        <v>100.173</v>
      </c>
      <c r="N29" s="9">
        <v>100.066</v>
      </c>
      <c r="O29" s="9">
        <v>99.953999999999965</v>
      </c>
      <c r="P29" s="9">
        <v>99.839999999999961</v>
      </c>
      <c r="Q29" s="9">
        <v>99.725999999999956</v>
      </c>
      <c r="R29" s="9">
        <v>99.611999999999952</v>
      </c>
      <c r="S29" s="9">
        <v>99.497999999999948</v>
      </c>
      <c r="T29" s="9">
        <v>99.389999999999972</v>
      </c>
      <c r="U29" s="9">
        <v>99.275999999999968</v>
      </c>
      <c r="V29" s="9">
        <v>99.161999999999964</v>
      </c>
      <c r="W29" s="9">
        <v>99.047999999999959</v>
      </c>
      <c r="X29" s="9">
        <v>98.933999999999955</v>
      </c>
      <c r="Y29" s="9">
        <v>98.819999999999951</v>
      </c>
      <c r="Z29" s="9">
        <v>98.705999999999946</v>
      </c>
      <c r="AA29" s="9">
        <v>98.591999999999942</v>
      </c>
      <c r="AB29" s="9">
        <v>98.48</v>
      </c>
      <c r="AC29" s="9"/>
    </row>
    <row r="30" spans="1:29">
      <c r="A30" s="8">
        <f t="shared" si="2"/>
        <v>30</v>
      </c>
      <c r="B30" s="9"/>
      <c r="C30" s="9">
        <v>101.25699999999996</v>
      </c>
      <c r="D30" s="9">
        <v>101.14999999999996</v>
      </c>
      <c r="E30" s="9">
        <v>101.03600000000003</v>
      </c>
      <c r="F30" s="9">
        <v>100.92900000000003</v>
      </c>
      <c r="G30" s="9">
        <v>100.82200000000003</v>
      </c>
      <c r="H30" s="9">
        <v>100.71500000000003</v>
      </c>
      <c r="I30" s="9">
        <v>100.60800000000003</v>
      </c>
      <c r="J30" s="9">
        <v>100.50100000000003</v>
      </c>
      <c r="K30" s="9">
        <v>100.39400000000003</v>
      </c>
      <c r="L30" s="9">
        <v>100.28</v>
      </c>
      <c r="M30" s="9">
        <v>100.173</v>
      </c>
      <c r="N30" s="9">
        <v>100.066</v>
      </c>
      <c r="O30" s="9">
        <v>99.95299999999996</v>
      </c>
      <c r="P30" s="9">
        <v>99.838999999999956</v>
      </c>
      <c r="Q30" s="9">
        <v>99.724999999999952</v>
      </c>
      <c r="R30" s="9">
        <v>99.610999999999947</v>
      </c>
      <c r="S30" s="9">
        <v>99.496999999999943</v>
      </c>
      <c r="T30" s="9">
        <v>99.389999999999972</v>
      </c>
      <c r="U30" s="9">
        <v>99.275999999999968</v>
      </c>
      <c r="V30" s="9">
        <v>99.161999999999964</v>
      </c>
      <c r="W30" s="9">
        <v>99.047999999999959</v>
      </c>
      <c r="X30" s="9">
        <v>98.933999999999955</v>
      </c>
      <c r="Y30" s="9">
        <v>98.819999999999951</v>
      </c>
      <c r="Z30" s="9">
        <v>98.705999999999946</v>
      </c>
      <c r="AA30" s="9">
        <v>98.591999999999942</v>
      </c>
      <c r="AB30" s="9">
        <v>98.48</v>
      </c>
      <c r="AC30" s="9"/>
    </row>
    <row r="31" spans="1:29">
      <c r="A31" s="8">
        <f t="shared" si="2"/>
        <v>20</v>
      </c>
      <c r="B31" s="9"/>
      <c r="C31" s="9">
        <v>101.25899999999996</v>
      </c>
      <c r="D31" s="9">
        <v>101.15199999999996</v>
      </c>
      <c r="E31" s="9">
        <v>101.03700000000003</v>
      </c>
      <c r="F31" s="9">
        <v>100.93000000000004</v>
      </c>
      <c r="G31" s="9">
        <v>100.82300000000004</v>
      </c>
      <c r="H31" s="9">
        <v>100.71600000000004</v>
      </c>
      <c r="I31" s="9">
        <v>100.60900000000004</v>
      </c>
      <c r="J31" s="9">
        <v>100.50200000000004</v>
      </c>
      <c r="K31" s="9">
        <v>100.39500000000004</v>
      </c>
      <c r="L31" s="9">
        <v>100.28</v>
      </c>
      <c r="M31" s="9">
        <v>100.173</v>
      </c>
      <c r="N31" s="9">
        <v>100.066</v>
      </c>
      <c r="O31" s="9">
        <v>99.951999999999956</v>
      </c>
      <c r="P31" s="9">
        <v>99.837999999999951</v>
      </c>
      <c r="Q31" s="9">
        <v>99.723999999999947</v>
      </c>
      <c r="R31" s="9">
        <v>99.609999999999943</v>
      </c>
      <c r="S31" s="9">
        <v>99.495999999999938</v>
      </c>
      <c r="T31" s="9">
        <v>99.389999999999972</v>
      </c>
      <c r="U31" s="9">
        <v>99.275999999999968</v>
      </c>
      <c r="V31" s="9">
        <v>99.161999999999964</v>
      </c>
      <c r="W31" s="9">
        <v>99.047999999999959</v>
      </c>
      <c r="X31" s="9">
        <v>98.933999999999955</v>
      </c>
      <c r="Y31" s="9">
        <v>98.819999999999951</v>
      </c>
      <c r="Z31" s="9">
        <v>98.705999999999946</v>
      </c>
      <c r="AA31" s="9">
        <v>98.591999999999942</v>
      </c>
      <c r="AB31" s="9">
        <v>98.48</v>
      </c>
      <c r="AC31" s="9"/>
    </row>
    <row r="32" spans="1:29">
      <c r="A32" s="8">
        <f t="shared" si="2"/>
        <v>10</v>
      </c>
      <c r="B32" s="9"/>
      <c r="C32" s="9">
        <v>101.26099999999995</v>
      </c>
      <c r="D32" s="9">
        <v>101.15399999999995</v>
      </c>
      <c r="E32" s="9">
        <v>101.03800000000004</v>
      </c>
      <c r="F32" s="9">
        <v>100.93100000000004</v>
      </c>
      <c r="G32" s="9">
        <v>100.82400000000004</v>
      </c>
      <c r="H32" s="9">
        <v>100.71700000000004</v>
      </c>
      <c r="I32" s="9">
        <v>100.61000000000004</v>
      </c>
      <c r="J32" s="9">
        <v>100.50300000000004</v>
      </c>
      <c r="K32" s="9">
        <v>100.39600000000004</v>
      </c>
      <c r="L32" s="9">
        <v>100.28</v>
      </c>
      <c r="M32" s="9">
        <v>100.173</v>
      </c>
      <c r="N32" s="9">
        <v>100.066</v>
      </c>
      <c r="O32" s="9">
        <v>99.950999999999951</v>
      </c>
      <c r="P32" s="9">
        <v>99.836999999999946</v>
      </c>
      <c r="Q32" s="9">
        <v>99.722999999999942</v>
      </c>
      <c r="R32" s="9">
        <v>99.608999999999938</v>
      </c>
      <c r="S32" s="9">
        <v>99.494999999999933</v>
      </c>
      <c r="T32" s="9">
        <v>99.389999999999972</v>
      </c>
      <c r="U32" s="9"/>
      <c r="V32" s="9"/>
      <c r="W32" s="9"/>
      <c r="X32" s="9"/>
      <c r="Y32" s="9"/>
      <c r="Z32" s="9"/>
      <c r="AA32" s="9"/>
      <c r="AB32" s="9"/>
    </row>
    <row r="33" spans="1:28">
      <c r="A33" s="8">
        <f t="shared" si="2"/>
        <v>0</v>
      </c>
      <c r="B33" s="9"/>
      <c r="C33" s="9">
        <v>101.26100000000001</v>
      </c>
      <c r="D33" s="9">
        <v>101.15200000000002</v>
      </c>
      <c r="E33" s="9">
        <v>101.04300000000002</v>
      </c>
      <c r="F33" s="9">
        <v>100.93400000000003</v>
      </c>
      <c r="G33" s="9">
        <v>100.82500000000003</v>
      </c>
      <c r="H33" s="9">
        <v>100.71600000000004</v>
      </c>
      <c r="I33" s="9">
        <v>100.60700000000004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>
      <c r="B34" s="8">
        <v>20</v>
      </c>
      <c r="C34" s="8">
        <f>+B34+10</f>
        <v>30</v>
      </c>
      <c r="D34" s="8">
        <f t="shared" ref="D34:AB34" si="3">+C34+10</f>
        <v>40</v>
      </c>
      <c r="E34" s="8">
        <f t="shared" si="3"/>
        <v>50</v>
      </c>
      <c r="F34" s="8">
        <f t="shared" si="3"/>
        <v>60</v>
      </c>
      <c r="G34" s="8">
        <f t="shared" si="3"/>
        <v>70</v>
      </c>
      <c r="H34" s="8">
        <f t="shared" si="3"/>
        <v>80</v>
      </c>
      <c r="I34" s="8">
        <f t="shared" si="3"/>
        <v>90</v>
      </c>
      <c r="J34" s="8">
        <f t="shared" si="3"/>
        <v>100</v>
      </c>
      <c r="K34" s="8">
        <f t="shared" si="3"/>
        <v>110</v>
      </c>
      <c r="L34" s="8">
        <f t="shared" si="3"/>
        <v>120</v>
      </c>
      <c r="M34" s="8">
        <f t="shared" si="3"/>
        <v>130</v>
      </c>
      <c r="N34" s="8">
        <f t="shared" si="3"/>
        <v>140</v>
      </c>
      <c r="O34" s="8">
        <f t="shared" si="3"/>
        <v>150</v>
      </c>
      <c r="P34" s="8">
        <f t="shared" si="3"/>
        <v>160</v>
      </c>
      <c r="Q34" s="8">
        <f t="shared" si="3"/>
        <v>170</v>
      </c>
      <c r="R34" s="8">
        <f t="shared" si="3"/>
        <v>180</v>
      </c>
      <c r="S34" s="8">
        <f t="shared" si="3"/>
        <v>190</v>
      </c>
      <c r="T34" s="8">
        <f t="shared" si="3"/>
        <v>200</v>
      </c>
      <c r="U34" s="8">
        <f t="shared" si="3"/>
        <v>210</v>
      </c>
      <c r="V34" s="8">
        <f t="shared" si="3"/>
        <v>220</v>
      </c>
      <c r="W34" s="8">
        <f t="shared" si="3"/>
        <v>230</v>
      </c>
      <c r="X34" s="8">
        <f t="shared" si="3"/>
        <v>240</v>
      </c>
      <c r="Y34" s="8">
        <f t="shared" si="3"/>
        <v>250</v>
      </c>
      <c r="Z34" s="8">
        <f t="shared" si="3"/>
        <v>260</v>
      </c>
      <c r="AA34" s="8">
        <f t="shared" si="3"/>
        <v>270</v>
      </c>
      <c r="AB34" s="8">
        <f t="shared" si="3"/>
        <v>280</v>
      </c>
    </row>
    <row r="39" spans="1:28">
      <c r="A39" s="270" t="s">
        <v>14</v>
      </c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0"/>
      <c r="X39" s="270"/>
      <c r="Y39" s="270"/>
      <c r="Z39" s="270"/>
      <c r="AA39" s="270"/>
      <c r="AB39" s="270"/>
    </row>
    <row r="40" spans="1:28">
      <c r="A40" s="11">
        <v>100</v>
      </c>
      <c r="B40" s="8">
        <f>ROUND(AVERAGE(B5:C6),3)</f>
        <v>102.804</v>
      </c>
      <c r="C40" s="8">
        <f t="shared" ref="C40:Z41" si="4">ROUND(AVERAGE(C5:D6),3)</f>
        <v>102.67700000000001</v>
      </c>
      <c r="D40" s="8">
        <f t="shared" si="4"/>
        <v>102.349</v>
      </c>
      <c r="E40" s="8">
        <f t="shared" si="4"/>
        <v>101.996</v>
      </c>
      <c r="F40" s="8">
        <f t="shared" si="4"/>
        <v>101.637</v>
      </c>
      <c r="G40" s="8">
        <f t="shared" si="4"/>
        <v>101.252</v>
      </c>
      <c r="H40" s="8">
        <f t="shared" si="4"/>
        <v>100.90300000000001</v>
      </c>
      <c r="I40" s="8">
        <f t="shared" si="4"/>
        <v>100.53</v>
      </c>
      <c r="J40" s="8">
        <f t="shared" si="4"/>
        <v>100.185</v>
      </c>
      <c r="K40" s="8">
        <f t="shared" si="4"/>
        <v>100.057</v>
      </c>
      <c r="L40" s="8">
        <f t="shared" si="4"/>
        <v>99.953999999999994</v>
      </c>
      <c r="M40" s="8">
        <f t="shared" si="4"/>
        <v>99.853999999999999</v>
      </c>
      <c r="N40" s="8">
        <f t="shared" si="4"/>
        <v>99.802000000000007</v>
      </c>
      <c r="O40" s="8">
        <f t="shared" si="4"/>
        <v>99.822000000000003</v>
      </c>
      <c r="P40" s="8">
        <f t="shared" si="4"/>
        <v>99.933000000000007</v>
      </c>
      <c r="Q40" s="8">
        <f t="shared" si="4"/>
        <v>99.884</v>
      </c>
      <c r="R40" s="8">
        <f t="shared" si="4"/>
        <v>99.528999999999996</v>
      </c>
      <c r="S40" s="8">
        <f t="shared" si="4"/>
        <v>99.105999999999995</v>
      </c>
      <c r="T40" s="8">
        <f t="shared" si="4"/>
        <v>98.891000000000005</v>
      </c>
      <c r="U40" s="8">
        <f t="shared" si="4"/>
        <v>98.442999999999998</v>
      </c>
      <c r="V40" s="8">
        <f t="shared" si="4"/>
        <v>97.849000000000004</v>
      </c>
      <c r="W40" s="8">
        <f t="shared" si="4"/>
        <v>97.646000000000001</v>
      </c>
      <c r="X40" s="8">
        <f t="shared" si="4"/>
        <v>97.62</v>
      </c>
      <c r="Y40" s="8">
        <f t="shared" si="4"/>
        <v>97.436000000000007</v>
      </c>
      <c r="Z40" s="8">
        <f t="shared" si="4"/>
        <v>97.263999999999996</v>
      </c>
      <c r="AA40" s="9">
        <f>ROUND(AVERAGE(AA5:AA6),3)</f>
        <v>97.225999999999999</v>
      </c>
    </row>
    <row r="41" spans="1:28">
      <c r="A41" s="11">
        <v>90</v>
      </c>
      <c r="B41" s="12">
        <f>ROUND(AVERAGE(B6,C6,C7),3)</f>
        <v>102.848</v>
      </c>
      <c r="C41" s="8">
        <f t="shared" si="4"/>
        <v>102.681</v>
      </c>
      <c r="D41" s="8">
        <f t="shared" si="4"/>
        <v>102.364</v>
      </c>
      <c r="E41" s="8">
        <f t="shared" si="4"/>
        <v>101.995</v>
      </c>
      <c r="F41" s="8">
        <f t="shared" si="4"/>
        <v>101.598</v>
      </c>
      <c r="G41" s="8">
        <f t="shared" si="4"/>
        <v>101.259</v>
      </c>
      <c r="H41" s="8">
        <f t="shared" si="4"/>
        <v>101.01600000000001</v>
      </c>
      <c r="I41" s="8">
        <f t="shared" si="4"/>
        <v>100.77</v>
      </c>
      <c r="J41" s="8">
        <f t="shared" si="4"/>
        <v>100.506</v>
      </c>
      <c r="K41" s="8">
        <f t="shared" si="4"/>
        <v>100.28400000000001</v>
      </c>
      <c r="L41" s="8">
        <f t="shared" si="4"/>
        <v>100.122</v>
      </c>
      <c r="M41" s="8">
        <f t="shared" si="4"/>
        <v>100.021</v>
      </c>
      <c r="N41" s="8">
        <f t="shared" si="4"/>
        <v>100.04300000000001</v>
      </c>
      <c r="O41" s="8">
        <f t="shared" si="4"/>
        <v>100.10899999999999</v>
      </c>
      <c r="P41" s="8">
        <f t="shared" si="4"/>
        <v>100.108</v>
      </c>
      <c r="Q41" s="8">
        <f t="shared" si="4"/>
        <v>99.927999999999997</v>
      </c>
      <c r="R41" s="8">
        <f t="shared" si="4"/>
        <v>99.346999999999994</v>
      </c>
      <c r="S41" s="8">
        <f t="shared" si="4"/>
        <v>98.751999999999995</v>
      </c>
      <c r="T41" s="8">
        <f t="shared" si="4"/>
        <v>98.525000000000006</v>
      </c>
      <c r="U41" s="8">
        <f t="shared" si="4"/>
        <v>98.152000000000001</v>
      </c>
      <c r="V41" s="8">
        <f t="shared" si="4"/>
        <v>97.772000000000006</v>
      </c>
      <c r="W41" s="8">
        <f t="shared" si="4"/>
        <v>97.774000000000001</v>
      </c>
      <c r="X41" s="8">
        <f t="shared" si="4"/>
        <v>97.74</v>
      </c>
      <c r="Y41" s="8">
        <f t="shared" si="4"/>
        <v>97.569000000000003</v>
      </c>
      <c r="Z41" s="8">
        <f t="shared" si="4"/>
        <v>97.397999999999996</v>
      </c>
      <c r="AA41" s="9">
        <f>ROUND(AVERAGE(AA6:AA7),3)</f>
        <v>97.3</v>
      </c>
    </row>
    <row r="42" spans="1:28">
      <c r="A42" s="11">
        <f>+A41-10</f>
        <v>80</v>
      </c>
      <c r="C42" s="8">
        <f t="shared" ref="C42:Z42" si="5">ROUND(AVERAGE(C7:D8),3)</f>
        <v>102.691</v>
      </c>
      <c r="D42" s="8">
        <f t="shared" si="5"/>
        <v>102.387</v>
      </c>
      <c r="E42" s="8">
        <f t="shared" si="5"/>
        <v>102.048</v>
      </c>
      <c r="F42" s="8">
        <f t="shared" si="5"/>
        <v>101.73399999999999</v>
      </c>
      <c r="G42" s="8">
        <f t="shared" si="5"/>
        <v>101.41</v>
      </c>
      <c r="H42" s="8">
        <f t="shared" si="5"/>
        <v>101.167</v>
      </c>
      <c r="I42" s="8">
        <f t="shared" si="5"/>
        <v>100.996</v>
      </c>
      <c r="J42" s="8">
        <f t="shared" si="5"/>
        <v>100.803</v>
      </c>
      <c r="K42" s="8">
        <f t="shared" si="5"/>
        <v>100.625</v>
      </c>
      <c r="L42" s="8">
        <f t="shared" si="5"/>
        <v>100.405</v>
      </c>
      <c r="M42" s="8">
        <f t="shared" si="5"/>
        <v>100.25</v>
      </c>
      <c r="N42" s="8">
        <f t="shared" si="5"/>
        <v>100.371</v>
      </c>
      <c r="O42" s="8">
        <f t="shared" si="5"/>
        <v>100.494</v>
      </c>
      <c r="P42" s="8">
        <f t="shared" si="5"/>
        <v>100.369</v>
      </c>
      <c r="Q42" s="8">
        <f t="shared" si="5"/>
        <v>100.036</v>
      </c>
      <c r="R42" s="8">
        <f t="shared" si="5"/>
        <v>99.322999999999993</v>
      </c>
      <c r="S42" s="8">
        <f t="shared" si="5"/>
        <v>98.605000000000004</v>
      </c>
      <c r="T42" s="8">
        <f t="shared" si="5"/>
        <v>98.245000000000005</v>
      </c>
      <c r="U42" s="8">
        <f t="shared" si="5"/>
        <v>98.135999999999996</v>
      </c>
      <c r="V42" s="8">
        <f t="shared" si="5"/>
        <v>98.17</v>
      </c>
      <c r="W42" s="8">
        <f t="shared" si="5"/>
        <v>98.114999999999995</v>
      </c>
      <c r="X42" s="8">
        <f t="shared" si="5"/>
        <v>97.988</v>
      </c>
      <c r="Y42" s="8">
        <f t="shared" si="5"/>
        <v>97.837999999999994</v>
      </c>
      <c r="Z42" s="8">
        <f t="shared" si="5"/>
        <v>97.64</v>
      </c>
      <c r="AA42" s="9">
        <f t="shared" ref="AA42:AA44" si="6">ROUND(AVERAGE(AA7:AA8),3)</f>
        <v>97.524000000000001</v>
      </c>
    </row>
    <row r="43" spans="1:28">
      <c r="A43" s="11">
        <f t="shared" ref="A43:A50" si="7">+A42-10</f>
        <v>70</v>
      </c>
      <c r="C43" s="8">
        <f t="shared" ref="C43:Z43" si="8">ROUND(AVERAGE(C8:D9),3)</f>
        <v>102.776</v>
      </c>
      <c r="D43" s="8">
        <f t="shared" si="8"/>
        <v>102.44</v>
      </c>
      <c r="E43" s="8">
        <f t="shared" si="8"/>
        <v>102.12</v>
      </c>
      <c r="F43" s="8">
        <f t="shared" si="8"/>
        <v>101.842</v>
      </c>
      <c r="G43" s="8">
        <f t="shared" si="8"/>
        <v>101.517</v>
      </c>
      <c r="H43" s="8">
        <f t="shared" si="8"/>
        <v>101.27200000000001</v>
      </c>
      <c r="I43" s="8">
        <f t="shared" si="8"/>
        <v>101.101</v>
      </c>
      <c r="J43" s="8">
        <f t="shared" si="8"/>
        <v>100.922</v>
      </c>
      <c r="K43" s="8">
        <f t="shared" si="8"/>
        <v>100.76600000000001</v>
      </c>
      <c r="L43" s="8">
        <f t="shared" si="8"/>
        <v>100.586</v>
      </c>
      <c r="M43" s="8">
        <f t="shared" si="8"/>
        <v>100.504</v>
      </c>
      <c r="N43" s="8">
        <f t="shared" si="8"/>
        <v>100.681</v>
      </c>
      <c r="O43" s="8">
        <f t="shared" si="8"/>
        <v>100.76300000000001</v>
      </c>
      <c r="P43" s="8">
        <f t="shared" si="8"/>
        <v>100.44499999999999</v>
      </c>
      <c r="Q43" s="8">
        <f t="shared" si="8"/>
        <v>100.035</v>
      </c>
      <c r="R43" s="8">
        <f t="shared" si="8"/>
        <v>99.335999999999999</v>
      </c>
      <c r="S43" s="8">
        <f t="shared" si="8"/>
        <v>98.704999999999998</v>
      </c>
      <c r="T43" s="8">
        <f t="shared" si="8"/>
        <v>98.347999999999999</v>
      </c>
      <c r="U43" s="8">
        <f t="shared" si="8"/>
        <v>98.408000000000001</v>
      </c>
      <c r="V43" s="8">
        <f t="shared" si="8"/>
        <v>98.661000000000001</v>
      </c>
      <c r="W43" s="8">
        <f t="shared" si="8"/>
        <v>98.486999999999995</v>
      </c>
      <c r="X43" s="8">
        <f t="shared" si="8"/>
        <v>98.247</v>
      </c>
      <c r="Y43" s="8">
        <f t="shared" si="8"/>
        <v>98.066999999999993</v>
      </c>
      <c r="Z43" s="8">
        <f t="shared" si="8"/>
        <v>97.816999999999993</v>
      </c>
      <c r="AA43" s="9">
        <f t="shared" si="6"/>
        <v>97.613</v>
      </c>
    </row>
    <row r="44" spans="1:28">
      <c r="A44" s="11">
        <f t="shared" si="7"/>
        <v>60</v>
      </c>
      <c r="C44" s="8">
        <f t="shared" ref="C44:Z44" si="9">ROUND(AVERAGE(C9:D10),3)</f>
        <v>102.89100000000001</v>
      </c>
      <c r="D44" s="8">
        <f t="shared" si="9"/>
        <v>102.57299999999999</v>
      </c>
      <c r="E44" s="8">
        <f t="shared" si="9"/>
        <v>102.235</v>
      </c>
      <c r="F44" s="8">
        <f t="shared" si="9"/>
        <v>101.901</v>
      </c>
      <c r="G44" s="8">
        <f t="shared" si="9"/>
        <v>101.60899999999999</v>
      </c>
      <c r="H44" s="8">
        <f t="shared" si="9"/>
        <v>101.447</v>
      </c>
      <c r="I44" s="8">
        <f t="shared" si="9"/>
        <v>101.211</v>
      </c>
      <c r="J44" s="8">
        <f t="shared" si="9"/>
        <v>100.956</v>
      </c>
      <c r="K44" s="8">
        <f t="shared" si="9"/>
        <v>100.794</v>
      </c>
      <c r="L44" s="8">
        <f t="shared" si="9"/>
        <v>100.658</v>
      </c>
      <c r="M44" s="8">
        <f t="shared" si="9"/>
        <v>100.577</v>
      </c>
      <c r="N44" s="8">
        <f t="shared" si="9"/>
        <v>100.63</v>
      </c>
      <c r="O44" s="8">
        <f t="shared" si="9"/>
        <v>100.578</v>
      </c>
      <c r="P44" s="8">
        <f t="shared" si="9"/>
        <v>100.226</v>
      </c>
      <c r="Q44" s="8">
        <f t="shared" si="9"/>
        <v>99.846999999999994</v>
      </c>
      <c r="R44" s="8">
        <f t="shared" si="9"/>
        <v>99.183999999999997</v>
      </c>
      <c r="S44" s="8">
        <f t="shared" si="9"/>
        <v>98.709000000000003</v>
      </c>
      <c r="T44" s="8">
        <f t="shared" si="9"/>
        <v>98.474999999999994</v>
      </c>
      <c r="U44" s="8">
        <f t="shared" si="9"/>
        <v>98.585999999999999</v>
      </c>
      <c r="V44" s="8">
        <f t="shared" si="9"/>
        <v>98.903999999999996</v>
      </c>
      <c r="W44" s="8">
        <f t="shared" si="9"/>
        <v>98.628</v>
      </c>
      <c r="X44" s="8">
        <f t="shared" si="9"/>
        <v>98.265000000000001</v>
      </c>
      <c r="Y44" s="8">
        <f t="shared" si="9"/>
        <v>98.001000000000005</v>
      </c>
      <c r="Z44" s="8">
        <f t="shared" si="9"/>
        <v>97.715000000000003</v>
      </c>
      <c r="AA44" s="9">
        <f t="shared" si="6"/>
        <v>97.546000000000006</v>
      </c>
    </row>
    <row r="45" spans="1:28">
      <c r="A45" s="11">
        <f t="shared" si="7"/>
        <v>50</v>
      </c>
      <c r="C45" s="8">
        <f t="shared" ref="C45:Z45" si="10">ROUND(AVERAGE(C10:D11),3)</f>
        <v>103.001</v>
      </c>
      <c r="D45" s="8">
        <f t="shared" si="10"/>
        <v>102.696</v>
      </c>
      <c r="E45" s="8">
        <f t="shared" si="10"/>
        <v>102.366</v>
      </c>
      <c r="F45" s="8">
        <f t="shared" si="10"/>
        <v>102.08</v>
      </c>
      <c r="G45" s="8">
        <f t="shared" si="10"/>
        <v>101.879</v>
      </c>
      <c r="H45" s="8">
        <f t="shared" si="10"/>
        <v>101.764</v>
      </c>
      <c r="I45" s="8">
        <f t="shared" si="10"/>
        <v>101.491</v>
      </c>
      <c r="J45" s="8">
        <f t="shared" si="10"/>
        <v>101.119</v>
      </c>
      <c r="K45" s="8">
        <f t="shared" si="10"/>
        <v>100.806</v>
      </c>
      <c r="L45" s="8">
        <f t="shared" si="10"/>
        <v>100.508</v>
      </c>
      <c r="M45" s="8">
        <f t="shared" si="10"/>
        <v>100.235</v>
      </c>
      <c r="N45" s="8">
        <f t="shared" si="10"/>
        <v>100.205</v>
      </c>
      <c r="O45" s="8">
        <f t="shared" si="10"/>
        <v>100.041</v>
      </c>
      <c r="P45" s="8">
        <f t="shared" si="10"/>
        <v>99.653000000000006</v>
      </c>
      <c r="Q45" s="8">
        <f t="shared" si="10"/>
        <v>99.394000000000005</v>
      </c>
      <c r="R45" s="8">
        <f t="shared" si="10"/>
        <v>98.947999999999993</v>
      </c>
      <c r="S45" s="8">
        <f t="shared" si="10"/>
        <v>98.626999999999995</v>
      </c>
      <c r="T45" s="8">
        <f t="shared" si="10"/>
        <v>98.616</v>
      </c>
      <c r="U45" s="8">
        <f t="shared" si="10"/>
        <v>98.783000000000001</v>
      </c>
      <c r="V45" s="8">
        <f t="shared" si="10"/>
        <v>98.945999999999998</v>
      </c>
      <c r="W45" s="8">
        <f t="shared" si="10"/>
        <v>98.542000000000002</v>
      </c>
      <c r="X45" s="8">
        <f t="shared" si="10"/>
        <v>98.164000000000001</v>
      </c>
      <c r="Y45" s="8">
        <f t="shared" si="10"/>
        <v>97.876000000000005</v>
      </c>
      <c r="Z45" s="8">
        <f t="shared" si="10"/>
        <v>97.536000000000001</v>
      </c>
      <c r="AA45" s="13">
        <f>ROUND(AVERAGE(AA10,AA11,AB11),3)</f>
        <v>97.521000000000001</v>
      </c>
    </row>
    <row r="46" spans="1:28">
      <c r="A46" s="11">
        <f t="shared" si="7"/>
        <v>40</v>
      </c>
      <c r="C46" s="8">
        <f t="shared" ref="C46:Z46" si="11">ROUND(AVERAGE(C11:D12),3)</f>
        <v>103.084</v>
      </c>
      <c r="D46" s="8">
        <f t="shared" si="11"/>
        <v>102.818</v>
      </c>
      <c r="E46" s="8">
        <f t="shared" si="11"/>
        <v>102.50700000000001</v>
      </c>
      <c r="F46" s="8">
        <f t="shared" si="11"/>
        <v>102.23699999999999</v>
      </c>
      <c r="G46" s="8">
        <f t="shared" si="11"/>
        <v>102.08799999999999</v>
      </c>
      <c r="H46" s="8">
        <f t="shared" si="11"/>
        <v>101.959</v>
      </c>
      <c r="I46" s="8">
        <f t="shared" si="11"/>
        <v>101.69199999999999</v>
      </c>
      <c r="J46" s="8">
        <f t="shared" si="11"/>
        <v>101.21299999999999</v>
      </c>
      <c r="K46" s="8">
        <f t="shared" si="11"/>
        <v>100.682</v>
      </c>
      <c r="L46" s="8">
        <f t="shared" si="11"/>
        <v>100.22499999999999</v>
      </c>
      <c r="M46" s="8">
        <f t="shared" si="11"/>
        <v>99.89</v>
      </c>
      <c r="N46" s="8">
        <f t="shared" si="11"/>
        <v>99.902000000000001</v>
      </c>
      <c r="O46" s="8">
        <f t="shared" si="11"/>
        <v>99.84</v>
      </c>
      <c r="P46" s="8">
        <f t="shared" si="11"/>
        <v>99.558000000000007</v>
      </c>
      <c r="Q46" s="8">
        <f t="shared" si="11"/>
        <v>99.484999999999999</v>
      </c>
      <c r="R46" s="8">
        <f t="shared" si="11"/>
        <v>99.221000000000004</v>
      </c>
      <c r="S46" s="8">
        <f t="shared" si="11"/>
        <v>98.953999999999994</v>
      </c>
      <c r="T46" s="8">
        <f t="shared" si="11"/>
        <v>99.046999999999997</v>
      </c>
      <c r="U46" s="8">
        <f t="shared" si="11"/>
        <v>99.034999999999997</v>
      </c>
      <c r="V46" s="8">
        <f t="shared" si="11"/>
        <v>98.927000000000007</v>
      </c>
      <c r="W46" s="8">
        <f t="shared" si="11"/>
        <v>98.512</v>
      </c>
      <c r="X46" s="8">
        <f t="shared" si="11"/>
        <v>98.156999999999996</v>
      </c>
      <c r="Y46" s="8">
        <f t="shared" si="11"/>
        <v>97.92</v>
      </c>
      <c r="Z46" s="8">
        <f t="shared" si="11"/>
        <v>97.566999999999993</v>
      </c>
      <c r="AA46" s="9">
        <f>ROUND(AVERAGE(AA11:AB12),3)</f>
        <v>97.528000000000006</v>
      </c>
    </row>
    <row r="47" spans="1:28">
      <c r="A47" s="11">
        <f t="shared" si="7"/>
        <v>30</v>
      </c>
      <c r="C47" s="8">
        <f t="shared" ref="C47:Z47" si="12">ROUND(AVERAGE(C12:D13),3)</f>
        <v>103.11199999999999</v>
      </c>
      <c r="D47" s="8">
        <f t="shared" si="12"/>
        <v>102.876</v>
      </c>
      <c r="E47" s="8">
        <f t="shared" si="12"/>
        <v>102.57299999999999</v>
      </c>
      <c r="F47" s="8">
        <f t="shared" si="12"/>
        <v>102.261</v>
      </c>
      <c r="G47" s="8">
        <f t="shared" si="12"/>
        <v>102.024</v>
      </c>
      <c r="H47" s="8">
        <f t="shared" si="12"/>
        <v>101.789</v>
      </c>
      <c r="I47" s="8">
        <f t="shared" si="12"/>
        <v>101.46899999999999</v>
      </c>
      <c r="J47" s="8">
        <f t="shared" si="12"/>
        <v>100.985</v>
      </c>
      <c r="K47" s="8">
        <f t="shared" si="12"/>
        <v>100.512</v>
      </c>
      <c r="L47" s="8">
        <f t="shared" si="12"/>
        <v>100.161</v>
      </c>
      <c r="M47" s="8">
        <f t="shared" si="12"/>
        <v>99.885000000000005</v>
      </c>
      <c r="N47" s="8">
        <f t="shared" si="12"/>
        <v>99.811999999999998</v>
      </c>
      <c r="O47" s="8">
        <f t="shared" si="12"/>
        <v>99.864000000000004</v>
      </c>
      <c r="P47" s="8">
        <f t="shared" si="12"/>
        <v>99.826999999999998</v>
      </c>
      <c r="Q47" s="8">
        <f t="shared" si="12"/>
        <v>99.7</v>
      </c>
      <c r="R47" s="8">
        <f t="shared" si="12"/>
        <v>99.542000000000002</v>
      </c>
      <c r="S47" s="8">
        <f t="shared" si="12"/>
        <v>99.424999999999997</v>
      </c>
      <c r="T47" s="8">
        <f t="shared" si="12"/>
        <v>99.328000000000003</v>
      </c>
      <c r="U47" s="8">
        <f t="shared" si="12"/>
        <v>99.278000000000006</v>
      </c>
      <c r="V47" s="8">
        <f t="shared" si="12"/>
        <v>99.067999999999998</v>
      </c>
      <c r="W47" s="8">
        <f t="shared" si="12"/>
        <v>98.501000000000005</v>
      </c>
      <c r="X47" s="8">
        <f t="shared" si="12"/>
        <v>98.156000000000006</v>
      </c>
      <c r="Y47" s="8">
        <f t="shared" si="12"/>
        <v>98.006</v>
      </c>
      <c r="Z47" s="8">
        <f t="shared" si="12"/>
        <v>97.771000000000001</v>
      </c>
      <c r="AA47" s="9">
        <f>ROUND(AVERAGE(AA12:AB13),3)</f>
        <v>97.7</v>
      </c>
    </row>
    <row r="48" spans="1:28">
      <c r="A48" s="11">
        <f t="shared" si="7"/>
        <v>20</v>
      </c>
      <c r="C48" s="8">
        <f t="shared" ref="C48:S49" si="13">ROUND(AVERAGE(C13:D14),3)</f>
        <v>103.229</v>
      </c>
      <c r="D48" s="8">
        <f t="shared" si="13"/>
        <v>102.90300000000001</v>
      </c>
      <c r="E48" s="8">
        <f t="shared" si="13"/>
        <v>102.55</v>
      </c>
      <c r="F48" s="8">
        <f t="shared" si="13"/>
        <v>102.18899999999999</v>
      </c>
      <c r="G48" s="8">
        <f t="shared" si="13"/>
        <v>101.788</v>
      </c>
      <c r="H48" s="8">
        <f t="shared" si="13"/>
        <v>101.425</v>
      </c>
      <c r="I48" s="8">
        <f t="shared" si="13"/>
        <v>101.17100000000001</v>
      </c>
      <c r="J48" s="8">
        <f t="shared" si="13"/>
        <v>100.86799999999999</v>
      </c>
      <c r="K48" s="8">
        <f t="shared" si="13"/>
        <v>100.58199999999999</v>
      </c>
      <c r="L48" s="8">
        <f t="shared" si="13"/>
        <v>100.44199999999999</v>
      </c>
      <c r="M48" s="8">
        <f t="shared" si="13"/>
        <v>100.172</v>
      </c>
      <c r="N48" s="8">
        <f t="shared" si="13"/>
        <v>99.950999999999993</v>
      </c>
      <c r="O48" s="8">
        <f t="shared" si="13"/>
        <v>99.983999999999995</v>
      </c>
      <c r="P48" s="8">
        <f t="shared" si="13"/>
        <v>100.02</v>
      </c>
      <c r="Q48" s="8">
        <f t="shared" si="13"/>
        <v>99.704999999999998</v>
      </c>
      <c r="R48" s="8">
        <f t="shared" si="13"/>
        <v>99.600999999999999</v>
      </c>
      <c r="S48" s="8">
        <f t="shared" si="13"/>
        <v>99.733999999999995</v>
      </c>
      <c r="T48" s="9">
        <f>ROUND(AVERAGE(T13,U13,T14),3)</f>
        <v>99.494</v>
      </c>
      <c r="AA48" s="9"/>
    </row>
    <row r="49" spans="1:28">
      <c r="A49" s="11">
        <f t="shared" si="7"/>
        <v>10</v>
      </c>
      <c r="C49" s="8">
        <f t="shared" si="13"/>
        <v>103.49</v>
      </c>
      <c r="D49" s="8">
        <f t="shared" si="13"/>
        <v>103.024</v>
      </c>
      <c r="E49" s="8">
        <f t="shared" si="13"/>
        <v>102.562</v>
      </c>
      <c r="F49" s="8">
        <f t="shared" si="13"/>
        <v>102.19799999999999</v>
      </c>
      <c r="G49" s="8">
        <f t="shared" si="13"/>
        <v>101.788</v>
      </c>
      <c r="H49" s="8">
        <f t="shared" si="13"/>
        <v>101.444</v>
      </c>
      <c r="I49" s="13">
        <f>ROUND(AVERAGE(I14,J14,I15),3)</f>
        <v>101.24299999999999</v>
      </c>
      <c r="AA49" s="9"/>
    </row>
    <row r="50" spans="1:28">
      <c r="A50" s="11">
        <f t="shared" si="7"/>
        <v>0</v>
      </c>
      <c r="AA50" s="9"/>
    </row>
    <row r="51" spans="1:28" s="11" customFormat="1">
      <c r="B51" s="11">
        <v>20</v>
      </c>
      <c r="C51" s="11">
        <f>+B51+10</f>
        <v>30</v>
      </c>
      <c r="D51" s="11">
        <f t="shared" ref="D51:AB51" si="14">+C51+10</f>
        <v>40</v>
      </c>
      <c r="E51" s="11">
        <f t="shared" si="14"/>
        <v>50</v>
      </c>
      <c r="F51" s="11">
        <f t="shared" si="14"/>
        <v>60</v>
      </c>
      <c r="G51" s="11">
        <f t="shared" si="14"/>
        <v>70</v>
      </c>
      <c r="H51" s="11">
        <f t="shared" si="14"/>
        <v>80</v>
      </c>
      <c r="I51" s="11">
        <f t="shared" si="14"/>
        <v>90</v>
      </c>
      <c r="J51" s="11">
        <f t="shared" si="14"/>
        <v>100</v>
      </c>
      <c r="K51" s="11">
        <f t="shared" si="14"/>
        <v>110</v>
      </c>
      <c r="L51" s="11">
        <f t="shared" si="14"/>
        <v>120</v>
      </c>
      <c r="M51" s="11">
        <f t="shared" si="14"/>
        <v>130</v>
      </c>
      <c r="N51" s="11">
        <f t="shared" si="14"/>
        <v>140</v>
      </c>
      <c r="O51" s="11">
        <f t="shared" si="14"/>
        <v>150</v>
      </c>
      <c r="P51" s="11">
        <f t="shared" si="14"/>
        <v>160</v>
      </c>
      <c r="Q51" s="11">
        <f t="shared" si="14"/>
        <v>170</v>
      </c>
      <c r="R51" s="11">
        <f t="shared" si="14"/>
        <v>180</v>
      </c>
      <c r="S51" s="11">
        <f t="shared" si="14"/>
        <v>190</v>
      </c>
      <c r="T51" s="11">
        <f t="shared" si="14"/>
        <v>200</v>
      </c>
      <c r="U51" s="11">
        <f t="shared" si="14"/>
        <v>210</v>
      </c>
      <c r="V51" s="11">
        <f t="shared" si="14"/>
        <v>220</v>
      </c>
      <c r="W51" s="11">
        <f t="shared" si="14"/>
        <v>230</v>
      </c>
      <c r="X51" s="11">
        <f t="shared" si="14"/>
        <v>240</v>
      </c>
      <c r="Y51" s="11">
        <f t="shared" si="14"/>
        <v>250</v>
      </c>
      <c r="Z51" s="11">
        <f t="shared" si="14"/>
        <v>260</v>
      </c>
      <c r="AA51" s="11">
        <f t="shared" si="14"/>
        <v>270</v>
      </c>
      <c r="AB51" s="11">
        <f t="shared" si="14"/>
        <v>280</v>
      </c>
    </row>
    <row r="52" spans="1:28" s="11" customFormat="1"/>
    <row r="53" spans="1:28" s="11" customFormat="1"/>
    <row r="54" spans="1:28">
      <c r="AA54" s="9"/>
    </row>
    <row r="56" spans="1:28">
      <c r="A56" s="270" t="s">
        <v>15</v>
      </c>
      <c r="B56" s="270"/>
      <c r="C56" s="270"/>
      <c r="D56" s="270"/>
      <c r="E56" s="270"/>
      <c r="F56" s="270"/>
      <c r="G56" s="270"/>
      <c r="H56" s="270"/>
      <c r="I56" s="270"/>
      <c r="J56" s="270"/>
      <c r="K56" s="270"/>
      <c r="L56" s="270"/>
      <c r="M56" s="270"/>
      <c r="N56" s="270"/>
      <c r="O56" s="270"/>
      <c r="P56" s="270"/>
      <c r="Q56" s="270"/>
      <c r="R56" s="270"/>
      <c r="S56" s="270"/>
      <c r="T56" s="270"/>
      <c r="U56" s="270"/>
      <c r="V56" s="270"/>
      <c r="W56" s="270"/>
      <c r="X56" s="270"/>
      <c r="Y56" s="270"/>
      <c r="Z56" s="270"/>
      <c r="AA56" s="270"/>
      <c r="AB56" s="270"/>
    </row>
    <row r="57" spans="1:28">
      <c r="B57" s="8">
        <f>ROUND(AVERAGE(B23:C24),3)</f>
        <v>101.298</v>
      </c>
      <c r="C57" s="8">
        <f t="shared" ref="C57:Z57" si="15">ROUND(AVERAGE(C23:D24),3)</f>
        <v>101.191</v>
      </c>
      <c r="D57" s="8">
        <f t="shared" si="15"/>
        <v>101.083</v>
      </c>
      <c r="E57" s="8">
        <f t="shared" si="15"/>
        <v>100.976</v>
      </c>
      <c r="F57" s="8">
        <f t="shared" si="15"/>
        <v>100.869</v>
      </c>
      <c r="G57" s="8">
        <f t="shared" si="15"/>
        <v>100.762</v>
      </c>
      <c r="H57" s="8">
        <f t="shared" si="15"/>
        <v>100.655</v>
      </c>
      <c r="I57" s="8">
        <f t="shared" si="15"/>
        <v>100.548</v>
      </c>
      <c r="J57" s="8">
        <f t="shared" si="15"/>
        <v>100.441</v>
      </c>
      <c r="K57" s="8">
        <f t="shared" si="15"/>
        <v>100.334</v>
      </c>
      <c r="L57" s="8">
        <f t="shared" si="15"/>
        <v>100.227</v>
      </c>
      <c r="M57" s="8">
        <f t="shared" si="15"/>
        <v>100.12</v>
      </c>
      <c r="N57" s="8">
        <f t="shared" si="15"/>
        <v>100.01300000000001</v>
      </c>
      <c r="O57" s="8">
        <f t="shared" si="15"/>
        <v>99.903000000000006</v>
      </c>
      <c r="P57" s="8">
        <f t="shared" si="15"/>
        <v>99.789000000000001</v>
      </c>
      <c r="Q57" s="8">
        <f t="shared" si="15"/>
        <v>99.674999999999997</v>
      </c>
      <c r="R57" s="8">
        <f t="shared" si="15"/>
        <v>99.561000000000007</v>
      </c>
      <c r="S57" s="8">
        <f t="shared" si="15"/>
        <v>99.447000000000003</v>
      </c>
      <c r="T57" s="8">
        <f t="shared" si="15"/>
        <v>99.332999999999998</v>
      </c>
      <c r="U57" s="8">
        <f t="shared" si="15"/>
        <v>99.218999999999994</v>
      </c>
      <c r="V57" s="8">
        <f t="shared" si="15"/>
        <v>99.105000000000004</v>
      </c>
      <c r="W57" s="8">
        <f t="shared" si="15"/>
        <v>98.991</v>
      </c>
      <c r="X57" s="8">
        <f t="shared" si="15"/>
        <v>98.876999999999995</v>
      </c>
      <c r="Y57" s="8">
        <f t="shared" si="15"/>
        <v>98.763000000000005</v>
      </c>
      <c r="Z57" s="8">
        <f t="shared" si="15"/>
        <v>98.649000000000001</v>
      </c>
      <c r="AA57" s="9">
        <f>ROUND(AVERAGE(AA23:AA24),3)</f>
        <v>98.591999999999999</v>
      </c>
    </row>
    <row r="58" spans="1:28">
      <c r="B58" s="12">
        <f>ROUND(AVERAGE(B24,C24,C25),3)</f>
        <v>101.28100000000001</v>
      </c>
      <c r="C58" s="8">
        <f t="shared" ref="C58:Z58" si="16">ROUND(AVERAGE(C24:D25),3)</f>
        <v>101.193</v>
      </c>
      <c r="D58" s="8">
        <f t="shared" si="16"/>
        <v>101.08499999999999</v>
      </c>
      <c r="E58" s="8">
        <f t="shared" si="16"/>
        <v>100.977</v>
      </c>
      <c r="F58" s="8">
        <f t="shared" si="16"/>
        <v>100.87</v>
      </c>
      <c r="G58" s="8">
        <f t="shared" si="16"/>
        <v>100.76300000000001</v>
      </c>
      <c r="H58" s="8">
        <f t="shared" si="16"/>
        <v>100.65600000000001</v>
      </c>
      <c r="I58" s="8">
        <f t="shared" si="16"/>
        <v>100.54900000000001</v>
      </c>
      <c r="J58" s="8">
        <f t="shared" si="16"/>
        <v>100.44199999999999</v>
      </c>
      <c r="K58" s="8">
        <f t="shared" si="16"/>
        <v>100.334</v>
      </c>
      <c r="L58" s="8">
        <f t="shared" si="16"/>
        <v>100.227</v>
      </c>
      <c r="M58" s="8">
        <f t="shared" si="16"/>
        <v>100.12</v>
      </c>
      <c r="N58" s="8">
        <f t="shared" si="16"/>
        <v>100.012</v>
      </c>
      <c r="O58" s="8">
        <f t="shared" si="16"/>
        <v>99.902000000000001</v>
      </c>
      <c r="P58" s="8">
        <f t="shared" si="16"/>
        <v>99.787999999999997</v>
      </c>
      <c r="Q58" s="8">
        <f t="shared" si="16"/>
        <v>99.674000000000007</v>
      </c>
      <c r="R58" s="8">
        <f t="shared" si="16"/>
        <v>99.56</v>
      </c>
      <c r="S58" s="8">
        <f t="shared" si="16"/>
        <v>99.445999999999998</v>
      </c>
      <c r="T58" s="8">
        <f t="shared" si="16"/>
        <v>99.332999999999998</v>
      </c>
      <c r="U58" s="8">
        <f t="shared" si="16"/>
        <v>99.218999999999994</v>
      </c>
      <c r="V58" s="8">
        <f t="shared" si="16"/>
        <v>99.105000000000004</v>
      </c>
      <c r="W58" s="8">
        <f t="shared" si="16"/>
        <v>98.991</v>
      </c>
      <c r="X58" s="8">
        <f t="shared" si="16"/>
        <v>98.876999999999995</v>
      </c>
      <c r="Y58" s="8">
        <f t="shared" si="16"/>
        <v>98.763000000000005</v>
      </c>
      <c r="Z58" s="8">
        <f t="shared" si="16"/>
        <v>98.649000000000001</v>
      </c>
      <c r="AA58" s="9">
        <f>ROUND(AVERAGE(AA24:AA25),3)</f>
        <v>98.591999999999999</v>
      </c>
    </row>
    <row r="59" spans="1:28">
      <c r="C59" s="8">
        <f t="shared" ref="C59:Z59" si="17">ROUND(AVERAGE(C25:D26),3)</f>
        <v>101.19499999999999</v>
      </c>
      <c r="D59" s="8">
        <f t="shared" si="17"/>
        <v>101.086</v>
      </c>
      <c r="E59" s="8">
        <f t="shared" si="17"/>
        <v>100.97799999999999</v>
      </c>
      <c r="F59" s="8">
        <f t="shared" si="17"/>
        <v>100.871</v>
      </c>
      <c r="G59" s="8">
        <f t="shared" si="17"/>
        <v>100.764</v>
      </c>
      <c r="H59" s="8">
        <f t="shared" si="17"/>
        <v>100.657</v>
      </c>
      <c r="I59" s="8">
        <f t="shared" si="17"/>
        <v>100.55</v>
      </c>
      <c r="J59" s="8">
        <f t="shared" si="17"/>
        <v>100.443</v>
      </c>
      <c r="K59" s="8">
        <f t="shared" si="17"/>
        <v>100.33499999999999</v>
      </c>
      <c r="L59" s="8">
        <f t="shared" si="17"/>
        <v>100.227</v>
      </c>
      <c r="M59" s="8">
        <f t="shared" si="17"/>
        <v>100.12</v>
      </c>
      <c r="N59" s="8">
        <f t="shared" si="17"/>
        <v>100.012</v>
      </c>
      <c r="O59" s="8">
        <f t="shared" si="17"/>
        <v>99.900999999999996</v>
      </c>
      <c r="P59" s="8">
        <f t="shared" si="17"/>
        <v>99.787000000000006</v>
      </c>
      <c r="Q59" s="8">
        <f t="shared" si="17"/>
        <v>99.673000000000002</v>
      </c>
      <c r="R59" s="8">
        <f t="shared" si="17"/>
        <v>99.558999999999997</v>
      </c>
      <c r="S59" s="8">
        <f t="shared" si="17"/>
        <v>99.445999999999998</v>
      </c>
      <c r="T59" s="8">
        <f t="shared" si="17"/>
        <v>99.332999999999998</v>
      </c>
      <c r="U59" s="8">
        <f t="shared" si="17"/>
        <v>99.218999999999994</v>
      </c>
      <c r="V59" s="8">
        <f t="shared" si="17"/>
        <v>99.105000000000004</v>
      </c>
      <c r="W59" s="8">
        <f t="shared" si="17"/>
        <v>98.991</v>
      </c>
      <c r="X59" s="8">
        <f t="shared" si="17"/>
        <v>98.876999999999995</v>
      </c>
      <c r="Y59" s="8">
        <f t="shared" si="17"/>
        <v>98.763000000000005</v>
      </c>
      <c r="Z59" s="8">
        <f t="shared" si="17"/>
        <v>98.649000000000001</v>
      </c>
      <c r="AA59" s="9">
        <f t="shared" ref="AA59:AA61" si="18">ROUND(AVERAGE(AA25:AA26),3)</f>
        <v>98.591999999999999</v>
      </c>
    </row>
    <row r="60" spans="1:28">
      <c r="C60" s="8">
        <f t="shared" ref="C60:Z60" si="19">ROUND(AVERAGE(C26:D27),3)</f>
        <v>101.197</v>
      </c>
      <c r="D60" s="8">
        <f t="shared" si="19"/>
        <v>101.08799999999999</v>
      </c>
      <c r="E60" s="8">
        <f t="shared" si="19"/>
        <v>100.979</v>
      </c>
      <c r="F60" s="8">
        <f t="shared" si="19"/>
        <v>100.872</v>
      </c>
      <c r="G60" s="8">
        <f t="shared" si="19"/>
        <v>100.765</v>
      </c>
      <c r="H60" s="8">
        <f t="shared" si="19"/>
        <v>100.658</v>
      </c>
      <c r="I60" s="8">
        <f t="shared" si="19"/>
        <v>100.551</v>
      </c>
      <c r="J60" s="8">
        <f t="shared" si="19"/>
        <v>100.444</v>
      </c>
      <c r="K60" s="8">
        <f t="shared" si="19"/>
        <v>100.33499999999999</v>
      </c>
      <c r="L60" s="8">
        <f t="shared" si="19"/>
        <v>100.227</v>
      </c>
      <c r="M60" s="8">
        <f t="shared" si="19"/>
        <v>100.12</v>
      </c>
      <c r="N60" s="8">
        <f t="shared" si="19"/>
        <v>100.011</v>
      </c>
      <c r="O60" s="8">
        <f t="shared" si="19"/>
        <v>99.9</v>
      </c>
      <c r="P60" s="8">
        <f t="shared" si="19"/>
        <v>99.786000000000001</v>
      </c>
      <c r="Q60" s="8">
        <f t="shared" si="19"/>
        <v>99.671999999999997</v>
      </c>
      <c r="R60" s="8">
        <f t="shared" si="19"/>
        <v>99.558000000000007</v>
      </c>
      <c r="S60" s="8">
        <f t="shared" si="19"/>
        <v>99.444999999999993</v>
      </c>
      <c r="T60" s="8">
        <f t="shared" si="19"/>
        <v>99.332999999999998</v>
      </c>
      <c r="U60" s="8">
        <f t="shared" si="19"/>
        <v>99.218999999999994</v>
      </c>
      <c r="V60" s="8">
        <f t="shared" si="19"/>
        <v>99.105000000000004</v>
      </c>
      <c r="W60" s="8">
        <f t="shared" si="19"/>
        <v>98.991</v>
      </c>
      <c r="X60" s="8">
        <f t="shared" si="19"/>
        <v>98.876999999999995</v>
      </c>
      <c r="Y60" s="8">
        <f t="shared" si="19"/>
        <v>98.763000000000005</v>
      </c>
      <c r="Z60" s="8">
        <f t="shared" si="19"/>
        <v>98.649000000000001</v>
      </c>
      <c r="AA60" s="9">
        <f t="shared" si="18"/>
        <v>98.591999999999999</v>
      </c>
    </row>
    <row r="61" spans="1:28">
      <c r="C61" s="8">
        <f t="shared" ref="C61:Z61" si="20">ROUND(AVERAGE(C27:D28),3)</f>
        <v>101.199</v>
      </c>
      <c r="D61" s="8">
        <f t="shared" si="20"/>
        <v>101.089</v>
      </c>
      <c r="E61" s="8">
        <f t="shared" si="20"/>
        <v>100.98</v>
      </c>
      <c r="F61" s="8">
        <f t="shared" si="20"/>
        <v>100.873</v>
      </c>
      <c r="G61" s="8">
        <f t="shared" si="20"/>
        <v>100.76600000000001</v>
      </c>
      <c r="H61" s="8">
        <f t="shared" si="20"/>
        <v>100.65900000000001</v>
      </c>
      <c r="I61" s="8">
        <f t="shared" si="20"/>
        <v>100.55200000000001</v>
      </c>
      <c r="J61" s="8">
        <f t="shared" si="20"/>
        <v>100.44499999999999</v>
      </c>
      <c r="K61" s="8">
        <f t="shared" si="20"/>
        <v>100.336</v>
      </c>
      <c r="L61" s="8">
        <f t="shared" si="20"/>
        <v>100.227</v>
      </c>
      <c r="M61" s="8">
        <f t="shared" si="20"/>
        <v>100.12</v>
      </c>
      <c r="N61" s="8">
        <f t="shared" si="20"/>
        <v>100.011</v>
      </c>
      <c r="O61" s="8">
        <f t="shared" si="20"/>
        <v>99.899000000000001</v>
      </c>
      <c r="P61" s="8">
        <f t="shared" si="20"/>
        <v>99.784999999999997</v>
      </c>
      <c r="Q61" s="8">
        <f t="shared" si="20"/>
        <v>99.671000000000006</v>
      </c>
      <c r="R61" s="8">
        <f t="shared" si="20"/>
        <v>99.557000000000002</v>
      </c>
      <c r="S61" s="8">
        <f t="shared" si="20"/>
        <v>99.444999999999993</v>
      </c>
      <c r="T61" s="8">
        <f t="shared" si="20"/>
        <v>99.332999999999998</v>
      </c>
      <c r="U61" s="8">
        <f t="shared" si="20"/>
        <v>99.218999999999994</v>
      </c>
      <c r="V61" s="8">
        <f t="shared" si="20"/>
        <v>99.105000000000004</v>
      </c>
      <c r="W61" s="8">
        <f t="shared" si="20"/>
        <v>98.991</v>
      </c>
      <c r="X61" s="8">
        <f t="shared" si="20"/>
        <v>98.876999999999995</v>
      </c>
      <c r="Y61" s="8">
        <f t="shared" si="20"/>
        <v>98.763000000000005</v>
      </c>
      <c r="Z61" s="8">
        <f t="shared" si="20"/>
        <v>98.649000000000001</v>
      </c>
      <c r="AA61" s="9">
        <f t="shared" si="18"/>
        <v>98.591999999999999</v>
      </c>
    </row>
    <row r="62" spans="1:28">
      <c r="C62" s="8">
        <f t="shared" ref="C62:Z62" si="21">ROUND(AVERAGE(C28:D29),3)</f>
        <v>101.20099999999999</v>
      </c>
      <c r="D62" s="8">
        <f t="shared" si="21"/>
        <v>101.09099999999999</v>
      </c>
      <c r="E62" s="8">
        <f t="shared" si="21"/>
        <v>100.98099999999999</v>
      </c>
      <c r="F62" s="8">
        <f t="shared" si="21"/>
        <v>100.874</v>
      </c>
      <c r="G62" s="8">
        <f t="shared" si="21"/>
        <v>100.767</v>
      </c>
      <c r="H62" s="8">
        <f t="shared" si="21"/>
        <v>100.66</v>
      </c>
      <c r="I62" s="8">
        <f t="shared" si="21"/>
        <v>100.553</v>
      </c>
      <c r="J62" s="8">
        <f t="shared" si="21"/>
        <v>100.446</v>
      </c>
      <c r="K62" s="8">
        <f t="shared" si="21"/>
        <v>100.336</v>
      </c>
      <c r="L62" s="8">
        <f t="shared" si="21"/>
        <v>100.227</v>
      </c>
      <c r="M62" s="8">
        <f t="shared" si="21"/>
        <v>100.12</v>
      </c>
      <c r="N62" s="8">
        <f t="shared" si="21"/>
        <v>100.01</v>
      </c>
      <c r="O62" s="8">
        <f t="shared" si="21"/>
        <v>99.897999999999996</v>
      </c>
      <c r="P62" s="8">
        <f t="shared" si="21"/>
        <v>99.784000000000006</v>
      </c>
      <c r="Q62" s="8">
        <f t="shared" si="21"/>
        <v>99.67</v>
      </c>
      <c r="R62" s="8">
        <f t="shared" si="21"/>
        <v>99.555999999999997</v>
      </c>
      <c r="S62" s="8">
        <f t="shared" si="21"/>
        <v>99.444000000000003</v>
      </c>
      <c r="T62" s="8">
        <f t="shared" si="21"/>
        <v>99.332999999999998</v>
      </c>
      <c r="U62" s="8">
        <f t="shared" si="21"/>
        <v>99.218999999999994</v>
      </c>
      <c r="V62" s="8">
        <f t="shared" si="21"/>
        <v>99.105000000000004</v>
      </c>
      <c r="W62" s="8">
        <f t="shared" si="21"/>
        <v>98.991</v>
      </c>
      <c r="X62" s="8">
        <f t="shared" si="21"/>
        <v>98.876999999999995</v>
      </c>
      <c r="Y62" s="8">
        <f t="shared" si="21"/>
        <v>98.763000000000005</v>
      </c>
      <c r="Z62" s="8">
        <f t="shared" si="21"/>
        <v>98.649000000000001</v>
      </c>
      <c r="AA62" s="13">
        <f>ROUND(AVERAGE(AA28,AA29,AB29),3)</f>
        <v>98.555000000000007</v>
      </c>
    </row>
    <row r="63" spans="1:28">
      <c r="C63" s="8">
        <f t="shared" ref="C63:Z63" si="22">ROUND(AVERAGE(C29:D30),3)</f>
        <v>101.203</v>
      </c>
      <c r="D63" s="8">
        <f t="shared" si="22"/>
        <v>101.092</v>
      </c>
      <c r="E63" s="8">
        <f t="shared" si="22"/>
        <v>100.982</v>
      </c>
      <c r="F63" s="8">
        <f t="shared" si="22"/>
        <v>100.875</v>
      </c>
      <c r="G63" s="8">
        <f t="shared" si="22"/>
        <v>100.768</v>
      </c>
      <c r="H63" s="8">
        <f t="shared" si="22"/>
        <v>100.661</v>
      </c>
      <c r="I63" s="8">
        <f t="shared" si="22"/>
        <v>100.554</v>
      </c>
      <c r="J63" s="8">
        <f t="shared" si="22"/>
        <v>100.447</v>
      </c>
      <c r="K63" s="8">
        <f t="shared" si="22"/>
        <v>100.337</v>
      </c>
      <c r="L63" s="8">
        <f t="shared" si="22"/>
        <v>100.227</v>
      </c>
      <c r="M63" s="8">
        <f t="shared" si="22"/>
        <v>100.12</v>
      </c>
      <c r="N63" s="8">
        <f t="shared" si="22"/>
        <v>100.01</v>
      </c>
      <c r="O63" s="8">
        <f t="shared" si="22"/>
        <v>99.897000000000006</v>
      </c>
      <c r="P63" s="8">
        <f t="shared" si="22"/>
        <v>99.783000000000001</v>
      </c>
      <c r="Q63" s="8">
        <f t="shared" si="22"/>
        <v>99.668999999999997</v>
      </c>
      <c r="R63" s="8">
        <f t="shared" si="22"/>
        <v>99.554000000000002</v>
      </c>
      <c r="S63" s="8">
        <f t="shared" si="22"/>
        <v>99.444000000000003</v>
      </c>
      <c r="T63" s="8">
        <f t="shared" si="22"/>
        <v>99.332999999999998</v>
      </c>
      <c r="U63" s="8">
        <f t="shared" si="22"/>
        <v>99.218999999999994</v>
      </c>
      <c r="V63" s="8">
        <f t="shared" si="22"/>
        <v>99.105000000000004</v>
      </c>
      <c r="W63" s="8">
        <f t="shared" si="22"/>
        <v>98.991</v>
      </c>
      <c r="X63" s="8">
        <f t="shared" si="22"/>
        <v>98.876999999999995</v>
      </c>
      <c r="Y63" s="8">
        <f t="shared" si="22"/>
        <v>98.763000000000005</v>
      </c>
      <c r="Z63" s="8">
        <f t="shared" si="22"/>
        <v>98.649000000000001</v>
      </c>
      <c r="AA63" s="9">
        <f>ROUND(AVERAGE(AA29:AB30),3)</f>
        <v>98.536000000000001</v>
      </c>
    </row>
    <row r="64" spans="1:28">
      <c r="C64" s="8">
        <f t="shared" ref="C64:Z64" si="23">ROUND(AVERAGE(C30:D31),3)</f>
        <v>101.205</v>
      </c>
      <c r="D64" s="8">
        <f t="shared" si="23"/>
        <v>101.09399999999999</v>
      </c>
      <c r="E64" s="8">
        <f t="shared" si="23"/>
        <v>100.983</v>
      </c>
      <c r="F64" s="8">
        <f t="shared" si="23"/>
        <v>100.876</v>
      </c>
      <c r="G64" s="8">
        <f t="shared" si="23"/>
        <v>100.76900000000001</v>
      </c>
      <c r="H64" s="8">
        <f t="shared" si="23"/>
        <v>100.66200000000001</v>
      </c>
      <c r="I64" s="8">
        <f t="shared" si="23"/>
        <v>100.55500000000001</v>
      </c>
      <c r="J64" s="8">
        <f t="shared" si="23"/>
        <v>100.44799999999999</v>
      </c>
      <c r="K64" s="8">
        <f t="shared" si="23"/>
        <v>100.337</v>
      </c>
      <c r="L64" s="8">
        <f t="shared" si="23"/>
        <v>100.227</v>
      </c>
      <c r="M64" s="8">
        <f t="shared" si="23"/>
        <v>100.12</v>
      </c>
      <c r="N64" s="8">
        <f t="shared" si="23"/>
        <v>100.009</v>
      </c>
      <c r="O64" s="8">
        <f t="shared" si="23"/>
        <v>99.896000000000001</v>
      </c>
      <c r="P64" s="8">
        <f t="shared" si="23"/>
        <v>99.781999999999996</v>
      </c>
      <c r="Q64" s="8">
        <f t="shared" si="23"/>
        <v>99.667000000000002</v>
      </c>
      <c r="R64" s="8">
        <f t="shared" si="23"/>
        <v>99.552999999999997</v>
      </c>
      <c r="S64" s="8">
        <f t="shared" si="23"/>
        <v>99.442999999999998</v>
      </c>
      <c r="T64" s="8">
        <f t="shared" si="23"/>
        <v>99.332999999999998</v>
      </c>
      <c r="U64" s="8">
        <f t="shared" si="23"/>
        <v>99.218999999999994</v>
      </c>
      <c r="V64" s="8">
        <f t="shared" si="23"/>
        <v>99.105000000000004</v>
      </c>
      <c r="W64" s="8">
        <f t="shared" si="23"/>
        <v>98.991</v>
      </c>
      <c r="X64" s="8">
        <f t="shared" si="23"/>
        <v>98.876999999999995</v>
      </c>
      <c r="Y64" s="8">
        <f t="shared" si="23"/>
        <v>98.763000000000005</v>
      </c>
      <c r="Z64" s="8">
        <f t="shared" si="23"/>
        <v>98.649000000000001</v>
      </c>
      <c r="AA64" s="9">
        <f>ROUND(AVERAGE(AA30:AB31),3)</f>
        <v>98.536000000000001</v>
      </c>
    </row>
    <row r="65" spans="1:28">
      <c r="C65" s="8">
        <f t="shared" ref="C65:S65" si="24">ROUND(AVERAGE(C31:D32),3)</f>
        <v>101.20699999999999</v>
      </c>
      <c r="D65" s="8">
        <f t="shared" si="24"/>
        <v>101.095</v>
      </c>
      <c r="E65" s="8">
        <f t="shared" si="24"/>
        <v>100.98399999999999</v>
      </c>
      <c r="F65" s="8">
        <f t="shared" si="24"/>
        <v>100.877</v>
      </c>
      <c r="G65" s="8">
        <f t="shared" si="24"/>
        <v>100.77</v>
      </c>
      <c r="H65" s="8">
        <f t="shared" si="24"/>
        <v>100.663</v>
      </c>
      <c r="I65" s="8">
        <f t="shared" si="24"/>
        <v>100.556</v>
      </c>
      <c r="J65" s="8">
        <f t="shared" si="24"/>
        <v>100.449</v>
      </c>
      <c r="K65" s="8">
        <f t="shared" si="24"/>
        <v>100.33799999999999</v>
      </c>
      <c r="L65" s="8">
        <f t="shared" si="24"/>
        <v>100.227</v>
      </c>
      <c r="M65" s="8">
        <f t="shared" si="24"/>
        <v>100.12</v>
      </c>
      <c r="N65" s="8">
        <f t="shared" si="24"/>
        <v>100.009</v>
      </c>
      <c r="O65" s="8">
        <f t="shared" si="24"/>
        <v>99.894999999999996</v>
      </c>
      <c r="P65" s="8">
        <f t="shared" si="24"/>
        <v>99.78</v>
      </c>
      <c r="Q65" s="8">
        <f t="shared" si="24"/>
        <v>99.665999999999997</v>
      </c>
      <c r="R65" s="8">
        <f t="shared" si="24"/>
        <v>99.552000000000007</v>
      </c>
      <c r="S65" s="8">
        <f t="shared" si="24"/>
        <v>99.442999999999998</v>
      </c>
      <c r="T65" s="9">
        <f>ROUND(AVERAGE(T31,U31,T32),3)</f>
        <v>99.352000000000004</v>
      </c>
      <c r="AA65" s="9"/>
    </row>
    <row r="66" spans="1:28">
      <c r="C66" s="8">
        <f t="shared" ref="C66:H66" si="25">ROUND(AVERAGE(C32:D33),3)</f>
        <v>101.20699999999999</v>
      </c>
      <c r="D66" s="8">
        <f t="shared" si="25"/>
        <v>101.09699999999999</v>
      </c>
      <c r="E66" s="8">
        <f t="shared" si="25"/>
        <v>100.98699999999999</v>
      </c>
      <c r="F66" s="8">
        <f t="shared" si="25"/>
        <v>100.879</v>
      </c>
      <c r="G66" s="8">
        <f t="shared" si="25"/>
        <v>100.771</v>
      </c>
      <c r="H66" s="8">
        <f t="shared" si="25"/>
        <v>100.663</v>
      </c>
      <c r="I66" s="13">
        <f>ROUND(AVERAGE(I32,J32,I33),3)</f>
        <v>100.57299999999999</v>
      </c>
      <c r="AA66" s="9"/>
    </row>
    <row r="67" spans="1:28">
      <c r="I67" s="13"/>
      <c r="AA67" s="9"/>
    </row>
    <row r="68" spans="1:28">
      <c r="I68" s="13"/>
      <c r="AA68" s="9"/>
    </row>
    <row r="71" spans="1:28">
      <c r="A71" s="270" t="s">
        <v>19</v>
      </c>
      <c r="B71" s="270"/>
      <c r="C71" s="270"/>
      <c r="D71" s="270"/>
      <c r="E71" s="270"/>
      <c r="F71" s="270"/>
      <c r="G71" s="270"/>
      <c r="H71" s="270"/>
      <c r="I71" s="270"/>
      <c r="J71" s="270"/>
      <c r="K71" s="270"/>
      <c r="L71" s="270"/>
      <c r="M71" s="270"/>
      <c r="N71" s="270"/>
      <c r="O71" s="270"/>
      <c r="P71" s="270"/>
      <c r="Q71" s="270"/>
      <c r="R71" s="270"/>
      <c r="S71" s="270"/>
      <c r="T71" s="270"/>
      <c r="U71" s="270"/>
      <c r="V71" s="270"/>
      <c r="W71" s="270"/>
      <c r="X71" s="270"/>
      <c r="Y71" s="270"/>
      <c r="Z71" s="270"/>
      <c r="AA71" s="270"/>
      <c r="AB71" s="270"/>
    </row>
    <row r="72" spans="1:28">
      <c r="B72" s="9">
        <f t="shared" ref="B72:AA72" si="26">+B40-B57</f>
        <v>1.5060000000000002</v>
      </c>
      <c r="C72" s="9">
        <f t="shared" si="26"/>
        <v>1.4860000000000042</v>
      </c>
      <c r="D72" s="9">
        <f t="shared" si="26"/>
        <v>1.2660000000000053</v>
      </c>
      <c r="E72" s="9">
        <f t="shared" si="26"/>
        <v>1.019999999999996</v>
      </c>
      <c r="F72" s="9">
        <f t="shared" si="26"/>
        <v>0.76800000000000068</v>
      </c>
      <c r="G72" s="9">
        <f t="shared" si="26"/>
        <v>0.48999999999999488</v>
      </c>
      <c r="H72" s="9">
        <f t="shared" si="26"/>
        <v>0.24800000000000466</v>
      </c>
      <c r="I72" s="9">
        <f t="shared" si="26"/>
        <v>-1.8000000000000682E-2</v>
      </c>
      <c r="J72" s="9">
        <f t="shared" si="26"/>
        <v>-0.25600000000000023</v>
      </c>
      <c r="K72" s="9">
        <f t="shared" si="26"/>
        <v>-0.27700000000000102</v>
      </c>
      <c r="L72" s="9">
        <f t="shared" si="26"/>
        <v>-0.27300000000001035</v>
      </c>
      <c r="M72" s="9">
        <f t="shared" si="26"/>
        <v>-0.26600000000000534</v>
      </c>
      <c r="N72" s="9">
        <f t="shared" si="26"/>
        <v>-0.21099999999999852</v>
      </c>
      <c r="O72" s="9">
        <f t="shared" si="26"/>
        <v>-8.100000000000307E-2</v>
      </c>
      <c r="P72" s="9">
        <f t="shared" si="26"/>
        <v>0.14400000000000546</v>
      </c>
      <c r="Q72" s="9">
        <f t="shared" si="26"/>
        <v>0.20900000000000318</v>
      </c>
      <c r="R72" s="9">
        <f t="shared" si="26"/>
        <v>-3.2000000000010687E-2</v>
      </c>
      <c r="S72" s="9">
        <f t="shared" si="26"/>
        <v>-0.34100000000000819</v>
      </c>
      <c r="T72" s="9">
        <f t="shared" si="26"/>
        <v>-0.44199999999999307</v>
      </c>
      <c r="U72" s="9">
        <f t="shared" si="26"/>
        <v>-0.77599999999999625</v>
      </c>
      <c r="V72" s="9">
        <f t="shared" si="26"/>
        <v>-1.2560000000000002</v>
      </c>
      <c r="W72" s="9">
        <f t="shared" si="26"/>
        <v>-1.3449999999999989</v>
      </c>
      <c r="X72" s="9">
        <f t="shared" si="26"/>
        <v>-1.2569999999999908</v>
      </c>
      <c r="Y72" s="9">
        <f t="shared" si="26"/>
        <v>-1.3269999999999982</v>
      </c>
      <c r="Z72" s="9">
        <f t="shared" si="26"/>
        <v>-1.3850000000000051</v>
      </c>
      <c r="AA72" s="9">
        <f t="shared" si="26"/>
        <v>-1.3659999999999997</v>
      </c>
    </row>
    <row r="73" spans="1:28">
      <c r="B73" s="13">
        <f t="shared" ref="B73:AA73" si="27">+B41-B58</f>
        <v>1.5669999999999931</v>
      </c>
      <c r="C73" s="9">
        <f t="shared" si="27"/>
        <v>1.4879999999999995</v>
      </c>
      <c r="D73" s="9">
        <f t="shared" si="27"/>
        <v>1.2790000000000106</v>
      </c>
      <c r="E73" s="9">
        <f t="shared" si="27"/>
        <v>1.0180000000000007</v>
      </c>
      <c r="F73" s="9">
        <f t="shared" si="27"/>
        <v>0.72799999999999443</v>
      </c>
      <c r="G73" s="9">
        <f t="shared" si="27"/>
        <v>0.49599999999999511</v>
      </c>
      <c r="H73" s="9">
        <f t="shared" si="27"/>
        <v>0.35999999999999943</v>
      </c>
      <c r="I73" s="9">
        <f t="shared" si="27"/>
        <v>0.22099999999998943</v>
      </c>
      <c r="J73" s="9">
        <f t="shared" si="27"/>
        <v>6.4000000000007162E-2</v>
      </c>
      <c r="K73" s="9">
        <f t="shared" si="27"/>
        <v>-4.9999999999997158E-2</v>
      </c>
      <c r="L73" s="9">
        <f t="shared" si="27"/>
        <v>-0.10500000000000398</v>
      </c>
      <c r="M73" s="9">
        <f t="shared" si="27"/>
        <v>-9.9000000000003752E-2</v>
      </c>
      <c r="N73" s="9">
        <f t="shared" si="27"/>
        <v>3.1000000000005912E-2</v>
      </c>
      <c r="O73" s="9">
        <f t="shared" si="27"/>
        <v>0.20699999999999363</v>
      </c>
      <c r="P73" s="9">
        <f t="shared" si="27"/>
        <v>0.32000000000000739</v>
      </c>
      <c r="Q73" s="9">
        <f t="shared" si="27"/>
        <v>0.25399999999999068</v>
      </c>
      <c r="R73" s="9">
        <f t="shared" si="27"/>
        <v>-0.21300000000000807</v>
      </c>
      <c r="S73" s="9">
        <f t="shared" si="27"/>
        <v>-0.69400000000000261</v>
      </c>
      <c r="T73" s="9">
        <f t="shared" si="27"/>
        <v>-0.80799999999999272</v>
      </c>
      <c r="U73" s="9">
        <f t="shared" si="27"/>
        <v>-1.0669999999999931</v>
      </c>
      <c r="V73" s="9">
        <f t="shared" si="27"/>
        <v>-1.3329999999999984</v>
      </c>
      <c r="W73" s="9">
        <f t="shared" si="27"/>
        <v>-1.2169999999999987</v>
      </c>
      <c r="X73" s="9">
        <f t="shared" si="27"/>
        <v>-1.1370000000000005</v>
      </c>
      <c r="Y73" s="9">
        <f t="shared" si="27"/>
        <v>-1.1940000000000026</v>
      </c>
      <c r="Z73" s="9">
        <f t="shared" si="27"/>
        <v>-1.2510000000000048</v>
      </c>
      <c r="AA73" s="9">
        <f t="shared" si="27"/>
        <v>-1.2920000000000016</v>
      </c>
    </row>
    <row r="74" spans="1:28">
      <c r="B74" s="9"/>
      <c r="C74" s="9">
        <f t="shared" ref="C74:AA74" si="28">+C42-C59</f>
        <v>1.4960000000000093</v>
      </c>
      <c r="D74" s="9">
        <f t="shared" si="28"/>
        <v>1.3010000000000019</v>
      </c>
      <c r="E74" s="9">
        <f t="shared" si="28"/>
        <v>1.0700000000000074</v>
      </c>
      <c r="F74" s="9">
        <f t="shared" si="28"/>
        <v>0.86299999999999955</v>
      </c>
      <c r="G74" s="9">
        <f t="shared" si="28"/>
        <v>0.6460000000000008</v>
      </c>
      <c r="H74" s="9">
        <f t="shared" si="28"/>
        <v>0.51000000000000512</v>
      </c>
      <c r="I74" s="9">
        <f t="shared" si="28"/>
        <v>0.44599999999999795</v>
      </c>
      <c r="J74" s="9">
        <f t="shared" si="28"/>
        <v>0.35999999999999943</v>
      </c>
      <c r="K74" s="9">
        <f t="shared" si="28"/>
        <v>0.29000000000000625</v>
      </c>
      <c r="L74" s="9">
        <f t="shared" si="28"/>
        <v>0.17799999999999727</v>
      </c>
      <c r="M74" s="9">
        <f t="shared" si="28"/>
        <v>0.12999999999999545</v>
      </c>
      <c r="N74" s="9">
        <f t="shared" si="28"/>
        <v>0.35899999999999466</v>
      </c>
      <c r="O74" s="9">
        <f t="shared" si="28"/>
        <v>0.59300000000000352</v>
      </c>
      <c r="P74" s="9">
        <f t="shared" si="28"/>
        <v>0.58199999999999363</v>
      </c>
      <c r="Q74" s="9">
        <f t="shared" si="28"/>
        <v>0.36299999999999955</v>
      </c>
      <c r="R74" s="9">
        <f t="shared" si="28"/>
        <v>-0.23600000000000421</v>
      </c>
      <c r="S74" s="9">
        <f t="shared" si="28"/>
        <v>-0.84099999999999397</v>
      </c>
      <c r="T74" s="9">
        <f t="shared" si="28"/>
        <v>-1.0879999999999939</v>
      </c>
      <c r="U74" s="9">
        <f t="shared" si="28"/>
        <v>-1.0829999999999984</v>
      </c>
      <c r="V74" s="9">
        <f t="shared" si="28"/>
        <v>-0.93500000000000227</v>
      </c>
      <c r="W74" s="9">
        <f t="shared" si="28"/>
        <v>-0.87600000000000477</v>
      </c>
      <c r="X74" s="9">
        <f t="shared" si="28"/>
        <v>-0.88899999999999579</v>
      </c>
      <c r="Y74" s="9">
        <f t="shared" si="28"/>
        <v>-0.92500000000001137</v>
      </c>
      <c r="Z74" s="9">
        <f t="shared" si="28"/>
        <v>-1.0090000000000003</v>
      </c>
      <c r="AA74" s="9">
        <f t="shared" si="28"/>
        <v>-1.0679999999999978</v>
      </c>
    </row>
    <row r="75" spans="1:28">
      <c r="B75" s="9"/>
      <c r="C75" s="9">
        <f t="shared" ref="C75:AA75" si="29">+C43-C60</f>
        <v>1.5789999999999935</v>
      </c>
      <c r="D75" s="9">
        <f t="shared" si="29"/>
        <v>1.3520000000000039</v>
      </c>
      <c r="E75" s="9">
        <f t="shared" si="29"/>
        <v>1.1410000000000053</v>
      </c>
      <c r="F75" s="9">
        <f t="shared" si="29"/>
        <v>0.96999999999999886</v>
      </c>
      <c r="G75" s="9">
        <f t="shared" si="29"/>
        <v>0.75199999999999534</v>
      </c>
      <c r="H75" s="9">
        <f t="shared" si="29"/>
        <v>0.61400000000000432</v>
      </c>
      <c r="I75" s="9">
        <f t="shared" si="29"/>
        <v>0.54999999999999716</v>
      </c>
      <c r="J75" s="9">
        <f t="shared" si="29"/>
        <v>0.47799999999999443</v>
      </c>
      <c r="K75" s="9">
        <f t="shared" si="29"/>
        <v>0.4310000000000116</v>
      </c>
      <c r="L75" s="9">
        <f t="shared" si="29"/>
        <v>0.35899999999999466</v>
      </c>
      <c r="M75" s="9">
        <f t="shared" si="29"/>
        <v>0.38400000000000034</v>
      </c>
      <c r="N75" s="9">
        <f t="shared" si="29"/>
        <v>0.67000000000000171</v>
      </c>
      <c r="O75" s="9">
        <f t="shared" si="29"/>
        <v>0.86299999999999955</v>
      </c>
      <c r="P75" s="9">
        <f t="shared" si="29"/>
        <v>0.65899999999999181</v>
      </c>
      <c r="Q75" s="9">
        <f t="shared" si="29"/>
        <v>0.36299999999999955</v>
      </c>
      <c r="R75" s="9">
        <f t="shared" si="29"/>
        <v>-0.22200000000000841</v>
      </c>
      <c r="S75" s="9">
        <f t="shared" si="29"/>
        <v>-0.73999999999999488</v>
      </c>
      <c r="T75" s="9">
        <f t="shared" si="29"/>
        <v>-0.98499999999999943</v>
      </c>
      <c r="U75" s="9">
        <f t="shared" si="29"/>
        <v>-0.81099999999999284</v>
      </c>
      <c r="V75" s="9">
        <f t="shared" si="29"/>
        <v>-0.44400000000000261</v>
      </c>
      <c r="W75" s="9">
        <f t="shared" si="29"/>
        <v>-0.50400000000000489</v>
      </c>
      <c r="X75" s="9">
        <f t="shared" si="29"/>
        <v>-0.62999999999999545</v>
      </c>
      <c r="Y75" s="9">
        <f t="shared" si="29"/>
        <v>-0.69600000000001216</v>
      </c>
      <c r="Z75" s="9">
        <f t="shared" si="29"/>
        <v>-0.83200000000000784</v>
      </c>
      <c r="AA75" s="9">
        <f t="shared" si="29"/>
        <v>-0.9789999999999992</v>
      </c>
    </row>
    <row r="76" spans="1:28">
      <c r="B76" s="9"/>
      <c r="C76" s="9">
        <f t="shared" ref="C76:AA76" si="30">+C44-C61</f>
        <v>1.6920000000000073</v>
      </c>
      <c r="D76" s="9">
        <f t="shared" si="30"/>
        <v>1.4839999999999947</v>
      </c>
      <c r="E76" s="9">
        <f t="shared" si="30"/>
        <v>1.2549999999999955</v>
      </c>
      <c r="F76" s="9">
        <f t="shared" si="30"/>
        <v>1.0279999999999916</v>
      </c>
      <c r="G76" s="9">
        <f t="shared" si="30"/>
        <v>0.84299999999998931</v>
      </c>
      <c r="H76" s="9">
        <f t="shared" si="30"/>
        <v>0.7879999999999967</v>
      </c>
      <c r="I76" s="9">
        <f t="shared" si="30"/>
        <v>0.65899999999999181</v>
      </c>
      <c r="J76" s="9">
        <f t="shared" si="30"/>
        <v>0.51100000000000989</v>
      </c>
      <c r="K76" s="9">
        <f t="shared" si="30"/>
        <v>0.45799999999999841</v>
      </c>
      <c r="L76" s="9">
        <f t="shared" si="30"/>
        <v>0.43099999999999739</v>
      </c>
      <c r="M76" s="9">
        <f t="shared" si="30"/>
        <v>0.45699999999999363</v>
      </c>
      <c r="N76" s="9">
        <f t="shared" si="30"/>
        <v>0.61899999999999977</v>
      </c>
      <c r="O76" s="9">
        <f t="shared" si="30"/>
        <v>0.67900000000000205</v>
      </c>
      <c r="P76" s="9">
        <f t="shared" si="30"/>
        <v>0.4410000000000025</v>
      </c>
      <c r="Q76" s="9">
        <f t="shared" si="30"/>
        <v>0.17599999999998772</v>
      </c>
      <c r="R76" s="9">
        <f t="shared" si="30"/>
        <v>-0.37300000000000466</v>
      </c>
      <c r="S76" s="9">
        <f t="shared" si="30"/>
        <v>-0.73599999999999</v>
      </c>
      <c r="T76" s="9">
        <f t="shared" si="30"/>
        <v>-0.85800000000000409</v>
      </c>
      <c r="U76" s="9">
        <f t="shared" si="30"/>
        <v>-0.63299999999999557</v>
      </c>
      <c r="V76" s="9">
        <f t="shared" si="30"/>
        <v>-0.20100000000000762</v>
      </c>
      <c r="W76" s="9">
        <f t="shared" si="30"/>
        <v>-0.36299999999999955</v>
      </c>
      <c r="X76" s="9">
        <f t="shared" si="30"/>
        <v>-0.61199999999999477</v>
      </c>
      <c r="Y76" s="9">
        <f t="shared" si="30"/>
        <v>-0.76200000000000045</v>
      </c>
      <c r="Z76" s="9">
        <f t="shared" si="30"/>
        <v>-0.9339999999999975</v>
      </c>
      <c r="AA76" s="9">
        <f t="shared" si="30"/>
        <v>-1.0459999999999923</v>
      </c>
    </row>
    <row r="77" spans="1:28">
      <c r="B77" s="9"/>
      <c r="C77" s="9">
        <f t="shared" ref="C77:AA77" si="31">+C45-C62</f>
        <v>1.8000000000000114</v>
      </c>
      <c r="D77" s="9">
        <f t="shared" si="31"/>
        <v>1.605000000000004</v>
      </c>
      <c r="E77" s="9">
        <f t="shared" si="31"/>
        <v>1.3850000000000051</v>
      </c>
      <c r="F77" s="9">
        <f t="shared" si="31"/>
        <v>1.2060000000000031</v>
      </c>
      <c r="G77" s="9">
        <f t="shared" si="31"/>
        <v>1.112000000000009</v>
      </c>
      <c r="H77" s="9">
        <f t="shared" si="31"/>
        <v>1.1039999999999992</v>
      </c>
      <c r="I77" s="9">
        <f t="shared" si="31"/>
        <v>0.93800000000000239</v>
      </c>
      <c r="J77" s="9">
        <f t="shared" si="31"/>
        <v>0.67300000000000182</v>
      </c>
      <c r="K77" s="9">
        <f t="shared" si="31"/>
        <v>0.46999999999999886</v>
      </c>
      <c r="L77" s="9">
        <f t="shared" si="31"/>
        <v>0.2809999999999917</v>
      </c>
      <c r="M77" s="9">
        <f t="shared" si="31"/>
        <v>0.11499999999999488</v>
      </c>
      <c r="N77" s="9">
        <f t="shared" si="31"/>
        <v>0.19499999999999318</v>
      </c>
      <c r="O77" s="9">
        <f t="shared" si="31"/>
        <v>0.14300000000000068</v>
      </c>
      <c r="P77" s="9">
        <f t="shared" si="31"/>
        <v>-0.13100000000000023</v>
      </c>
      <c r="Q77" s="9">
        <f t="shared" si="31"/>
        <v>-0.27599999999999625</v>
      </c>
      <c r="R77" s="9">
        <f t="shared" si="31"/>
        <v>-0.60800000000000409</v>
      </c>
      <c r="S77" s="9">
        <f t="shared" si="31"/>
        <v>-0.81700000000000728</v>
      </c>
      <c r="T77" s="9">
        <f t="shared" si="31"/>
        <v>-0.71699999999999875</v>
      </c>
      <c r="U77" s="9">
        <f t="shared" si="31"/>
        <v>-0.43599999999999284</v>
      </c>
      <c r="V77" s="9">
        <f t="shared" si="31"/>
        <v>-0.15900000000000603</v>
      </c>
      <c r="W77" s="9">
        <f t="shared" si="31"/>
        <v>-0.44899999999999807</v>
      </c>
      <c r="X77" s="9">
        <f t="shared" si="31"/>
        <v>-0.71299999999999386</v>
      </c>
      <c r="Y77" s="9">
        <f t="shared" si="31"/>
        <v>-0.88700000000000045</v>
      </c>
      <c r="Z77" s="9">
        <f t="shared" si="31"/>
        <v>-1.1129999999999995</v>
      </c>
      <c r="AA77" s="13">
        <f t="shared" si="31"/>
        <v>-1.034000000000006</v>
      </c>
    </row>
    <row r="78" spans="1:28">
      <c r="B78" s="9"/>
      <c r="C78" s="9">
        <f t="shared" ref="C78:AA78" si="32">+C46-C63</f>
        <v>1.8810000000000002</v>
      </c>
      <c r="D78" s="9">
        <f t="shared" si="32"/>
        <v>1.7259999999999991</v>
      </c>
      <c r="E78" s="9">
        <f t="shared" si="32"/>
        <v>1.5250000000000057</v>
      </c>
      <c r="F78" s="9">
        <f t="shared" si="32"/>
        <v>1.3619999999999948</v>
      </c>
      <c r="G78" s="9">
        <f t="shared" si="32"/>
        <v>1.3199999999999932</v>
      </c>
      <c r="H78" s="9">
        <f t="shared" si="32"/>
        <v>1.2980000000000018</v>
      </c>
      <c r="I78" s="9">
        <f t="shared" si="32"/>
        <v>1.137999999999991</v>
      </c>
      <c r="J78" s="9">
        <f t="shared" si="32"/>
        <v>0.76599999999999113</v>
      </c>
      <c r="K78" s="9">
        <f t="shared" si="32"/>
        <v>0.34499999999999886</v>
      </c>
      <c r="L78" s="9">
        <f t="shared" si="32"/>
        <v>-2.0000000000095497E-3</v>
      </c>
      <c r="M78" s="9">
        <f t="shared" si="32"/>
        <v>-0.23000000000000398</v>
      </c>
      <c r="N78" s="9">
        <f t="shared" si="32"/>
        <v>-0.10800000000000409</v>
      </c>
      <c r="O78" s="9">
        <f t="shared" si="32"/>
        <v>-5.700000000000216E-2</v>
      </c>
      <c r="P78" s="9">
        <f t="shared" si="32"/>
        <v>-0.22499999999999432</v>
      </c>
      <c r="Q78" s="9">
        <f t="shared" si="32"/>
        <v>-0.1839999999999975</v>
      </c>
      <c r="R78" s="9">
        <f t="shared" si="32"/>
        <v>-0.33299999999999841</v>
      </c>
      <c r="S78" s="9">
        <f t="shared" si="32"/>
        <v>-0.49000000000000909</v>
      </c>
      <c r="T78" s="9">
        <f t="shared" si="32"/>
        <v>-0.28600000000000136</v>
      </c>
      <c r="U78" s="9">
        <f t="shared" si="32"/>
        <v>-0.1839999999999975</v>
      </c>
      <c r="V78" s="9">
        <f t="shared" si="32"/>
        <v>-0.17799999999999727</v>
      </c>
      <c r="W78" s="9">
        <f t="shared" si="32"/>
        <v>-0.4789999999999992</v>
      </c>
      <c r="X78" s="9">
        <f t="shared" si="32"/>
        <v>-0.71999999999999886</v>
      </c>
      <c r="Y78" s="9">
        <f t="shared" si="32"/>
        <v>-0.84300000000000352</v>
      </c>
      <c r="Z78" s="9">
        <f t="shared" si="32"/>
        <v>-1.0820000000000078</v>
      </c>
      <c r="AA78" s="9">
        <f t="shared" si="32"/>
        <v>-1.0079999999999956</v>
      </c>
    </row>
    <row r="79" spans="1:28">
      <c r="B79" s="9"/>
      <c r="C79" s="9">
        <f t="shared" ref="C79:AA79" si="33">+C47-C64</f>
        <v>1.9069999999999965</v>
      </c>
      <c r="D79" s="9">
        <f t="shared" si="33"/>
        <v>1.7820000000000107</v>
      </c>
      <c r="E79" s="9">
        <f t="shared" si="33"/>
        <v>1.5899999999999892</v>
      </c>
      <c r="F79" s="9">
        <f t="shared" si="33"/>
        <v>1.3849999999999909</v>
      </c>
      <c r="G79" s="9">
        <f t="shared" si="33"/>
        <v>1.2549999999999955</v>
      </c>
      <c r="H79" s="9">
        <f t="shared" si="33"/>
        <v>1.1269999999999953</v>
      </c>
      <c r="I79" s="9">
        <f t="shared" si="33"/>
        <v>0.91399999999998727</v>
      </c>
      <c r="J79" s="9">
        <f t="shared" si="33"/>
        <v>0.53700000000000614</v>
      </c>
      <c r="K79" s="9">
        <f t="shared" si="33"/>
        <v>0.17499999999999716</v>
      </c>
      <c r="L79" s="9">
        <f t="shared" si="33"/>
        <v>-6.6000000000002501E-2</v>
      </c>
      <c r="M79" s="9">
        <f t="shared" si="33"/>
        <v>-0.23499999999999943</v>
      </c>
      <c r="N79" s="9">
        <f t="shared" si="33"/>
        <v>-0.19700000000000273</v>
      </c>
      <c r="O79" s="9">
        <f t="shared" si="33"/>
        <v>-3.1999999999996476E-2</v>
      </c>
      <c r="P79" s="9">
        <f t="shared" si="33"/>
        <v>4.5000000000001705E-2</v>
      </c>
      <c r="Q79" s="9">
        <f t="shared" si="33"/>
        <v>3.3000000000001251E-2</v>
      </c>
      <c r="R79" s="9">
        <f t="shared" si="33"/>
        <v>-1.099999999999568E-2</v>
      </c>
      <c r="S79" s="9">
        <f t="shared" si="33"/>
        <v>-1.8000000000000682E-2</v>
      </c>
      <c r="T79" s="9">
        <f t="shared" si="33"/>
        <v>-4.9999999999954525E-3</v>
      </c>
      <c r="U79" s="9">
        <f t="shared" si="33"/>
        <v>5.900000000001171E-2</v>
      </c>
      <c r="V79" s="9">
        <f t="shared" si="33"/>
        <v>-3.7000000000006139E-2</v>
      </c>
      <c r="W79" s="9">
        <f t="shared" si="33"/>
        <v>-0.48999999999999488</v>
      </c>
      <c r="X79" s="9">
        <f t="shared" si="33"/>
        <v>-0.72099999999998943</v>
      </c>
      <c r="Y79" s="9">
        <f t="shared" si="33"/>
        <v>-0.757000000000005</v>
      </c>
      <c r="Z79" s="9">
        <f t="shared" si="33"/>
        <v>-0.87800000000000011</v>
      </c>
      <c r="AA79" s="9">
        <f t="shared" si="33"/>
        <v>-0.83599999999999852</v>
      </c>
    </row>
    <row r="80" spans="1:28">
      <c r="B80" s="9"/>
      <c r="C80" s="9">
        <f t="shared" ref="C80:T80" si="34">+C48-C65</f>
        <v>2.0220000000000056</v>
      </c>
      <c r="D80" s="9">
        <f t="shared" si="34"/>
        <v>1.8080000000000069</v>
      </c>
      <c r="E80" s="9">
        <f t="shared" si="34"/>
        <v>1.5660000000000025</v>
      </c>
      <c r="F80" s="9">
        <f t="shared" si="34"/>
        <v>1.3119999999999976</v>
      </c>
      <c r="G80" s="9">
        <f t="shared" si="34"/>
        <v>1.0180000000000007</v>
      </c>
      <c r="H80" s="9">
        <f t="shared" si="34"/>
        <v>0.76200000000000045</v>
      </c>
      <c r="I80" s="9">
        <f t="shared" si="34"/>
        <v>0.61500000000000909</v>
      </c>
      <c r="J80" s="9">
        <f t="shared" si="34"/>
        <v>0.41899999999999693</v>
      </c>
      <c r="K80" s="9">
        <f t="shared" si="34"/>
        <v>0.24399999999999977</v>
      </c>
      <c r="L80" s="9">
        <f t="shared" si="34"/>
        <v>0.2149999999999892</v>
      </c>
      <c r="M80" s="9">
        <f t="shared" si="34"/>
        <v>5.1999999999992497E-2</v>
      </c>
      <c r="N80" s="9">
        <f t="shared" si="34"/>
        <v>-5.8000000000006935E-2</v>
      </c>
      <c r="O80" s="9">
        <f t="shared" si="34"/>
        <v>8.8999999999998636E-2</v>
      </c>
      <c r="P80" s="9">
        <f t="shared" si="34"/>
        <v>0.23999999999999488</v>
      </c>
      <c r="Q80" s="9">
        <f t="shared" si="34"/>
        <v>3.9000000000001478E-2</v>
      </c>
      <c r="R80" s="9">
        <f t="shared" si="34"/>
        <v>4.8999999999992383E-2</v>
      </c>
      <c r="S80" s="9">
        <f t="shared" si="34"/>
        <v>0.29099999999999682</v>
      </c>
      <c r="T80" s="9">
        <f t="shared" si="34"/>
        <v>0.14199999999999591</v>
      </c>
    </row>
    <row r="81" spans="1:28">
      <c r="B81" s="9"/>
      <c r="C81" s="9">
        <f t="shared" ref="C81:I81" si="35">+C49-C66</f>
        <v>2.2830000000000013</v>
      </c>
      <c r="D81" s="9">
        <f t="shared" si="35"/>
        <v>1.9270000000000067</v>
      </c>
      <c r="E81" s="9">
        <f t="shared" si="35"/>
        <v>1.5750000000000028</v>
      </c>
      <c r="F81" s="9">
        <f t="shared" si="35"/>
        <v>1.3189999999999884</v>
      </c>
      <c r="G81" s="9">
        <f t="shared" si="35"/>
        <v>1.0169999999999959</v>
      </c>
      <c r="H81" s="9">
        <f t="shared" si="35"/>
        <v>0.78100000000000591</v>
      </c>
      <c r="I81" s="13">
        <f t="shared" si="35"/>
        <v>0.67000000000000171</v>
      </c>
    </row>
    <row r="83" spans="1:28">
      <c r="A83" s="270" t="s">
        <v>7</v>
      </c>
      <c r="B83" s="270"/>
      <c r="C83" s="270"/>
      <c r="D83" s="270"/>
      <c r="E83" s="270"/>
      <c r="F83" s="270"/>
      <c r="G83" s="270"/>
      <c r="H83" s="270"/>
      <c r="I83" s="270"/>
      <c r="J83" s="270"/>
      <c r="K83" s="270"/>
      <c r="L83" s="270"/>
      <c r="M83" s="270"/>
      <c r="N83" s="270"/>
      <c r="O83" s="270"/>
      <c r="P83" s="270"/>
      <c r="Q83" s="270"/>
      <c r="R83" s="270"/>
      <c r="S83" s="270"/>
      <c r="T83" s="270"/>
      <c r="U83" s="270"/>
      <c r="V83" s="270"/>
      <c r="W83" s="270"/>
      <c r="X83" s="270"/>
      <c r="Y83" s="270"/>
      <c r="Z83" s="270"/>
      <c r="AA83" s="270"/>
      <c r="AB83" s="270"/>
    </row>
    <row r="84" spans="1:28">
      <c r="A84" s="11">
        <v>100</v>
      </c>
      <c r="B84" s="9">
        <f>+B72*100</f>
        <v>150.60000000000002</v>
      </c>
      <c r="C84" s="9">
        <f>+C72*100</f>
        <v>148.60000000000042</v>
      </c>
      <c r="D84" s="9">
        <f t="shared" ref="D84:H84" si="36">+D72*100</f>
        <v>126.60000000000053</v>
      </c>
      <c r="E84" s="9">
        <f t="shared" si="36"/>
        <v>101.9999999999996</v>
      </c>
      <c r="F84" s="9">
        <f t="shared" si="36"/>
        <v>76.800000000000068</v>
      </c>
      <c r="G84" s="9">
        <f t="shared" si="36"/>
        <v>48.999999999999488</v>
      </c>
      <c r="H84" s="9">
        <f t="shared" si="36"/>
        <v>24.800000000000466</v>
      </c>
      <c r="I84" s="14">
        <f t="shared" ref="I84" si="37">+I72*100</f>
        <v>-1.8000000000000682</v>
      </c>
      <c r="J84" s="14">
        <f t="shared" ref="J84:AA84" si="38">+J72*100</f>
        <v>-25.600000000000023</v>
      </c>
      <c r="K84" s="14">
        <f t="shared" si="38"/>
        <v>-27.700000000000102</v>
      </c>
      <c r="L84" s="14">
        <f t="shared" si="38"/>
        <v>-27.300000000001035</v>
      </c>
      <c r="M84" s="14">
        <f t="shared" si="38"/>
        <v>-26.600000000000534</v>
      </c>
      <c r="N84" s="14">
        <f t="shared" si="38"/>
        <v>-21.099999999999852</v>
      </c>
      <c r="O84" s="14">
        <f t="shared" si="38"/>
        <v>-8.100000000000307</v>
      </c>
      <c r="P84" s="9">
        <f t="shared" si="38"/>
        <v>14.400000000000546</v>
      </c>
      <c r="Q84" s="9">
        <f t="shared" si="38"/>
        <v>20.900000000000318</v>
      </c>
      <c r="R84" s="14">
        <f t="shared" si="38"/>
        <v>-3.2000000000010687</v>
      </c>
      <c r="S84" s="14">
        <f t="shared" si="38"/>
        <v>-34.100000000000819</v>
      </c>
      <c r="T84" s="14">
        <f t="shared" si="38"/>
        <v>-44.199999999999307</v>
      </c>
      <c r="U84" s="14">
        <f t="shared" si="38"/>
        <v>-77.599999999999625</v>
      </c>
      <c r="V84" s="14">
        <f t="shared" si="38"/>
        <v>-125.60000000000002</v>
      </c>
      <c r="W84" s="14">
        <f t="shared" si="38"/>
        <v>-134.49999999999989</v>
      </c>
      <c r="X84" s="14">
        <f t="shared" si="38"/>
        <v>-125.69999999999908</v>
      </c>
      <c r="Y84" s="14">
        <f t="shared" si="38"/>
        <v>-132.69999999999982</v>
      </c>
      <c r="Z84" s="14">
        <f t="shared" si="38"/>
        <v>-138.50000000000051</v>
      </c>
      <c r="AA84" s="14">
        <f t="shared" si="38"/>
        <v>-136.59999999999997</v>
      </c>
    </row>
    <row r="85" spans="1:28">
      <c r="A85" s="11">
        <v>90</v>
      </c>
      <c r="B85" s="13">
        <f>+B73*100*0.75</f>
        <v>117.52499999999948</v>
      </c>
      <c r="C85" s="9">
        <f t="shared" ref="C85:H93" si="39">+C73*100</f>
        <v>148.79999999999995</v>
      </c>
      <c r="D85" s="9">
        <f t="shared" si="39"/>
        <v>127.90000000000106</v>
      </c>
      <c r="E85" s="9">
        <f t="shared" si="39"/>
        <v>101.80000000000007</v>
      </c>
      <c r="F85" s="9">
        <f t="shared" si="39"/>
        <v>72.799999999999443</v>
      </c>
      <c r="G85" s="9">
        <f t="shared" si="39"/>
        <v>49.599999999999511</v>
      </c>
      <c r="H85" s="9">
        <f t="shared" si="39"/>
        <v>35.999999999999943</v>
      </c>
      <c r="I85" s="9">
        <f t="shared" ref="I85:AA85" si="40">+I73*100</f>
        <v>22.099999999998943</v>
      </c>
      <c r="J85" s="9">
        <f t="shared" si="40"/>
        <v>6.4000000000007162</v>
      </c>
      <c r="K85" s="14">
        <f t="shared" si="40"/>
        <v>-4.9999999999997158</v>
      </c>
      <c r="L85" s="14">
        <f t="shared" si="40"/>
        <v>-10.500000000000398</v>
      </c>
      <c r="M85" s="14">
        <f t="shared" si="40"/>
        <v>-9.9000000000003752</v>
      </c>
      <c r="N85" s="9">
        <f t="shared" si="40"/>
        <v>3.1000000000005912</v>
      </c>
      <c r="O85" s="9">
        <f t="shared" si="40"/>
        <v>20.699999999999363</v>
      </c>
      <c r="P85" s="9">
        <f t="shared" si="40"/>
        <v>32.000000000000739</v>
      </c>
      <c r="Q85" s="9">
        <f t="shared" si="40"/>
        <v>25.399999999999068</v>
      </c>
      <c r="R85" s="14">
        <f t="shared" si="40"/>
        <v>-21.300000000000807</v>
      </c>
      <c r="S85" s="14">
        <f t="shared" si="40"/>
        <v>-69.400000000000261</v>
      </c>
      <c r="T85" s="14">
        <f t="shared" si="40"/>
        <v>-80.799999999999272</v>
      </c>
      <c r="U85" s="14">
        <f t="shared" si="40"/>
        <v>-106.69999999999931</v>
      </c>
      <c r="V85" s="14">
        <f t="shared" si="40"/>
        <v>-133.29999999999984</v>
      </c>
      <c r="W85" s="14">
        <f t="shared" si="40"/>
        <v>-121.69999999999987</v>
      </c>
      <c r="X85" s="14">
        <f t="shared" si="40"/>
        <v>-113.70000000000005</v>
      </c>
      <c r="Y85" s="14">
        <f t="shared" si="40"/>
        <v>-119.40000000000026</v>
      </c>
      <c r="Z85" s="14">
        <f t="shared" si="40"/>
        <v>-125.10000000000048</v>
      </c>
      <c r="AA85" s="14">
        <f t="shared" si="40"/>
        <v>-129.20000000000016</v>
      </c>
    </row>
    <row r="86" spans="1:28">
      <c r="A86" s="11">
        <f>+A85-10</f>
        <v>80</v>
      </c>
      <c r="B86" s="9"/>
      <c r="C86" s="9">
        <f t="shared" si="39"/>
        <v>149.60000000000093</v>
      </c>
      <c r="D86" s="9">
        <f t="shared" si="39"/>
        <v>130.10000000000019</v>
      </c>
      <c r="E86" s="9">
        <f t="shared" si="39"/>
        <v>107.00000000000074</v>
      </c>
      <c r="F86" s="9">
        <f t="shared" si="39"/>
        <v>86.299999999999955</v>
      </c>
      <c r="G86" s="9">
        <f t="shared" si="39"/>
        <v>64.60000000000008</v>
      </c>
      <c r="H86" s="9">
        <f t="shared" si="39"/>
        <v>51.000000000000512</v>
      </c>
      <c r="I86" s="9">
        <f t="shared" ref="I86:AA86" si="41">+I74*100</f>
        <v>44.599999999999795</v>
      </c>
      <c r="J86" s="9">
        <f t="shared" si="41"/>
        <v>35.999999999999943</v>
      </c>
      <c r="K86" s="9">
        <f t="shared" si="41"/>
        <v>29.000000000000625</v>
      </c>
      <c r="L86" s="9">
        <f t="shared" si="41"/>
        <v>17.799999999999727</v>
      </c>
      <c r="M86" s="9">
        <f t="shared" si="41"/>
        <v>12.999999999999545</v>
      </c>
      <c r="N86" s="9">
        <f t="shared" si="41"/>
        <v>35.899999999999466</v>
      </c>
      <c r="O86" s="9">
        <f t="shared" si="41"/>
        <v>59.300000000000352</v>
      </c>
      <c r="P86" s="9">
        <f t="shared" si="41"/>
        <v>58.199999999999363</v>
      </c>
      <c r="Q86" s="9">
        <f t="shared" si="41"/>
        <v>36.299999999999955</v>
      </c>
      <c r="R86" s="14">
        <f t="shared" si="41"/>
        <v>-23.600000000000421</v>
      </c>
      <c r="S86" s="14">
        <f t="shared" si="41"/>
        <v>-84.099999999999397</v>
      </c>
      <c r="T86" s="14">
        <f t="shared" si="41"/>
        <v>-108.79999999999939</v>
      </c>
      <c r="U86" s="14">
        <f t="shared" si="41"/>
        <v>-108.29999999999984</v>
      </c>
      <c r="V86" s="14">
        <f t="shared" si="41"/>
        <v>-93.500000000000227</v>
      </c>
      <c r="W86" s="14">
        <f t="shared" si="41"/>
        <v>-87.600000000000477</v>
      </c>
      <c r="X86" s="14">
        <f t="shared" si="41"/>
        <v>-88.899999999999579</v>
      </c>
      <c r="Y86" s="14">
        <f t="shared" si="41"/>
        <v>-92.500000000001137</v>
      </c>
      <c r="Z86" s="14">
        <f t="shared" si="41"/>
        <v>-100.90000000000003</v>
      </c>
      <c r="AA86" s="14">
        <f t="shared" si="41"/>
        <v>-106.79999999999978</v>
      </c>
    </row>
    <row r="87" spans="1:28">
      <c r="A87" s="11">
        <f t="shared" ref="A87:A94" si="42">+A86-10</f>
        <v>70</v>
      </c>
      <c r="B87" s="9"/>
      <c r="C87" s="9">
        <f t="shared" si="39"/>
        <v>157.89999999999935</v>
      </c>
      <c r="D87" s="9">
        <f t="shared" si="39"/>
        <v>135.20000000000039</v>
      </c>
      <c r="E87" s="9">
        <f t="shared" si="39"/>
        <v>114.10000000000053</v>
      </c>
      <c r="F87" s="9">
        <f t="shared" si="39"/>
        <v>96.999999999999886</v>
      </c>
      <c r="G87" s="9">
        <f t="shared" si="39"/>
        <v>75.199999999999534</v>
      </c>
      <c r="H87" s="9">
        <f t="shared" si="39"/>
        <v>61.400000000000432</v>
      </c>
      <c r="I87" s="9">
        <f t="shared" ref="I87:AA87" si="43">+I75*100</f>
        <v>54.999999999999716</v>
      </c>
      <c r="J87" s="9">
        <f t="shared" si="43"/>
        <v>47.799999999999443</v>
      </c>
      <c r="K87" s="9">
        <f t="shared" si="43"/>
        <v>43.10000000000116</v>
      </c>
      <c r="L87" s="9">
        <f t="shared" si="43"/>
        <v>35.899999999999466</v>
      </c>
      <c r="M87" s="9">
        <f t="shared" si="43"/>
        <v>38.400000000000034</v>
      </c>
      <c r="N87" s="9">
        <f t="shared" si="43"/>
        <v>67.000000000000171</v>
      </c>
      <c r="O87" s="9">
        <f t="shared" si="43"/>
        <v>86.299999999999955</v>
      </c>
      <c r="P87" s="9">
        <f t="shared" si="43"/>
        <v>65.899999999999181</v>
      </c>
      <c r="Q87" s="9">
        <f t="shared" si="43"/>
        <v>36.299999999999955</v>
      </c>
      <c r="R87" s="14">
        <f t="shared" si="43"/>
        <v>-22.200000000000841</v>
      </c>
      <c r="S87" s="14">
        <f t="shared" si="43"/>
        <v>-73.999999999999488</v>
      </c>
      <c r="T87" s="14">
        <f t="shared" si="43"/>
        <v>-98.499999999999943</v>
      </c>
      <c r="U87" s="14">
        <f t="shared" si="43"/>
        <v>-81.099999999999284</v>
      </c>
      <c r="V87" s="14">
        <f t="shared" si="43"/>
        <v>-44.400000000000261</v>
      </c>
      <c r="W87" s="14">
        <f t="shared" si="43"/>
        <v>-50.400000000000489</v>
      </c>
      <c r="X87" s="14">
        <f t="shared" si="43"/>
        <v>-62.999999999999545</v>
      </c>
      <c r="Y87" s="14">
        <f t="shared" si="43"/>
        <v>-69.600000000001216</v>
      </c>
      <c r="Z87" s="14">
        <f t="shared" si="43"/>
        <v>-83.200000000000784</v>
      </c>
      <c r="AA87" s="14">
        <f t="shared" si="43"/>
        <v>-97.89999999999992</v>
      </c>
    </row>
    <row r="88" spans="1:28">
      <c r="A88" s="11">
        <f t="shared" si="42"/>
        <v>60</v>
      </c>
      <c r="B88" s="9"/>
      <c r="C88" s="9">
        <f t="shared" si="39"/>
        <v>169.20000000000073</v>
      </c>
      <c r="D88" s="9">
        <f t="shared" si="39"/>
        <v>148.39999999999947</v>
      </c>
      <c r="E88" s="9">
        <f t="shared" si="39"/>
        <v>125.49999999999955</v>
      </c>
      <c r="F88" s="9">
        <f t="shared" si="39"/>
        <v>102.79999999999916</v>
      </c>
      <c r="G88" s="9">
        <f t="shared" si="39"/>
        <v>84.299999999998931</v>
      </c>
      <c r="H88" s="9">
        <f t="shared" si="39"/>
        <v>78.79999999999967</v>
      </c>
      <c r="I88" s="9">
        <f t="shared" ref="I88:AA88" si="44">+I76*100</f>
        <v>65.899999999999181</v>
      </c>
      <c r="J88" s="9">
        <f t="shared" si="44"/>
        <v>51.100000000000989</v>
      </c>
      <c r="K88" s="9">
        <f t="shared" si="44"/>
        <v>45.799999999999841</v>
      </c>
      <c r="L88" s="9">
        <f t="shared" si="44"/>
        <v>43.099999999999739</v>
      </c>
      <c r="M88" s="9">
        <f t="shared" si="44"/>
        <v>45.699999999999363</v>
      </c>
      <c r="N88" s="9">
        <f t="shared" si="44"/>
        <v>61.899999999999977</v>
      </c>
      <c r="O88" s="9">
        <f t="shared" si="44"/>
        <v>67.900000000000205</v>
      </c>
      <c r="P88" s="9">
        <f t="shared" si="44"/>
        <v>44.10000000000025</v>
      </c>
      <c r="Q88" s="9">
        <f t="shared" si="44"/>
        <v>17.599999999998772</v>
      </c>
      <c r="R88" s="14">
        <f t="shared" si="44"/>
        <v>-37.300000000000466</v>
      </c>
      <c r="S88" s="14">
        <f t="shared" si="44"/>
        <v>-73.599999999999</v>
      </c>
      <c r="T88" s="14">
        <f t="shared" si="44"/>
        <v>-85.800000000000409</v>
      </c>
      <c r="U88" s="14">
        <f t="shared" si="44"/>
        <v>-63.299999999999557</v>
      </c>
      <c r="V88" s="14">
        <f t="shared" si="44"/>
        <v>-20.100000000000762</v>
      </c>
      <c r="W88" s="14">
        <f t="shared" si="44"/>
        <v>-36.299999999999955</v>
      </c>
      <c r="X88" s="14">
        <f t="shared" si="44"/>
        <v>-61.199999999999477</v>
      </c>
      <c r="Y88" s="14">
        <f t="shared" si="44"/>
        <v>-76.200000000000045</v>
      </c>
      <c r="Z88" s="14">
        <f t="shared" si="44"/>
        <v>-93.39999999999975</v>
      </c>
      <c r="AA88" s="14">
        <f t="shared" si="44"/>
        <v>-104.59999999999923</v>
      </c>
    </row>
    <row r="89" spans="1:28">
      <c r="A89" s="11">
        <f t="shared" si="42"/>
        <v>50</v>
      </c>
      <c r="B89" s="9"/>
      <c r="C89" s="9">
        <f t="shared" si="39"/>
        <v>180.00000000000114</v>
      </c>
      <c r="D89" s="9">
        <f t="shared" si="39"/>
        <v>160.5000000000004</v>
      </c>
      <c r="E89" s="9">
        <f t="shared" si="39"/>
        <v>138.50000000000051</v>
      </c>
      <c r="F89" s="9">
        <f t="shared" si="39"/>
        <v>120.60000000000031</v>
      </c>
      <c r="G89" s="9">
        <f t="shared" si="39"/>
        <v>111.2000000000009</v>
      </c>
      <c r="H89" s="9">
        <f t="shared" si="39"/>
        <v>110.39999999999992</v>
      </c>
      <c r="I89" s="9">
        <f t="shared" ref="I89:Z89" si="45">+I77*100</f>
        <v>93.800000000000239</v>
      </c>
      <c r="J89" s="9">
        <f t="shared" si="45"/>
        <v>67.300000000000182</v>
      </c>
      <c r="K89" s="9">
        <f t="shared" si="45"/>
        <v>46.999999999999886</v>
      </c>
      <c r="L89" s="9">
        <f t="shared" si="45"/>
        <v>28.09999999999917</v>
      </c>
      <c r="M89" s="9">
        <f t="shared" si="45"/>
        <v>11.499999999999488</v>
      </c>
      <c r="N89" s="9">
        <f t="shared" si="45"/>
        <v>19.499999999999318</v>
      </c>
      <c r="O89" s="9">
        <f t="shared" si="45"/>
        <v>14.300000000000068</v>
      </c>
      <c r="P89" s="14">
        <f t="shared" si="45"/>
        <v>-13.100000000000023</v>
      </c>
      <c r="Q89" s="14">
        <f t="shared" si="45"/>
        <v>-27.599999999999625</v>
      </c>
      <c r="R89" s="14">
        <f t="shared" si="45"/>
        <v>-60.800000000000409</v>
      </c>
      <c r="S89" s="14">
        <f t="shared" si="45"/>
        <v>-81.700000000000728</v>
      </c>
      <c r="T89" s="14">
        <f t="shared" si="45"/>
        <v>-71.699999999999875</v>
      </c>
      <c r="U89" s="14">
        <f t="shared" si="45"/>
        <v>-43.599999999999284</v>
      </c>
      <c r="V89" s="14">
        <f t="shared" si="45"/>
        <v>-15.900000000000603</v>
      </c>
      <c r="W89" s="14">
        <f t="shared" si="45"/>
        <v>-44.899999999999807</v>
      </c>
      <c r="X89" s="14">
        <f t="shared" si="45"/>
        <v>-71.299999999999386</v>
      </c>
      <c r="Y89" s="14">
        <f t="shared" si="45"/>
        <v>-88.700000000000045</v>
      </c>
      <c r="Z89" s="14">
        <f t="shared" si="45"/>
        <v>-111.29999999999995</v>
      </c>
      <c r="AA89" s="14">
        <f>+AA77*100*0.75</f>
        <v>-77.550000000000452</v>
      </c>
    </row>
    <row r="90" spans="1:28">
      <c r="A90" s="11">
        <f t="shared" si="42"/>
        <v>40</v>
      </c>
      <c r="B90" s="9"/>
      <c r="C90" s="9">
        <f t="shared" si="39"/>
        <v>188.10000000000002</v>
      </c>
      <c r="D90" s="9">
        <f t="shared" si="39"/>
        <v>172.59999999999991</v>
      </c>
      <c r="E90" s="9">
        <f t="shared" si="39"/>
        <v>152.50000000000057</v>
      </c>
      <c r="F90" s="9">
        <f t="shared" si="39"/>
        <v>136.19999999999948</v>
      </c>
      <c r="G90" s="9">
        <f t="shared" si="39"/>
        <v>131.99999999999932</v>
      </c>
      <c r="H90" s="9">
        <f t="shared" si="39"/>
        <v>129.80000000000018</v>
      </c>
      <c r="I90" s="9">
        <f t="shared" ref="I90:Z90" si="46">+I78*100</f>
        <v>113.7999999999991</v>
      </c>
      <c r="J90" s="9">
        <f t="shared" si="46"/>
        <v>76.599999999999113</v>
      </c>
      <c r="K90" s="9">
        <f t="shared" si="46"/>
        <v>34.499999999999886</v>
      </c>
      <c r="L90" s="14">
        <f t="shared" si="46"/>
        <v>-0.20000000000095497</v>
      </c>
      <c r="M90" s="14">
        <f t="shared" si="46"/>
        <v>-23.000000000000398</v>
      </c>
      <c r="N90" s="14">
        <f t="shared" si="46"/>
        <v>-10.800000000000409</v>
      </c>
      <c r="O90" s="14">
        <f t="shared" si="46"/>
        <v>-5.700000000000216</v>
      </c>
      <c r="P90" s="14">
        <f t="shared" si="46"/>
        <v>-22.499999999999432</v>
      </c>
      <c r="Q90" s="14">
        <f t="shared" si="46"/>
        <v>-18.39999999999975</v>
      </c>
      <c r="R90" s="14">
        <f t="shared" si="46"/>
        <v>-33.299999999999841</v>
      </c>
      <c r="S90" s="14">
        <f t="shared" si="46"/>
        <v>-49.000000000000909</v>
      </c>
      <c r="T90" s="14">
        <f t="shared" si="46"/>
        <v>-28.600000000000136</v>
      </c>
      <c r="U90" s="14">
        <f t="shared" si="46"/>
        <v>-18.39999999999975</v>
      </c>
      <c r="V90" s="14">
        <f t="shared" si="46"/>
        <v>-17.799999999999727</v>
      </c>
      <c r="W90" s="14">
        <f t="shared" si="46"/>
        <v>-47.89999999999992</v>
      </c>
      <c r="X90" s="14">
        <f t="shared" si="46"/>
        <v>-71.999999999999886</v>
      </c>
      <c r="Y90" s="14">
        <f t="shared" si="46"/>
        <v>-84.300000000000352</v>
      </c>
      <c r="Z90" s="14">
        <f t="shared" si="46"/>
        <v>-108.20000000000078</v>
      </c>
      <c r="AA90" s="14">
        <f t="shared" ref="AA90" si="47">+AA78*100</f>
        <v>-100.79999999999956</v>
      </c>
    </row>
    <row r="91" spans="1:28">
      <c r="A91" s="11">
        <f t="shared" si="42"/>
        <v>30</v>
      </c>
      <c r="B91" s="9"/>
      <c r="C91" s="9">
        <f t="shared" si="39"/>
        <v>190.69999999999965</v>
      </c>
      <c r="D91" s="9">
        <f t="shared" si="39"/>
        <v>178.20000000000107</v>
      </c>
      <c r="E91" s="9">
        <f t="shared" si="39"/>
        <v>158.99999999999892</v>
      </c>
      <c r="F91" s="9">
        <f t="shared" si="39"/>
        <v>138.49999999999909</v>
      </c>
      <c r="G91" s="9">
        <f t="shared" si="39"/>
        <v>125.49999999999955</v>
      </c>
      <c r="H91" s="9">
        <f t="shared" si="39"/>
        <v>112.69999999999953</v>
      </c>
      <c r="I91" s="9">
        <f t="shared" ref="I91:AA91" si="48">+I79*100</f>
        <v>91.399999999998727</v>
      </c>
      <c r="J91" s="9">
        <f t="shared" si="48"/>
        <v>53.700000000000614</v>
      </c>
      <c r="K91" s="9">
        <f t="shared" si="48"/>
        <v>17.499999999999716</v>
      </c>
      <c r="L91" s="14">
        <f t="shared" si="48"/>
        <v>-6.6000000000002501</v>
      </c>
      <c r="M91" s="14">
        <f t="shared" si="48"/>
        <v>-23.499999999999943</v>
      </c>
      <c r="N91" s="14">
        <f t="shared" si="48"/>
        <v>-19.700000000000273</v>
      </c>
      <c r="O91" s="14">
        <f t="shared" si="48"/>
        <v>-3.1999999999996476</v>
      </c>
      <c r="P91" s="9">
        <f t="shared" si="48"/>
        <v>4.5000000000001705</v>
      </c>
      <c r="Q91" s="9">
        <f t="shared" si="48"/>
        <v>3.3000000000001251</v>
      </c>
      <c r="R91" s="14">
        <f t="shared" si="48"/>
        <v>-1.099999999999568</v>
      </c>
      <c r="S91" s="14">
        <f t="shared" si="48"/>
        <v>-1.8000000000000682</v>
      </c>
      <c r="T91" s="14">
        <f t="shared" si="48"/>
        <v>-0.49999999999954525</v>
      </c>
      <c r="U91" s="9">
        <f t="shared" si="48"/>
        <v>5.900000000001171</v>
      </c>
      <c r="V91" s="14">
        <f t="shared" si="48"/>
        <v>-3.7000000000006139</v>
      </c>
      <c r="W91" s="14">
        <f t="shared" si="48"/>
        <v>-48.999999999999488</v>
      </c>
      <c r="X91" s="14">
        <f t="shared" si="48"/>
        <v>-72.099999999998943</v>
      </c>
      <c r="Y91" s="14">
        <f t="shared" si="48"/>
        <v>-75.7000000000005</v>
      </c>
      <c r="Z91" s="14">
        <f t="shared" si="48"/>
        <v>-87.800000000000011</v>
      </c>
      <c r="AA91" s="14">
        <f t="shared" si="48"/>
        <v>-83.599999999999852</v>
      </c>
    </row>
    <row r="92" spans="1:28">
      <c r="A92" s="11">
        <f t="shared" si="42"/>
        <v>20</v>
      </c>
      <c r="B92" s="9"/>
      <c r="C92" s="9">
        <f t="shared" si="39"/>
        <v>202.20000000000056</v>
      </c>
      <c r="D92" s="9">
        <f t="shared" si="39"/>
        <v>180.80000000000069</v>
      </c>
      <c r="E92" s="9">
        <f t="shared" si="39"/>
        <v>156.60000000000025</v>
      </c>
      <c r="F92" s="9">
        <f t="shared" si="39"/>
        <v>131.19999999999976</v>
      </c>
      <c r="G92" s="9">
        <f t="shared" si="39"/>
        <v>101.80000000000007</v>
      </c>
      <c r="H92" s="9">
        <f t="shared" si="39"/>
        <v>76.200000000000045</v>
      </c>
      <c r="I92" s="9">
        <f t="shared" ref="I92:T92" si="49">+I80*100</f>
        <v>61.500000000000909</v>
      </c>
      <c r="J92" s="9">
        <f t="shared" si="49"/>
        <v>41.899999999999693</v>
      </c>
      <c r="K92" s="9">
        <f t="shared" si="49"/>
        <v>24.399999999999977</v>
      </c>
      <c r="L92" s="9">
        <f t="shared" si="49"/>
        <v>21.49999999999892</v>
      </c>
      <c r="M92" s="9">
        <f t="shared" si="49"/>
        <v>5.1999999999992497</v>
      </c>
      <c r="N92" s="14">
        <f t="shared" si="49"/>
        <v>-5.8000000000006935</v>
      </c>
      <c r="O92" s="9">
        <f t="shared" si="49"/>
        <v>8.8999999999998636</v>
      </c>
      <c r="P92" s="9">
        <f t="shared" si="49"/>
        <v>23.999999999999488</v>
      </c>
      <c r="Q92" s="9">
        <f t="shared" si="49"/>
        <v>3.9000000000001478</v>
      </c>
      <c r="R92" s="9">
        <f t="shared" si="49"/>
        <v>4.8999999999992383</v>
      </c>
      <c r="S92" s="9">
        <f t="shared" si="49"/>
        <v>29.099999999999682</v>
      </c>
      <c r="T92" s="9">
        <f t="shared" si="49"/>
        <v>14.199999999999591</v>
      </c>
      <c r="U92" s="9"/>
      <c r="V92" s="9"/>
      <c r="W92" s="9"/>
      <c r="X92" s="9"/>
      <c r="Y92" s="9"/>
      <c r="Z92" s="9"/>
    </row>
    <row r="93" spans="1:28">
      <c r="A93" s="11">
        <f t="shared" si="42"/>
        <v>10</v>
      </c>
      <c r="B93" s="9"/>
      <c r="C93" s="9">
        <f t="shared" si="39"/>
        <v>228.30000000000013</v>
      </c>
      <c r="D93" s="9">
        <f t="shared" si="39"/>
        <v>192.70000000000067</v>
      </c>
      <c r="E93" s="9">
        <f t="shared" si="39"/>
        <v>157.50000000000028</v>
      </c>
      <c r="F93" s="9">
        <f t="shared" si="39"/>
        <v>131.89999999999884</v>
      </c>
      <c r="G93" s="9">
        <f t="shared" si="39"/>
        <v>101.69999999999959</v>
      </c>
      <c r="H93" s="9">
        <f t="shared" si="39"/>
        <v>78.100000000000591</v>
      </c>
      <c r="I93" s="13">
        <f>+I81*100*0.75</f>
        <v>50.250000000000128</v>
      </c>
    </row>
    <row r="94" spans="1:28">
      <c r="A94" s="11">
        <f t="shared" si="42"/>
        <v>0</v>
      </c>
      <c r="B94" s="9"/>
      <c r="C94" s="9"/>
      <c r="D94" s="9"/>
      <c r="E94" s="9"/>
      <c r="F94" s="9"/>
      <c r="G94" s="9"/>
      <c r="H94" s="9"/>
      <c r="I94" s="9"/>
    </row>
    <row r="95" spans="1:28" s="11" customFormat="1">
      <c r="B95" s="11">
        <v>20</v>
      </c>
      <c r="C95" s="11">
        <f>+B95+10</f>
        <v>30</v>
      </c>
      <c r="D95" s="11">
        <f t="shared" ref="D95:AB95" si="50">+C95+10</f>
        <v>40</v>
      </c>
      <c r="E95" s="11">
        <f t="shared" si="50"/>
        <v>50</v>
      </c>
      <c r="F95" s="11">
        <f t="shared" si="50"/>
        <v>60</v>
      </c>
      <c r="G95" s="11">
        <f t="shared" si="50"/>
        <v>70</v>
      </c>
      <c r="H95" s="11">
        <f t="shared" si="50"/>
        <v>80</v>
      </c>
      <c r="I95" s="11">
        <f t="shared" si="50"/>
        <v>90</v>
      </c>
      <c r="J95" s="11">
        <f t="shared" si="50"/>
        <v>100</v>
      </c>
      <c r="K95" s="11">
        <f t="shared" si="50"/>
        <v>110</v>
      </c>
      <c r="L95" s="11">
        <f t="shared" si="50"/>
        <v>120</v>
      </c>
      <c r="M95" s="11">
        <f t="shared" si="50"/>
        <v>130</v>
      </c>
      <c r="N95" s="11">
        <f t="shared" si="50"/>
        <v>140</v>
      </c>
      <c r="O95" s="11">
        <f t="shared" si="50"/>
        <v>150</v>
      </c>
      <c r="P95" s="11">
        <f t="shared" si="50"/>
        <v>160</v>
      </c>
      <c r="Q95" s="11">
        <f t="shared" si="50"/>
        <v>170</v>
      </c>
      <c r="R95" s="11">
        <f t="shared" si="50"/>
        <v>180</v>
      </c>
      <c r="S95" s="11">
        <f t="shared" si="50"/>
        <v>190</v>
      </c>
      <c r="T95" s="11">
        <f t="shared" si="50"/>
        <v>200</v>
      </c>
      <c r="U95" s="11">
        <f t="shared" si="50"/>
        <v>210</v>
      </c>
      <c r="V95" s="11">
        <f t="shared" si="50"/>
        <v>220</v>
      </c>
      <c r="W95" s="11">
        <f t="shared" si="50"/>
        <v>230</v>
      </c>
      <c r="X95" s="11">
        <f t="shared" si="50"/>
        <v>240</v>
      </c>
      <c r="Y95" s="11">
        <f t="shared" si="50"/>
        <v>250</v>
      </c>
      <c r="Z95" s="11">
        <f t="shared" si="50"/>
        <v>260</v>
      </c>
      <c r="AA95" s="11">
        <f t="shared" si="50"/>
        <v>270</v>
      </c>
      <c r="AB95" s="11">
        <f t="shared" si="50"/>
        <v>280</v>
      </c>
    </row>
    <row r="96" spans="1:28" s="11" customFormat="1"/>
    <row r="97" spans="1:28" s="11" customFormat="1">
      <c r="A97" s="11" t="s">
        <v>10</v>
      </c>
      <c r="B97" s="15">
        <f>+SUM(B84:B93)</f>
        <v>268.12499999999949</v>
      </c>
      <c r="C97" s="15">
        <f t="shared" ref="C97:AA97" si="51">+SUM(C84:C93)</f>
        <v>1763.4000000000028</v>
      </c>
      <c r="D97" s="15">
        <f t="shared" si="51"/>
        <v>1553.0000000000045</v>
      </c>
      <c r="E97" s="15">
        <f t="shared" si="51"/>
        <v>1314.5000000000011</v>
      </c>
      <c r="F97" s="15">
        <f t="shared" si="51"/>
        <v>1094.0999999999958</v>
      </c>
      <c r="G97" s="15">
        <f t="shared" si="51"/>
        <v>894.89999999999702</v>
      </c>
      <c r="H97" s="15">
        <f t="shared" si="51"/>
        <v>759.2000000000013</v>
      </c>
      <c r="I97" s="15">
        <f t="shared" si="51"/>
        <v>596.54999999999666</v>
      </c>
      <c r="J97" s="15">
        <f t="shared" si="51"/>
        <v>355.20000000000067</v>
      </c>
      <c r="K97" s="15">
        <f t="shared" si="51"/>
        <v>208.60000000000127</v>
      </c>
      <c r="L97" s="15">
        <f t="shared" si="51"/>
        <v>101.79999999999438</v>
      </c>
      <c r="M97" s="15">
        <f t="shared" si="51"/>
        <v>30.79999999999643</v>
      </c>
      <c r="N97" s="15">
        <f t="shared" si="51"/>
        <v>129.99999999999829</v>
      </c>
      <c r="O97" s="15">
        <f t="shared" si="51"/>
        <v>240.39999999999964</v>
      </c>
      <c r="P97" s="15">
        <f t="shared" si="51"/>
        <v>207.50000000000028</v>
      </c>
      <c r="Q97" s="15">
        <f t="shared" si="51"/>
        <v>97.699999999998965</v>
      </c>
      <c r="R97" s="15">
        <f t="shared" si="51"/>
        <v>-197.90000000000418</v>
      </c>
      <c r="S97" s="15">
        <f t="shared" si="51"/>
        <v>-438.60000000000099</v>
      </c>
      <c r="T97" s="15">
        <f t="shared" si="51"/>
        <v>-504.69999999999823</v>
      </c>
      <c r="U97" s="15">
        <f t="shared" si="51"/>
        <v>-493.09999999999548</v>
      </c>
      <c r="V97" s="15">
        <f t="shared" si="51"/>
        <v>-454.30000000000206</v>
      </c>
      <c r="W97" s="15">
        <f t="shared" si="51"/>
        <v>-572.29999999999995</v>
      </c>
      <c r="X97" s="15">
        <f t="shared" si="51"/>
        <v>-667.899999999996</v>
      </c>
      <c r="Y97" s="15">
        <f t="shared" si="51"/>
        <v>-739.10000000000332</v>
      </c>
      <c r="Z97" s="15">
        <f t="shared" si="51"/>
        <v>-848.40000000000214</v>
      </c>
      <c r="AA97" s="15">
        <f t="shared" si="51"/>
        <v>-837.04999999999882</v>
      </c>
    </row>
    <row r="98" spans="1:28">
      <c r="B98" s="9"/>
    </row>
    <row r="100" spans="1:28">
      <c r="A100" s="16" t="s">
        <v>3</v>
      </c>
      <c r="B100" s="17">
        <f>+SUM(B84:B85)</f>
        <v>268.12499999999949</v>
      </c>
      <c r="C100" s="17">
        <f>+SUM(C84:C93)</f>
        <v>1763.4000000000028</v>
      </c>
      <c r="D100" s="17">
        <f t="shared" ref="D100:H100" si="52">+SUM(D84:D93)</f>
        <v>1553.0000000000045</v>
      </c>
      <c r="E100" s="17">
        <f t="shared" si="52"/>
        <v>1314.5000000000011</v>
      </c>
      <c r="F100" s="17">
        <f t="shared" si="52"/>
        <v>1094.0999999999958</v>
      </c>
      <c r="G100" s="17">
        <f t="shared" si="52"/>
        <v>894.89999999999702</v>
      </c>
      <c r="H100" s="17">
        <f t="shared" si="52"/>
        <v>759.2000000000013</v>
      </c>
      <c r="I100" s="17">
        <f>+SUM(I85:I93)</f>
        <v>598.34999999999673</v>
      </c>
      <c r="J100" s="17">
        <f>+SUM(J85:J92)</f>
        <v>380.80000000000069</v>
      </c>
      <c r="K100" s="17">
        <f>+SUM(K86:K92)</f>
        <v>241.30000000000109</v>
      </c>
      <c r="L100" s="17">
        <f>+SUM(L86:L89)+L92</f>
        <v>146.39999999999702</v>
      </c>
      <c r="M100" s="17">
        <f>+SUM(M86:M89)+M92</f>
        <v>113.79999999999768</v>
      </c>
      <c r="N100" s="17">
        <f>+SUM(N85:N89)</f>
        <v>187.39999999999952</v>
      </c>
      <c r="O100" s="17">
        <f>+SUM(O85:O89)+O92</f>
        <v>257.39999999999981</v>
      </c>
      <c r="P100" s="17">
        <f>+SUM(P84:P88)+P92+P91</f>
        <v>243.09999999999974</v>
      </c>
      <c r="Q100" s="17">
        <f>+SUM(Q84:Q88)+Q92+Q91</f>
        <v>143.69999999999834</v>
      </c>
      <c r="R100" s="17">
        <f>+R92</f>
        <v>4.8999999999992383</v>
      </c>
      <c r="S100" s="17">
        <f t="shared" ref="S100:T100" si="53">+S92</f>
        <v>29.099999999999682</v>
      </c>
      <c r="T100" s="17">
        <f t="shared" si="53"/>
        <v>14.199999999999591</v>
      </c>
      <c r="U100" s="17">
        <f>+U91</f>
        <v>5.900000000001171</v>
      </c>
      <c r="V100" s="18"/>
      <c r="W100" s="18"/>
      <c r="X100" s="18"/>
      <c r="Y100" s="18"/>
      <c r="Z100" s="18"/>
      <c r="AA100" s="18"/>
      <c r="AB100" s="19">
        <f>+SUM(B100:AA100)</f>
        <v>10013.574999999995</v>
      </c>
    </row>
    <row r="101" spans="1:28">
      <c r="A101" s="16" t="s">
        <v>2</v>
      </c>
      <c r="B101" s="18"/>
      <c r="C101" s="18"/>
      <c r="D101" s="18"/>
      <c r="E101" s="18"/>
      <c r="F101" s="18"/>
      <c r="G101" s="18"/>
      <c r="H101" s="18"/>
      <c r="I101" s="17">
        <f>+I84</f>
        <v>-1.8000000000000682</v>
      </c>
      <c r="J101" s="17">
        <f>+J84</f>
        <v>-25.600000000000023</v>
      </c>
      <c r="K101" s="17">
        <f>+SUM(K84:K85)</f>
        <v>-32.699999999999818</v>
      </c>
      <c r="L101" s="17">
        <f>+L84+L85+L90+L91</f>
        <v>-44.600000000002638</v>
      </c>
      <c r="M101" s="17">
        <f>+M84+M85+M90+M91</f>
        <v>-83.000000000001251</v>
      </c>
      <c r="N101" s="17">
        <f>+N84+N90+N91+N92</f>
        <v>-57.400000000001228</v>
      </c>
      <c r="O101" s="17">
        <f>+O84+O90+O91</f>
        <v>-17.000000000000171</v>
      </c>
      <c r="P101" s="17">
        <f>P89+P90</f>
        <v>-35.599999999999454</v>
      </c>
      <c r="Q101" s="17">
        <f>Q89+Q90</f>
        <v>-45.999999999999375</v>
      </c>
      <c r="R101" s="17">
        <f>+SUM(R84:R91)</f>
        <v>-202.80000000000342</v>
      </c>
      <c r="S101" s="17">
        <f t="shared" ref="S101:T101" si="54">+SUM(S84:S91)</f>
        <v>-467.70000000000067</v>
      </c>
      <c r="T101" s="17">
        <f t="shared" si="54"/>
        <v>-518.89999999999782</v>
      </c>
      <c r="U101" s="17">
        <f>+SUM(U84:U90)</f>
        <v>-498.99999999999665</v>
      </c>
      <c r="V101" s="17">
        <f>+SUM(V84:V91)</f>
        <v>-454.30000000000206</v>
      </c>
      <c r="W101" s="17">
        <f t="shared" ref="W101:AA101" si="55">+SUM(W84:W91)</f>
        <v>-572.29999999999995</v>
      </c>
      <c r="X101" s="17">
        <f t="shared" si="55"/>
        <v>-667.899999999996</v>
      </c>
      <c r="Y101" s="17">
        <f t="shared" si="55"/>
        <v>-739.10000000000332</v>
      </c>
      <c r="Z101" s="17">
        <f t="shared" si="55"/>
        <v>-848.40000000000214</v>
      </c>
      <c r="AA101" s="17">
        <f t="shared" si="55"/>
        <v>-837.04999999999882</v>
      </c>
      <c r="AB101" s="19">
        <f>+SUM(B101:AA101)</f>
        <v>-6151.1500000000051</v>
      </c>
    </row>
    <row r="104" spans="1:28">
      <c r="A104" s="269" t="s">
        <v>16</v>
      </c>
      <c r="B104" s="269"/>
      <c r="C104" s="269"/>
      <c r="D104" s="269"/>
      <c r="E104" s="269"/>
      <c r="F104" s="269"/>
      <c r="G104" s="269"/>
      <c r="H104" s="269"/>
      <c r="I104" s="269"/>
      <c r="J104" s="269"/>
      <c r="K104" s="269"/>
      <c r="L104" s="269"/>
      <c r="M104" s="269"/>
      <c r="N104" s="269"/>
      <c r="O104" s="269"/>
      <c r="P104" s="269"/>
      <c r="Q104" s="269"/>
      <c r="R104" s="269"/>
      <c r="S104" s="269"/>
      <c r="T104" s="269"/>
      <c r="U104" s="269"/>
      <c r="V104" s="269"/>
      <c r="W104" s="269"/>
      <c r="X104" s="269"/>
      <c r="Y104" s="269"/>
      <c r="Z104" s="269"/>
      <c r="AA104" s="269"/>
      <c r="AB104" s="269"/>
    </row>
    <row r="105" spans="1:28">
      <c r="A105" s="11">
        <v>100</v>
      </c>
      <c r="B105" s="20">
        <v>150.60000000000002</v>
      </c>
      <c r="C105" s="20">
        <v>148.60000000000042</v>
      </c>
      <c r="D105" s="20">
        <v>126.60000000000053</v>
      </c>
      <c r="E105" s="20">
        <v>101.9999999999996</v>
      </c>
      <c r="F105" s="20">
        <v>76.800000000000068</v>
      </c>
      <c r="G105" s="20">
        <v>48.999999999999488</v>
      </c>
      <c r="H105" s="20">
        <v>24.800000000000466</v>
      </c>
      <c r="I105" s="20">
        <v>-1.8000000000000682</v>
      </c>
      <c r="J105" s="20">
        <v>-25.600000000000023</v>
      </c>
      <c r="K105" s="20">
        <v>-27.700000000000102</v>
      </c>
      <c r="L105" s="20">
        <v>-27.300000000001035</v>
      </c>
      <c r="M105" s="20">
        <v>-26.600000000000534</v>
      </c>
      <c r="N105" s="20">
        <v>-21.099999999999852</v>
      </c>
      <c r="O105" s="9">
        <v>-8.100000000000307</v>
      </c>
      <c r="P105" s="9">
        <v>14.400000000000546</v>
      </c>
      <c r="Q105" s="9">
        <v>20.900000000000318</v>
      </c>
      <c r="R105" s="9">
        <v>-3.2000000000010687</v>
      </c>
      <c r="S105" s="9">
        <v>-34.100000000000819</v>
      </c>
      <c r="T105" s="9">
        <v>-44.199999999999307</v>
      </c>
      <c r="U105" s="9">
        <v>-77.599999999999625</v>
      </c>
      <c r="V105" s="9">
        <v>-125.60000000000002</v>
      </c>
      <c r="W105" s="9">
        <v>-134.49999999999989</v>
      </c>
      <c r="X105" s="9">
        <v>-125.69999999999908</v>
      </c>
      <c r="Y105" s="9">
        <v>-132.69999999999982</v>
      </c>
      <c r="Z105" s="9">
        <v>-138.50000000000051</v>
      </c>
      <c r="AA105" s="9">
        <v>-136.59999999999997</v>
      </c>
    </row>
    <row r="106" spans="1:28">
      <c r="A106" s="11">
        <v>90</v>
      </c>
      <c r="B106" s="9">
        <v>117.52499999999948</v>
      </c>
      <c r="C106" s="9">
        <v>148.79999999999995</v>
      </c>
      <c r="D106" s="9">
        <v>127.90000000000106</v>
      </c>
      <c r="E106" s="9">
        <v>101.80000000000007</v>
      </c>
      <c r="F106" s="9">
        <v>72.799999999999443</v>
      </c>
      <c r="G106" s="9">
        <v>49.599999999999511</v>
      </c>
      <c r="H106" s="9">
        <v>35.999999999999943</v>
      </c>
      <c r="I106" s="9">
        <v>22.099999999998943</v>
      </c>
      <c r="J106" s="9">
        <v>6.4000000000007162</v>
      </c>
      <c r="K106" s="9">
        <v>-4.9999999999997158</v>
      </c>
      <c r="L106" s="9">
        <v>-10.500000000000398</v>
      </c>
      <c r="M106" s="9">
        <v>-9.9000000000003752</v>
      </c>
      <c r="N106" s="9">
        <v>3.1000000000005912</v>
      </c>
      <c r="O106" s="9">
        <v>20.699999999999363</v>
      </c>
      <c r="P106" s="9">
        <v>32.000000000000739</v>
      </c>
      <c r="Q106" s="9">
        <v>25.399999999999068</v>
      </c>
      <c r="R106" s="9">
        <v>-21.300000000000807</v>
      </c>
      <c r="S106" s="9">
        <v>-69.400000000000261</v>
      </c>
      <c r="T106" s="9">
        <v>-80.799999999999272</v>
      </c>
      <c r="U106" s="9">
        <v>-106.69999999999931</v>
      </c>
      <c r="V106" s="9">
        <v>-133.29999999999984</v>
      </c>
      <c r="W106" s="9">
        <v>-121.69999999999987</v>
      </c>
      <c r="X106" s="9">
        <v>-113.70000000000005</v>
      </c>
      <c r="Y106" s="9">
        <v>-119.40000000000026</v>
      </c>
      <c r="Z106" s="9">
        <v>-125.10000000000048</v>
      </c>
      <c r="AA106" s="9">
        <v>-129.20000000000016</v>
      </c>
    </row>
    <row r="107" spans="1:28">
      <c r="A107" s="11">
        <v>80</v>
      </c>
      <c r="B107" s="9"/>
      <c r="C107" s="9">
        <v>149.60000000000093</v>
      </c>
      <c r="D107" s="9">
        <v>130.10000000000019</v>
      </c>
      <c r="E107" s="9">
        <v>107.00000000000074</v>
      </c>
      <c r="F107" s="9">
        <v>86.299999999999955</v>
      </c>
      <c r="G107" s="9">
        <v>64.60000000000008</v>
      </c>
      <c r="H107" s="9">
        <v>51.000000000000512</v>
      </c>
      <c r="I107" s="9">
        <v>44.599999999999795</v>
      </c>
      <c r="J107" s="9">
        <v>35.999999999999943</v>
      </c>
      <c r="K107" s="9">
        <v>29.000000000000625</v>
      </c>
      <c r="L107" s="9">
        <v>17.799999999999727</v>
      </c>
      <c r="M107" s="9">
        <v>12.999999999999545</v>
      </c>
      <c r="N107" s="9">
        <v>35.899999999999466</v>
      </c>
      <c r="O107" s="9">
        <v>59.300000000000352</v>
      </c>
      <c r="P107" s="9">
        <v>58.199999999999363</v>
      </c>
      <c r="Q107" s="9">
        <v>36.299999999999955</v>
      </c>
      <c r="R107" s="9">
        <v>-23.600000000000421</v>
      </c>
      <c r="S107" s="9">
        <v>-84.099999999999397</v>
      </c>
      <c r="T107" s="9">
        <v>-108.79999999999939</v>
      </c>
      <c r="U107" s="9">
        <v>-108.29999999999984</v>
      </c>
      <c r="V107" s="9">
        <v>-93.500000000000227</v>
      </c>
      <c r="W107" s="9">
        <v>-87.600000000000477</v>
      </c>
      <c r="X107" s="9">
        <v>-88.899999999999579</v>
      </c>
      <c r="Y107" s="9">
        <v>-92.500000000001137</v>
      </c>
      <c r="Z107" s="9">
        <v>-100.90000000000003</v>
      </c>
      <c r="AA107" s="9">
        <v>-106.79999999999978</v>
      </c>
    </row>
    <row r="108" spans="1:28">
      <c r="A108" s="11">
        <v>70</v>
      </c>
      <c r="B108" s="9"/>
      <c r="C108" s="9">
        <v>157.89999999999935</v>
      </c>
      <c r="D108" s="9">
        <v>135.20000000000039</v>
      </c>
      <c r="E108" s="9">
        <v>114.10000000000053</v>
      </c>
      <c r="F108" s="9">
        <v>96.999999999999886</v>
      </c>
      <c r="G108" s="9">
        <v>75.199999999999534</v>
      </c>
      <c r="H108" s="9">
        <v>61.400000000000432</v>
      </c>
      <c r="I108" s="9">
        <v>54.999999999999716</v>
      </c>
      <c r="J108" s="9">
        <v>47.799999999999443</v>
      </c>
      <c r="K108" s="9">
        <v>43.10000000000116</v>
      </c>
      <c r="L108" s="9">
        <v>35.899999999999466</v>
      </c>
      <c r="M108" s="9">
        <v>38.400000000000034</v>
      </c>
      <c r="N108" s="9">
        <v>67.000000000000171</v>
      </c>
      <c r="O108" s="9">
        <v>86.299999999999955</v>
      </c>
      <c r="P108" s="9">
        <v>65.899999999999181</v>
      </c>
      <c r="Q108" s="9">
        <v>36.299999999999955</v>
      </c>
      <c r="R108" s="9">
        <v>-22.200000000000841</v>
      </c>
      <c r="S108" s="9">
        <v>-73.999999999999488</v>
      </c>
      <c r="T108" s="9">
        <v>-98.499999999999943</v>
      </c>
      <c r="U108" s="9">
        <v>-81.099999999999284</v>
      </c>
      <c r="V108" s="9">
        <v>-44.400000000000261</v>
      </c>
      <c r="W108" s="9">
        <v>-50.400000000000489</v>
      </c>
      <c r="X108" s="9">
        <v>-62.999999999999545</v>
      </c>
      <c r="Y108" s="9">
        <v>-69.600000000001216</v>
      </c>
      <c r="Z108" s="9">
        <v>-83.200000000000784</v>
      </c>
      <c r="AA108" s="9">
        <v>-97.89999999999992</v>
      </c>
    </row>
    <row r="109" spans="1:28">
      <c r="A109" s="11">
        <v>60</v>
      </c>
      <c r="B109" s="9"/>
      <c r="C109" s="9">
        <v>169.20000000000073</v>
      </c>
      <c r="D109" s="9">
        <v>148.39999999999947</v>
      </c>
      <c r="E109" s="9">
        <v>125.49999999999955</v>
      </c>
      <c r="F109" s="9">
        <v>102.79999999999916</v>
      </c>
      <c r="G109" s="9">
        <v>84.299999999998931</v>
      </c>
      <c r="H109" s="9">
        <v>78.79999999999967</v>
      </c>
      <c r="I109" s="9">
        <v>65.899999999999181</v>
      </c>
      <c r="J109" s="9">
        <v>51.100000000000989</v>
      </c>
      <c r="K109" s="9">
        <v>45.799999999999841</v>
      </c>
      <c r="L109" s="9">
        <v>43.099999999999739</v>
      </c>
      <c r="M109" s="20">
        <v>45.699999999999363</v>
      </c>
      <c r="N109" s="9">
        <v>61.899999999999977</v>
      </c>
      <c r="O109" s="9">
        <v>67.900000000000205</v>
      </c>
      <c r="P109" s="9">
        <v>44.10000000000025</v>
      </c>
      <c r="Q109" s="9">
        <v>17.599999999998772</v>
      </c>
      <c r="R109" s="9">
        <v>-37.300000000000466</v>
      </c>
      <c r="S109" s="9">
        <v>-73.599999999999</v>
      </c>
      <c r="T109" s="9">
        <v>-85.800000000000409</v>
      </c>
      <c r="U109" s="9">
        <v>-63.299999999999557</v>
      </c>
      <c r="V109" s="9">
        <v>-20.100000000000762</v>
      </c>
      <c r="W109" s="9">
        <v>-36.299999999999955</v>
      </c>
      <c r="X109" s="9">
        <v>-61.199999999999477</v>
      </c>
      <c r="Y109" s="9">
        <v>-76.200000000000045</v>
      </c>
      <c r="Z109" s="9">
        <v>-93.39999999999975</v>
      </c>
      <c r="AA109" s="9">
        <v>-104.59999999999923</v>
      </c>
    </row>
    <row r="110" spans="1:28">
      <c r="A110" s="11">
        <v>50</v>
      </c>
      <c r="B110" s="9"/>
      <c r="C110" s="9">
        <v>180.00000000000114</v>
      </c>
      <c r="D110" s="20">
        <v>160.5000000000004</v>
      </c>
      <c r="E110" s="20">
        <v>138.50000000000051</v>
      </c>
      <c r="F110" s="20">
        <v>120.60000000000031</v>
      </c>
      <c r="G110" s="20">
        <v>111.2000000000009</v>
      </c>
      <c r="H110" s="20">
        <v>110.39999999999992</v>
      </c>
      <c r="I110" s="9">
        <v>93.800000000000239</v>
      </c>
      <c r="J110" s="9">
        <v>67.300000000000182</v>
      </c>
      <c r="K110" s="9">
        <v>46.999999999999886</v>
      </c>
      <c r="L110" s="20">
        <v>28.09999999999917</v>
      </c>
      <c r="M110" s="20">
        <v>11.499999999999488</v>
      </c>
      <c r="N110" s="9">
        <v>19.499999999999318</v>
      </c>
      <c r="O110" s="9">
        <v>14.300000000000068</v>
      </c>
      <c r="P110" s="9">
        <v>-13.100000000000023</v>
      </c>
      <c r="Q110" s="9">
        <v>-27.599999999999625</v>
      </c>
      <c r="R110" s="9">
        <v>-60.800000000000409</v>
      </c>
      <c r="S110" s="9">
        <v>-81.700000000000728</v>
      </c>
      <c r="T110" s="9">
        <v>-71.699999999999875</v>
      </c>
      <c r="U110" s="9">
        <v>-43.599999999999284</v>
      </c>
      <c r="V110" s="9">
        <v>-15.900000000000603</v>
      </c>
      <c r="W110" s="9">
        <v>-44.899999999999807</v>
      </c>
      <c r="X110" s="9">
        <v>-71.299999999999386</v>
      </c>
      <c r="Y110" s="9">
        <v>-88.700000000000045</v>
      </c>
      <c r="Z110" s="9">
        <v>-111.29999999999995</v>
      </c>
      <c r="AA110" s="9">
        <v>-77.550000000000452</v>
      </c>
    </row>
    <row r="111" spans="1:28">
      <c r="A111" s="11">
        <v>40</v>
      </c>
      <c r="B111" s="9"/>
      <c r="C111" s="20">
        <v>188.10000000000002</v>
      </c>
      <c r="D111" s="20">
        <v>172.59999999999991</v>
      </c>
      <c r="E111" s="20">
        <v>152.50000000000057</v>
      </c>
      <c r="F111" s="20">
        <v>136.19999999999948</v>
      </c>
      <c r="G111" s="20">
        <v>131.99999999999932</v>
      </c>
      <c r="H111" s="20">
        <v>129.80000000000018</v>
      </c>
      <c r="I111" s="9">
        <v>113.7999999999991</v>
      </c>
      <c r="J111" s="9">
        <v>76.599999999999113</v>
      </c>
      <c r="K111" s="20">
        <v>34.499999999999886</v>
      </c>
      <c r="L111" s="20">
        <v>-0.20000000000095497</v>
      </c>
      <c r="M111" s="20">
        <v>-23.000000000000398</v>
      </c>
      <c r="N111" s="9">
        <v>-10.800000000000409</v>
      </c>
      <c r="O111" s="9">
        <v>-5.700000000000216</v>
      </c>
      <c r="P111" s="9">
        <v>-22.499999999999432</v>
      </c>
      <c r="Q111" s="9">
        <v>-18.39999999999975</v>
      </c>
      <c r="R111" s="9">
        <v>-33.299999999999841</v>
      </c>
      <c r="S111" s="9">
        <v>-49.000000000000909</v>
      </c>
      <c r="T111" s="9">
        <v>-28.600000000000136</v>
      </c>
      <c r="U111" s="9">
        <v>-18.39999999999975</v>
      </c>
      <c r="V111" s="9">
        <v>-17.799999999999727</v>
      </c>
      <c r="W111" s="9">
        <v>-47.89999999999992</v>
      </c>
      <c r="X111" s="9">
        <v>-71.999999999999886</v>
      </c>
      <c r="Y111" s="9">
        <v>-84.300000000000352</v>
      </c>
      <c r="Z111" s="9">
        <v>-108.20000000000078</v>
      </c>
      <c r="AA111" s="9">
        <v>-100.79999999999956</v>
      </c>
    </row>
    <row r="112" spans="1:28">
      <c r="A112" s="11">
        <v>30</v>
      </c>
      <c r="B112" s="9"/>
      <c r="C112" s="20">
        <v>190.69999999999965</v>
      </c>
      <c r="D112" s="20">
        <v>178.20000000000107</v>
      </c>
      <c r="E112" s="20">
        <v>158.99999999999892</v>
      </c>
      <c r="F112" s="20">
        <v>138.49999999999909</v>
      </c>
      <c r="G112" s="9">
        <v>125.49999999999955</v>
      </c>
      <c r="H112" s="9">
        <v>112.69999999999953</v>
      </c>
      <c r="I112" s="9">
        <v>91.399999999998727</v>
      </c>
      <c r="J112" s="20">
        <v>53.700000000000614</v>
      </c>
      <c r="K112" s="20">
        <v>17.499999999999716</v>
      </c>
      <c r="L112" s="20">
        <v>-6.6000000000002501</v>
      </c>
      <c r="M112" s="20">
        <v>-23.499999999999943</v>
      </c>
      <c r="N112" s="9">
        <v>-19.700000000000273</v>
      </c>
      <c r="O112" s="9">
        <v>-3.1999999999996476</v>
      </c>
      <c r="P112" s="9">
        <v>4.5000000000001705</v>
      </c>
      <c r="Q112" s="9">
        <v>3.3000000000001251</v>
      </c>
      <c r="R112" s="9">
        <v>-1.099999999999568</v>
      </c>
      <c r="S112" s="9">
        <v>-1.8000000000000682</v>
      </c>
      <c r="T112" s="9">
        <v>-0.49999999999954525</v>
      </c>
      <c r="U112" s="9">
        <v>5.900000000001171</v>
      </c>
      <c r="V112" s="9">
        <v>-3.7000000000006139</v>
      </c>
      <c r="W112" s="9">
        <v>-48.999999999999488</v>
      </c>
      <c r="X112" s="9">
        <v>-72.099999999998943</v>
      </c>
      <c r="Y112" s="9">
        <v>-75.7000000000005</v>
      </c>
      <c r="Z112" s="9">
        <v>-87.800000000000011</v>
      </c>
      <c r="AA112" s="9">
        <v>-83.599999999999852</v>
      </c>
    </row>
    <row r="113" spans="1:28">
      <c r="A113" s="11">
        <v>20</v>
      </c>
      <c r="B113" s="9"/>
      <c r="C113" s="9">
        <v>202.20000000000056</v>
      </c>
      <c r="D113" s="20">
        <v>180.80000000000069</v>
      </c>
      <c r="E113" s="20">
        <v>156.60000000000025</v>
      </c>
      <c r="F113" s="9">
        <v>131.19999999999976</v>
      </c>
      <c r="G113" s="9">
        <v>101.80000000000007</v>
      </c>
      <c r="H113" s="20">
        <v>76.200000000000045</v>
      </c>
      <c r="I113" s="20">
        <v>61.500000000000909</v>
      </c>
      <c r="J113" s="20">
        <v>41.899999999999693</v>
      </c>
      <c r="K113" s="20">
        <v>24.399999999999977</v>
      </c>
      <c r="L113" s="20">
        <v>21.49999999999892</v>
      </c>
      <c r="M113" s="20">
        <v>5.1999999999992497</v>
      </c>
      <c r="N113" s="9">
        <v>-5.8000000000006935</v>
      </c>
      <c r="O113" s="9">
        <v>8.8999999999998636</v>
      </c>
      <c r="P113" s="9">
        <v>23.999999999999488</v>
      </c>
      <c r="Q113" s="9">
        <v>3.9000000000001478</v>
      </c>
      <c r="R113" s="9">
        <v>4.8999999999992383</v>
      </c>
      <c r="S113" s="9">
        <v>29.099999999999682</v>
      </c>
      <c r="T113" s="9">
        <v>14.199999999999591</v>
      </c>
      <c r="U113" s="9"/>
      <c r="V113" s="9"/>
      <c r="W113" s="9"/>
      <c r="X113" s="9"/>
      <c r="Y113" s="9"/>
      <c r="Z113" s="9"/>
    </row>
    <row r="114" spans="1:28">
      <c r="A114" s="11">
        <v>10</v>
      </c>
      <c r="B114" s="9"/>
      <c r="C114" s="9">
        <v>228.30000000000013</v>
      </c>
      <c r="D114" s="9">
        <v>192.70000000000067</v>
      </c>
      <c r="E114" s="9">
        <v>157.50000000000028</v>
      </c>
      <c r="F114" s="9">
        <v>131.89999999999884</v>
      </c>
      <c r="G114" s="9">
        <v>101.69999999999959</v>
      </c>
      <c r="H114" s="20">
        <v>78.100000000000591</v>
      </c>
      <c r="I114" s="20">
        <v>50.250000000000128</v>
      </c>
    </row>
    <row r="115" spans="1:28">
      <c r="A115" s="11">
        <v>0</v>
      </c>
      <c r="B115" s="9"/>
      <c r="C115" s="9"/>
      <c r="D115" s="9"/>
      <c r="E115" s="9"/>
      <c r="F115" s="9"/>
      <c r="G115" s="9"/>
      <c r="H115" s="9"/>
      <c r="I115" s="9"/>
    </row>
    <row r="116" spans="1:28" s="11" customFormat="1">
      <c r="B116" s="11">
        <v>20</v>
      </c>
      <c r="C116" s="11">
        <v>30</v>
      </c>
      <c r="D116" s="11">
        <v>40</v>
      </c>
      <c r="E116" s="11">
        <v>50</v>
      </c>
      <c r="F116" s="11">
        <v>60</v>
      </c>
      <c r="G116" s="11">
        <v>70</v>
      </c>
      <c r="H116" s="11">
        <v>80</v>
      </c>
      <c r="I116" s="11">
        <v>90</v>
      </c>
      <c r="J116" s="11">
        <v>100</v>
      </c>
      <c r="K116" s="11">
        <v>110</v>
      </c>
      <c r="L116" s="11">
        <v>120</v>
      </c>
      <c r="M116" s="11">
        <v>130</v>
      </c>
      <c r="N116" s="11">
        <v>140</v>
      </c>
      <c r="O116" s="11">
        <v>150</v>
      </c>
      <c r="P116" s="11">
        <v>160</v>
      </c>
      <c r="Q116" s="11">
        <v>170</v>
      </c>
      <c r="R116" s="11">
        <v>180</v>
      </c>
      <c r="S116" s="11">
        <v>190</v>
      </c>
      <c r="T116" s="11">
        <v>200</v>
      </c>
      <c r="U116" s="11">
        <v>210</v>
      </c>
      <c r="V116" s="11">
        <v>220</v>
      </c>
      <c r="W116" s="11">
        <v>230</v>
      </c>
      <c r="X116" s="11">
        <v>240</v>
      </c>
      <c r="Y116" s="11">
        <v>250</v>
      </c>
      <c r="Z116" s="11">
        <v>260</v>
      </c>
      <c r="AA116" s="11">
        <v>270</v>
      </c>
      <c r="AB116" s="11">
        <v>280</v>
      </c>
    </row>
    <row r="117" spans="1:28" s="11" customFormat="1"/>
    <row r="118" spans="1:28">
      <c r="A118" s="16" t="s">
        <v>3</v>
      </c>
      <c r="B118" s="17">
        <f>+SUM(B105)</f>
        <v>150.60000000000002</v>
      </c>
      <c r="C118" s="17">
        <f>+SUM(C111:C112)+SUM(C105)</f>
        <v>527.40000000000009</v>
      </c>
      <c r="D118" s="17">
        <f>+SUM(D110:D113)+SUM(D105)</f>
        <v>818.70000000000255</v>
      </c>
      <c r="E118" s="17">
        <f>+SUM(E110:E113)+SUM(E105)</f>
        <v>708.59999999999991</v>
      </c>
      <c r="F118" s="17">
        <f>+SUM(F110:F112)+SUM(F105)</f>
        <v>472.09999999999894</v>
      </c>
      <c r="G118" s="17">
        <f>+SUM(G110:G111)+SUM(G105)</f>
        <v>292.1999999999997</v>
      </c>
      <c r="H118" s="17">
        <f>+SUM(H110:H111)+SUM(H105)+SUM(H113:H114)</f>
        <v>419.30000000000121</v>
      </c>
      <c r="I118" s="17">
        <f>+SUM(I113:I114)+I106</f>
        <v>133.84999999999997</v>
      </c>
      <c r="J118" s="17">
        <f>+SUM(J112:J113)</f>
        <v>95.600000000000307</v>
      </c>
      <c r="K118" s="17">
        <f>+SUM(K111:K113)</f>
        <v>76.399999999999579</v>
      </c>
      <c r="L118" s="17">
        <f>+L110+L113</f>
        <v>49.59999999999809</v>
      </c>
      <c r="M118" s="17">
        <f>+M109+M110+M113</f>
        <v>62.399999999998101</v>
      </c>
      <c r="N118" s="17">
        <f>+N106</f>
        <v>3.1000000000005912</v>
      </c>
      <c r="O118" s="15">
        <f>SUM(B118:N118)</f>
        <v>3809.8499999999995</v>
      </c>
    </row>
    <row r="119" spans="1:28">
      <c r="A119" s="16" t="s">
        <v>2</v>
      </c>
      <c r="B119" s="17"/>
      <c r="C119" s="17"/>
      <c r="D119" s="17"/>
      <c r="E119" s="17"/>
      <c r="F119" s="17"/>
      <c r="G119" s="17"/>
      <c r="H119" s="17"/>
      <c r="I119" s="17">
        <f>+I105</f>
        <v>-1.8000000000000682</v>
      </c>
      <c r="J119" s="17">
        <f>+J105</f>
        <v>-25.600000000000023</v>
      </c>
      <c r="K119" s="17">
        <f>K105</f>
        <v>-27.700000000000102</v>
      </c>
      <c r="L119" s="17">
        <f>L105+L111+L112</f>
        <v>-34.10000000000224</v>
      </c>
      <c r="M119" s="17">
        <f>+M105+M111+M112</f>
        <v>-73.100000000000875</v>
      </c>
      <c r="N119" s="17">
        <f>+N105</f>
        <v>-21.099999999999852</v>
      </c>
      <c r="O119" s="15">
        <f>SUM(B119:N119)</f>
        <v>-183.40000000000316</v>
      </c>
    </row>
    <row r="120" spans="1:28" ht="20" thickBot="1"/>
    <row r="121" spans="1:28" s="11" customFormat="1">
      <c r="B121" s="21"/>
      <c r="C121" s="22" t="s">
        <v>10</v>
      </c>
      <c r="D121" s="22" t="s">
        <v>17</v>
      </c>
      <c r="E121" s="23" t="s">
        <v>18</v>
      </c>
    </row>
    <row r="122" spans="1:28">
      <c r="B122" s="24" t="s">
        <v>3</v>
      </c>
      <c r="C122" s="9">
        <f>+AB100</f>
        <v>10013.574999999995</v>
      </c>
      <c r="D122" s="9">
        <f>+O118</f>
        <v>3809.8499999999995</v>
      </c>
      <c r="E122" s="25">
        <f>+C122-D122</f>
        <v>6203.7249999999958</v>
      </c>
    </row>
    <row r="123" spans="1:28" ht="20" thickBot="1">
      <c r="B123" s="26" t="s">
        <v>2</v>
      </c>
      <c r="C123" s="27">
        <f>-AB101</f>
        <v>6151.1500000000051</v>
      </c>
      <c r="D123" s="27">
        <f>-O119</f>
        <v>183.40000000000316</v>
      </c>
      <c r="E123" s="28">
        <f>+C123-D123</f>
        <v>5967.7500000000018</v>
      </c>
    </row>
  </sheetData>
  <mergeCells count="8">
    <mergeCell ref="A104:AB104"/>
    <mergeCell ref="A71:AB71"/>
    <mergeCell ref="A83:AB83"/>
    <mergeCell ref="A2:AB2"/>
    <mergeCell ref="A4:AB4"/>
    <mergeCell ref="A22:AB22"/>
    <mergeCell ref="A39:AB39"/>
    <mergeCell ref="A56:AB56"/>
  </mergeCells>
  <pageMargins left="0.23622047244094491" right="0.23622047244094491" top="0.39370078740157483" bottom="0.74803149606299213" header="0.31496062992125984" footer="0.31496062992125984"/>
  <pageSetup paperSize="8" scale="57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 tint="-0.499984740745262"/>
  </sheetPr>
  <dimension ref="A1:CR118"/>
  <sheetViews>
    <sheetView view="pageBreakPreview" zoomScale="50" zoomScaleNormal="71" zoomScaleSheetLayoutView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8" sqref="I8"/>
    </sheetView>
  </sheetViews>
  <sheetFormatPr baseColWidth="10" defaultColWidth="9.83203125" defaultRowHeight="49.5" customHeight="1"/>
  <cols>
    <col min="1" max="1" width="12.6640625" style="139" bestFit="1" customWidth="1"/>
    <col min="2" max="3" width="11.5" style="8" bestFit="1" customWidth="1"/>
    <col min="4" max="4" width="12.33203125" style="8" bestFit="1" customWidth="1"/>
    <col min="5" max="31" width="11.5" style="8" bestFit="1" customWidth="1"/>
    <col min="32" max="32" width="11.83203125" style="8" bestFit="1" customWidth="1"/>
    <col min="33" max="59" width="11.5" style="8" bestFit="1" customWidth="1"/>
    <col min="60" max="60" width="11.83203125" style="8" bestFit="1" customWidth="1"/>
    <col min="61" max="85" width="11.5" style="8" bestFit="1" customWidth="1"/>
    <col min="86" max="88" width="11.33203125" style="8" bestFit="1" customWidth="1"/>
    <col min="89" max="96" width="11" style="8" bestFit="1" customWidth="1"/>
    <col min="97" max="16384" width="9.83203125" style="8"/>
  </cols>
  <sheetData>
    <row r="1" spans="1:96" s="103" customFormat="1" ht="49.5" customHeight="1">
      <c r="A1" s="100"/>
      <c r="B1" s="101">
        <v>0</v>
      </c>
      <c r="C1" s="101">
        <f t="shared" ref="C1:BN1" si="0">+B1+3</f>
        <v>3</v>
      </c>
      <c r="D1" s="101">
        <f t="shared" si="0"/>
        <v>6</v>
      </c>
      <c r="E1" s="101">
        <f t="shared" si="0"/>
        <v>9</v>
      </c>
      <c r="F1" s="101">
        <f t="shared" si="0"/>
        <v>12</v>
      </c>
      <c r="G1" s="101">
        <f t="shared" si="0"/>
        <v>15</v>
      </c>
      <c r="H1" s="101">
        <f t="shared" si="0"/>
        <v>18</v>
      </c>
      <c r="I1" s="101">
        <f t="shared" si="0"/>
        <v>21</v>
      </c>
      <c r="J1" s="101">
        <f t="shared" si="0"/>
        <v>24</v>
      </c>
      <c r="K1" s="101">
        <f t="shared" si="0"/>
        <v>27</v>
      </c>
      <c r="L1" s="101">
        <f t="shared" si="0"/>
        <v>30</v>
      </c>
      <c r="M1" s="101">
        <f t="shared" si="0"/>
        <v>33</v>
      </c>
      <c r="N1" s="101">
        <f t="shared" si="0"/>
        <v>36</v>
      </c>
      <c r="O1" s="101">
        <f t="shared" si="0"/>
        <v>39</v>
      </c>
      <c r="P1" s="101">
        <f t="shared" si="0"/>
        <v>42</v>
      </c>
      <c r="Q1" s="101">
        <f t="shared" si="0"/>
        <v>45</v>
      </c>
      <c r="R1" s="101">
        <f t="shared" si="0"/>
        <v>48</v>
      </c>
      <c r="S1" s="101">
        <f t="shared" si="0"/>
        <v>51</v>
      </c>
      <c r="T1" s="101">
        <f t="shared" si="0"/>
        <v>54</v>
      </c>
      <c r="U1" s="101">
        <f t="shared" si="0"/>
        <v>57</v>
      </c>
      <c r="V1" s="101">
        <f t="shared" si="0"/>
        <v>60</v>
      </c>
      <c r="W1" s="101">
        <f t="shared" si="0"/>
        <v>63</v>
      </c>
      <c r="X1" s="101">
        <f t="shared" si="0"/>
        <v>66</v>
      </c>
      <c r="Y1" s="101">
        <f t="shared" si="0"/>
        <v>69</v>
      </c>
      <c r="Z1" s="101">
        <f t="shared" si="0"/>
        <v>72</v>
      </c>
      <c r="AA1" s="101">
        <f t="shared" si="0"/>
        <v>75</v>
      </c>
      <c r="AB1" s="101">
        <f t="shared" si="0"/>
        <v>78</v>
      </c>
      <c r="AC1" s="101">
        <f t="shared" si="0"/>
        <v>81</v>
      </c>
      <c r="AD1" s="101">
        <f t="shared" si="0"/>
        <v>84</v>
      </c>
      <c r="AE1" s="101">
        <f t="shared" si="0"/>
        <v>87</v>
      </c>
      <c r="AF1" s="101">
        <f t="shared" si="0"/>
        <v>90</v>
      </c>
      <c r="AG1" s="101">
        <f t="shared" si="0"/>
        <v>93</v>
      </c>
      <c r="AH1" s="101">
        <f t="shared" si="0"/>
        <v>96</v>
      </c>
      <c r="AI1" s="101">
        <f t="shared" si="0"/>
        <v>99</v>
      </c>
      <c r="AJ1" s="101">
        <f t="shared" si="0"/>
        <v>102</v>
      </c>
      <c r="AK1" s="101">
        <f t="shared" si="0"/>
        <v>105</v>
      </c>
      <c r="AL1" s="101">
        <f t="shared" si="0"/>
        <v>108</v>
      </c>
      <c r="AM1" s="101">
        <f t="shared" si="0"/>
        <v>111</v>
      </c>
      <c r="AN1" s="101">
        <f t="shared" si="0"/>
        <v>114</v>
      </c>
      <c r="AO1" s="101">
        <f t="shared" si="0"/>
        <v>117</v>
      </c>
      <c r="AP1" s="101">
        <f t="shared" si="0"/>
        <v>120</v>
      </c>
      <c r="AQ1" s="101">
        <f t="shared" si="0"/>
        <v>123</v>
      </c>
      <c r="AR1" s="101">
        <f t="shared" si="0"/>
        <v>126</v>
      </c>
      <c r="AS1" s="101">
        <f t="shared" si="0"/>
        <v>129</v>
      </c>
      <c r="AT1" s="101">
        <f t="shared" si="0"/>
        <v>132</v>
      </c>
      <c r="AU1" s="101">
        <f t="shared" si="0"/>
        <v>135</v>
      </c>
      <c r="AV1" s="101">
        <f t="shared" si="0"/>
        <v>138</v>
      </c>
      <c r="AW1" s="101">
        <f t="shared" si="0"/>
        <v>141</v>
      </c>
      <c r="AX1" s="101">
        <f t="shared" si="0"/>
        <v>144</v>
      </c>
      <c r="AY1" s="101">
        <f t="shared" si="0"/>
        <v>147</v>
      </c>
      <c r="AZ1" s="101">
        <f t="shared" si="0"/>
        <v>150</v>
      </c>
      <c r="BA1" s="101">
        <f t="shared" si="0"/>
        <v>153</v>
      </c>
      <c r="BB1" s="101">
        <f t="shared" si="0"/>
        <v>156</v>
      </c>
      <c r="BC1" s="101">
        <f t="shared" si="0"/>
        <v>159</v>
      </c>
      <c r="BD1" s="101">
        <f t="shared" si="0"/>
        <v>162</v>
      </c>
      <c r="BE1" s="101">
        <f t="shared" si="0"/>
        <v>165</v>
      </c>
      <c r="BF1" s="101">
        <f t="shared" si="0"/>
        <v>168</v>
      </c>
      <c r="BG1" s="101">
        <f t="shared" si="0"/>
        <v>171</v>
      </c>
      <c r="BH1" s="101">
        <f t="shared" si="0"/>
        <v>174</v>
      </c>
      <c r="BI1" s="101">
        <f t="shared" si="0"/>
        <v>177</v>
      </c>
      <c r="BJ1" s="101">
        <f t="shared" si="0"/>
        <v>180</v>
      </c>
      <c r="BK1" s="101">
        <f t="shared" si="0"/>
        <v>183</v>
      </c>
      <c r="BL1" s="101">
        <f t="shared" si="0"/>
        <v>186</v>
      </c>
      <c r="BM1" s="101">
        <f t="shared" si="0"/>
        <v>189</v>
      </c>
      <c r="BN1" s="101">
        <f t="shared" si="0"/>
        <v>192</v>
      </c>
      <c r="BO1" s="101">
        <f t="shared" ref="BO1:CR1" si="1">+BN1+3</f>
        <v>195</v>
      </c>
      <c r="BP1" s="101">
        <f t="shared" si="1"/>
        <v>198</v>
      </c>
      <c r="BQ1" s="101">
        <f t="shared" si="1"/>
        <v>201</v>
      </c>
      <c r="BR1" s="101">
        <f t="shared" si="1"/>
        <v>204</v>
      </c>
      <c r="BS1" s="101">
        <f t="shared" si="1"/>
        <v>207</v>
      </c>
      <c r="BT1" s="101">
        <f t="shared" si="1"/>
        <v>210</v>
      </c>
      <c r="BU1" s="101">
        <f t="shared" si="1"/>
        <v>213</v>
      </c>
      <c r="BV1" s="101">
        <f t="shared" si="1"/>
        <v>216</v>
      </c>
      <c r="BW1" s="101">
        <f t="shared" si="1"/>
        <v>219</v>
      </c>
      <c r="BX1" s="101">
        <f t="shared" si="1"/>
        <v>222</v>
      </c>
      <c r="BY1" s="101">
        <f t="shared" si="1"/>
        <v>225</v>
      </c>
      <c r="BZ1" s="101">
        <f t="shared" si="1"/>
        <v>228</v>
      </c>
      <c r="CA1" s="101">
        <f t="shared" si="1"/>
        <v>231</v>
      </c>
      <c r="CB1" s="101">
        <f t="shared" si="1"/>
        <v>234</v>
      </c>
      <c r="CC1" s="101">
        <f t="shared" si="1"/>
        <v>237</v>
      </c>
      <c r="CD1" s="101">
        <f t="shared" si="1"/>
        <v>240</v>
      </c>
      <c r="CE1" s="101">
        <f t="shared" si="1"/>
        <v>243</v>
      </c>
      <c r="CF1" s="101">
        <f t="shared" si="1"/>
        <v>246</v>
      </c>
      <c r="CG1" s="101">
        <f t="shared" si="1"/>
        <v>249</v>
      </c>
      <c r="CH1" s="101">
        <f t="shared" si="1"/>
        <v>252</v>
      </c>
      <c r="CI1" s="101">
        <f t="shared" si="1"/>
        <v>255</v>
      </c>
      <c r="CJ1" s="101">
        <f t="shared" si="1"/>
        <v>258</v>
      </c>
      <c r="CK1" s="101">
        <f t="shared" si="1"/>
        <v>261</v>
      </c>
      <c r="CL1" s="101">
        <f t="shared" si="1"/>
        <v>264</v>
      </c>
      <c r="CM1" s="101">
        <f t="shared" si="1"/>
        <v>267</v>
      </c>
      <c r="CN1" s="101">
        <f t="shared" si="1"/>
        <v>270</v>
      </c>
      <c r="CO1" s="101">
        <f t="shared" si="1"/>
        <v>273</v>
      </c>
      <c r="CP1" s="101">
        <f t="shared" si="1"/>
        <v>276</v>
      </c>
      <c r="CQ1" s="101">
        <f t="shared" si="1"/>
        <v>279</v>
      </c>
      <c r="CR1" s="102">
        <f t="shared" si="1"/>
        <v>282</v>
      </c>
    </row>
    <row r="2" spans="1:96" ht="49.5" customHeight="1" thickBot="1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6"/>
      <c r="AP2" s="106"/>
      <c r="AQ2" s="106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05"/>
      <c r="BO2" s="105"/>
      <c r="BP2" s="105"/>
      <c r="BQ2" s="105"/>
      <c r="BR2" s="105"/>
      <c r="BS2" s="105"/>
      <c r="BT2" s="105"/>
      <c r="BU2" s="105"/>
      <c r="BV2" s="105"/>
      <c r="BW2" s="105"/>
      <c r="BX2" s="105"/>
      <c r="BY2" s="105"/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5"/>
      <c r="CK2" s="105"/>
      <c r="CL2" s="105"/>
      <c r="CM2" s="105"/>
      <c r="CN2" s="105"/>
      <c r="CO2" s="105"/>
      <c r="CP2" s="105"/>
      <c r="CQ2" s="105"/>
      <c r="CR2" s="107"/>
    </row>
    <row r="3" spans="1:96" ht="49.5" customHeight="1" thickBot="1">
      <c r="A3" s="104">
        <f t="shared" ref="A3:A66" si="2">A4+3</f>
        <v>342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67"/>
      <c r="AF3" s="168"/>
      <c r="AG3" s="168"/>
      <c r="AH3" s="168"/>
      <c r="AI3" s="168"/>
      <c r="AJ3" s="168"/>
      <c r="AK3" s="168"/>
      <c r="AL3" s="168"/>
      <c r="AM3" s="168"/>
      <c r="AN3" s="169"/>
      <c r="AO3" s="202" t="e">
        <f>+#REF!-1</f>
        <v>#REF!</v>
      </c>
      <c r="AP3" s="162" t="e">
        <f>+#REF!-1</f>
        <v>#REF!</v>
      </c>
      <c r="AQ3" s="210" t="e">
        <f>+#REF!-1</f>
        <v>#REF!</v>
      </c>
      <c r="AR3" s="188"/>
      <c r="AS3" s="189"/>
      <c r="AT3" s="189"/>
      <c r="AU3" s="175"/>
      <c r="AV3" s="175"/>
      <c r="AW3" s="175"/>
      <c r="AX3" s="175"/>
      <c r="AY3" s="175"/>
      <c r="AZ3" s="175"/>
      <c r="BA3" s="175"/>
      <c r="BB3" s="175"/>
      <c r="BC3" s="167"/>
      <c r="BD3" s="108"/>
      <c r="BE3" s="108"/>
      <c r="BF3" s="108"/>
      <c r="BG3" s="108"/>
      <c r="BH3" s="108"/>
      <c r="BI3" s="109"/>
      <c r="BJ3" s="109"/>
      <c r="BK3" s="109"/>
      <c r="BL3" s="109"/>
      <c r="BM3" s="108"/>
      <c r="BN3" s="108"/>
      <c r="BO3" s="108"/>
      <c r="BP3" s="108"/>
      <c r="BQ3" s="108"/>
      <c r="BR3" s="108"/>
      <c r="BS3" s="105"/>
      <c r="BT3" s="105"/>
      <c r="BU3" s="105"/>
      <c r="BV3" s="105"/>
      <c r="BW3" s="105"/>
      <c r="BX3" s="105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8"/>
      <c r="CO3" s="108"/>
      <c r="CP3" s="108"/>
      <c r="CQ3" s="108"/>
      <c r="CR3" s="107"/>
    </row>
    <row r="4" spans="1:96" ht="49.5" customHeight="1" thickBot="1">
      <c r="A4" s="104">
        <f t="shared" si="2"/>
        <v>339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91"/>
      <c r="AF4" s="213" t="e">
        <f>+#REF!-1</f>
        <v>#REF!</v>
      </c>
      <c r="AG4" s="205" t="e">
        <f>+#REF!-1</f>
        <v>#REF!</v>
      </c>
      <c r="AH4" s="205" t="e">
        <f>+#REF!-1</f>
        <v>#REF!</v>
      </c>
      <c r="AI4" s="205" t="e">
        <f>+#REF!-1</f>
        <v>#REF!</v>
      </c>
      <c r="AJ4" s="205" t="e">
        <f>+#REF!-1</f>
        <v>#REF!</v>
      </c>
      <c r="AK4" s="205" t="e">
        <f>+#REF!-1</f>
        <v>#REF!</v>
      </c>
      <c r="AL4" s="205" t="e">
        <f>+#REF!-1</f>
        <v>#REF!</v>
      </c>
      <c r="AM4" s="205" t="e">
        <f>+#REF!-1</f>
        <v>#REF!</v>
      </c>
      <c r="AN4" s="205" t="e">
        <f>+#REF!-1</f>
        <v>#REF!</v>
      </c>
      <c r="AO4" s="229" t="e">
        <f>+#REF!-1</f>
        <v>#REF!</v>
      </c>
      <c r="AP4" s="229" t="e">
        <f>+#REF!-1</f>
        <v>#REF!</v>
      </c>
      <c r="AQ4" s="229" t="e">
        <f>+#REF!-1</f>
        <v>#REF!</v>
      </c>
      <c r="AR4" s="205" t="e">
        <f>+#REF!-1</f>
        <v>#REF!</v>
      </c>
      <c r="AS4" s="205" t="e">
        <f>+#REF!-1</f>
        <v>#REF!</v>
      </c>
      <c r="AT4" s="228" t="e">
        <f>+#REF!-1</f>
        <v>#REF!</v>
      </c>
      <c r="AU4" s="188"/>
      <c r="AV4" s="175"/>
      <c r="AW4" s="175"/>
      <c r="AX4" s="175"/>
      <c r="AY4" s="175"/>
      <c r="AZ4" s="175"/>
      <c r="BA4" s="175"/>
      <c r="BB4" s="175"/>
      <c r="BC4" s="167"/>
      <c r="BD4" s="108"/>
      <c r="BE4" s="108"/>
      <c r="BF4" s="108"/>
      <c r="BG4" s="108"/>
      <c r="BH4" s="112"/>
      <c r="BI4" s="278" t="s">
        <v>58</v>
      </c>
      <c r="BJ4" s="279"/>
      <c r="BK4" s="279"/>
      <c r="BL4" s="280"/>
      <c r="BM4" s="113"/>
      <c r="BN4" s="108"/>
      <c r="BO4" s="108"/>
      <c r="BP4" s="108"/>
      <c r="BQ4" s="108"/>
      <c r="BR4" s="108"/>
      <c r="BS4" s="108"/>
      <c r="BT4" s="108"/>
      <c r="BU4" s="108"/>
      <c r="BV4" s="108"/>
      <c r="BW4" s="108"/>
      <c r="BX4" s="108"/>
      <c r="BY4" s="108"/>
      <c r="BZ4" s="108"/>
      <c r="CA4" s="108"/>
      <c r="CB4" s="108"/>
      <c r="CC4" s="108"/>
      <c r="CD4" s="108"/>
      <c r="CE4" s="108"/>
      <c r="CF4" s="108"/>
      <c r="CG4" s="108"/>
      <c r="CH4" s="108"/>
      <c r="CI4" s="108"/>
      <c r="CJ4" s="108"/>
      <c r="CK4" s="108"/>
      <c r="CL4" s="108"/>
      <c r="CM4" s="108"/>
      <c r="CN4" s="108"/>
      <c r="CO4" s="108"/>
      <c r="CP4" s="108"/>
      <c r="CQ4" s="108"/>
      <c r="CR4" s="107"/>
    </row>
    <row r="5" spans="1:96" ht="49.5" customHeight="1" thickBot="1">
      <c r="A5" s="104">
        <f t="shared" si="2"/>
        <v>336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9"/>
      <c r="M5" s="109"/>
      <c r="N5" s="109"/>
      <c r="O5" s="109"/>
      <c r="P5" s="109"/>
      <c r="Q5" s="109"/>
      <c r="R5" s="109"/>
      <c r="S5" s="109"/>
      <c r="T5" s="110"/>
      <c r="U5" s="123">
        <f>+T6+0.043</f>
        <v>102.60499999999993</v>
      </c>
      <c r="V5" s="149">
        <f t="shared" ref="V5:AA5" si="3">+U6+0.043</f>
        <v>102.56199999999993</v>
      </c>
      <c r="W5" s="149">
        <f t="shared" si="3"/>
        <v>102.51899999999992</v>
      </c>
      <c r="X5" s="149">
        <f t="shared" si="3"/>
        <v>102.47599999999991</v>
      </c>
      <c r="Y5" s="149">
        <f t="shared" si="3"/>
        <v>102.43299999999991</v>
      </c>
      <c r="Z5" s="149">
        <f t="shared" si="3"/>
        <v>102.3899999999999</v>
      </c>
      <c r="AA5" s="149">
        <f t="shared" si="3"/>
        <v>102.34699999999989</v>
      </c>
      <c r="AB5" s="149">
        <v>102.05</v>
      </c>
      <c r="AC5" s="132">
        <v>102.05</v>
      </c>
      <c r="AD5" s="204">
        <v>102.05</v>
      </c>
      <c r="AE5" s="213" t="e">
        <f>+#REF!-1</f>
        <v>#REF!</v>
      </c>
      <c r="AF5" s="189" t="e">
        <f>+#REF!-1</f>
        <v>#REF!</v>
      </c>
      <c r="AG5" s="189" t="e">
        <f>+#REF!-1</f>
        <v>#REF!</v>
      </c>
      <c r="AH5" s="189" t="e">
        <f>+#REF!-1</f>
        <v>#REF!</v>
      </c>
      <c r="AI5" s="189" t="e">
        <f>+#REF!-1</f>
        <v>#REF!</v>
      </c>
      <c r="AJ5" s="189" t="e">
        <f>+#REF!-1</f>
        <v>#REF!</v>
      </c>
      <c r="AK5" s="189" t="e">
        <f>+#REF!-1</f>
        <v>#REF!</v>
      </c>
      <c r="AL5" s="189" t="e">
        <f>+#REF!-1</f>
        <v>#REF!</v>
      </c>
      <c r="AM5" s="189" t="e">
        <f>+#REF!-1</f>
        <v>#REF!</v>
      </c>
      <c r="AN5" s="189" t="e">
        <f>+#REF!-1</f>
        <v>#REF!</v>
      </c>
      <c r="AO5" s="189" t="e">
        <f>+#REF!-1</f>
        <v>#REF!</v>
      </c>
      <c r="AP5" s="189" t="e">
        <f>+#REF!-1</f>
        <v>#REF!</v>
      </c>
      <c r="AQ5" s="189" t="e">
        <f>+#REF!-1</f>
        <v>#REF!</v>
      </c>
      <c r="AR5" s="189" t="e">
        <f>+#REF!-1</f>
        <v>#REF!</v>
      </c>
      <c r="AS5" s="189" t="e">
        <f>+#REF!-1</f>
        <v>#REF!</v>
      </c>
      <c r="AT5" s="189" t="e">
        <f>+#REF!-1</f>
        <v>#REF!</v>
      </c>
      <c r="AU5" s="226" t="e">
        <f>+#REF!-1</f>
        <v>#REF!</v>
      </c>
      <c r="AV5" s="188"/>
      <c r="AW5" s="175"/>
      <c r="AX5" s="175"/>
      <c r="AY5" s="175"/>
      <c r="AZ5" s="175"/>
      <c r="BA5" s="175"/>
      <c r="BB5" s="175"/>
      <c r="BC5" s="167"/>
      <c r="BD5" s="108"/>
      <c r="BE5" s="108"/>
      <c r="BF5" s="108"/>
      <c r="BG5" s="108"/>
      <c r="BH5" s="112"/>
      <c r="BI5" s="85"/>
      <c r="BJ5" s="272" t="s">
        <v>61</v>
      </c>
      <c r="BK5" s="273"/>
      <c r="BL5" s="274"/>
      <c r="BM5" s="113"/>
      <c r="BN5" s="108"/>
      <c r="BO5" s="108"/>
      <c r="BP5" s="108"/>
      <c r="BQ5" s="108"/>
      <c r="BR5" s="108"/>
      <c r="BS5" s="114"/>
      <c r="BT5" s="105"/>
      <c r="BU5" s="115"/>
      <c r="BV5" s="116"/>
      <c r="BW5" s="108"/>
      <c r="BX5" s="108"/>
      <c r="BY5" s="108"/>
      <c r="BZ5" s="108"/>
      <c r="CA5" s="108"/>
      <c r="CB5" s="108"/>
      <c r="CC5" s="108"/>
      <c r="CD5" s="108"/>
      <c r="CE5" s="108"/>
      <c r="CF5" s="108"/>
      <c r="CG5" s="108"/>
      <c r="CH5" s="108"/>
      <c r="CI5" s="108"/>
      <c r="CJ5" s="108"/>
      <c r="CK5" s="108"/>
      <c r="CL5" s="108"/>
      <c r="CM5" s="108"/>
      <c r="CN5" s="108"/>
      <c r="CO5" s="108"/>
      <c r="CP5" s="108"/>
      <c r="CQ5" s="108"/>
      <c r="CR5" s="107"/>
    </row>
    <row r="6" spans="1:96" ht="49.5" customHeight="1" thickBot="1">
      <c r="A6" s="104">
        <f t="shared" si="2"/>
        <v>333</v>
      </c>
      <c r="B6" s="108"/>
      <c r="C6" s="109"/>
      <c r="D6" s="109"/>
      <c r="E6" s="109"/>
      <c r="F6" s="109"/>
      <c r="G6" s="109"/>
      <c r="H6" s="109"/>
      <c r="I6" s="109"/>
      <c r="J6" s="109"/>
      <c r="K6" s="110"/>
      <c r="L6" s="123">
        <f>+L7+0.043</f>
        <v>102.90599999999998</v>
      </c>
      <c r="M6" s="149">
        <f>+L6-0.043</f>
        <v>102.86299999999997</v>
      </c>
      <c r="N6" s="149">
        <f t="shared" ref="N6:T6" si="4">+M6-0.043</f>
        <v>102.81999999999996</v>
      </c>
      <c r="O6" s="149">
        <f t="shared" si="4"/>
        <v>102.77699999999996</v>
      </c>
      <c r="P6" s="149">
        <f t="shared" si="4"/>
        <v>102.73399999999995</v>
      </c>
      <c r="Q6" s="149">
        <f t="shared" si="4"/>
        <v>102.69099999999995</v>
      </c>
      <c r="R6" s="149">
        <f t="shared" si="4"/>
        <v>102.64799999999994</v>
      </c>
      <c r="S6" s="149">
        <f t="shared" si="4"/>
        <v>102.60499999999993</v>
      </c>
      <c r="T6" s="149">
        <f t="shared" si="4"/>
        <v>102.56199999999993</v>
      </c>
      <c r="U6" s="150">
        <f>+T6-0.043</f>
        <v>102.51899999999992</v>
      </c>
      <c r="V6" s="150">
        <f t="shared" ref="V6:AA6" si="5">+U6-0.043</f>
        <v>102.47599999999991</v>
      </c>
      <c r="W6" s="150">
        <f t="shared" si="5"/>
        <v>102.43299999999991</v>
      </c>
      <c r="X6" s="150">
        <f t="shared" si="5"/>
        <v>102.3899999999999</v>
      </c>
      <c r="Y6" s="150">
        <f t="shared" si="5"/>
        <v>102.34699999999989</v>
      </c>
      <c r="Z6" s="150">
        <f t="shared" si="5"/>
        <v>102.30399999999989</v>
      </c>
      <c r="AA6" s="150">
        <f t="shared" si="5"/>
        <v>102.26099999999988</v>
      </c>
      <c r="AB6" s="108">
        <f>+AC6-0.01</f>
        <v>102.026</v>
      </c>
      <c r="AC6" s="108">
        <f>+AC5-0.014</f>
        <v>102.036</v>
      </c>
      <c r="AD6" s="112">
        <f>+AC6-0.01</f>
        <v>102.026</v>
      </c>
      <c r="AE6" s="227" t="e">
        <f>+#REF!-1</f>
        <v>#REF!</v>
      </c>
      <c r="AF6" s="189" t="e">
        <f>+#REF!-1</f>
        <v>#REF!</v>
      </c>
      <c r="AG6" s="189" t="e">
        <f>+#REF!-1</f>
        <v>#REF!</v>
      </c>
      <c r="AH6" s="189" t="e">
        <f>+#REF!-1</f>
        <v>#REF!</v>
      </c>
      <c r="AI6" s="189" t="e">
        <f>+#REF!-1</f>
        <v>#REF!</v>
      </c>
      <c r="AJ6" s="189" t="e">
        <f>+#REF!-1</f>
        <v>#REF!</v>
      </c>
      <c r="AK6" s="189" t="e">
        <f>+#REF!-1</f>
        <v>#REF!</v>
      </c>
      <c r="AL6" s="189" t="e">
        <f>+#REF!-1</f>
        <v>#REF!</v>
      </c>
      <c r="AM6" s="189" t="e">
        <f>+#REF!-1</f>
        <v>#REF!</v>
      </c>
      <c r="AN6" s="189" t="e">
        <f>+#REF!-1</f>
        <v>#REF!</v>
      </c>
      <c r="AO6" s="189" t="e">
        <f>+#REF!-1</f>
        <v>#REF!</v>
      </c>
      <c r="AP6" s="189" t="e">
        <f>+#REF!-1</f>
        <v>#REF!</v>
      </c>
      <c r="AQ6" s="189" t="e">
        <f>+#REF!-1</f>
        <v>#REF!</v>
      </c>
      <c r="AR6" s="189" t="e">
        <f>+#REF!-1</f>
        <v>#REF!</v>
      </c>
      <c r="AS6" s="189" t="e">
        <f>+#REF!-1</f>
        <v>#REF!</v>
      </c>
      <c r="AT6" s="189" t="e">
        <f>+#REF!-1</f>
        <v>#REF!</v>
      </c>
      <c r="AU6" s="189" t="e">
        <f>+#REF!-1</f>
        <v>#REF!</v>
      </c>
      <c r="AV6" s="228" t="e">
        <f>+#REF!-1</f>
        <v>#REF!</v>
      </c>
      <c r="AW6" s="190"/>
      <c r="AX6" s="175"/>
      <c r="AY6" s="175"/>
      <c r="AZ6" s="175"/>
      <c r="BA6" s="175"/>
      <c r="BB6" s="175"/>
      <c r="BC6" s="167"/>
      <c r="BD6" s="108"/>
      <c r="BE6" s="108"/>
      <c r="BF6" s="108"/>
      <c r="BG6" s="108"/>
      <c r="BH6" s="112"/>
      <c r="BI6" s="86"/>
      <c r="BJ6" s="272" t="s">
        <v>59</v>
      </c>
      <c r="BK6" s="273"/>
      <c r="BL6" s="274"/>
      <c r="BM6" s="113"/>
      <c r="BN6" s="108"/>
      <c r="BO6" s="108"/>
      <c r="BP6" s="108"/>
      <c r="BQ6" s="108"/>
      <c r="BR6" s="108"/>
      <c r="BS6" s="105"/>
      <c r="BT6" s="105"/>
      <c r="BU6" s="281" t="s">
        <v>62</v>
      </c>
      <c r="BV6" s="282"/>
      <c r="BW6" s="108"/>
      <c r="BX6" s="108"/>
      <c r="BY6" s="108"/>
      <c r="BZ6" s="108"/>
      <c r="CA6" s="108"/>
      <c r="CB6" s="108"/>
      <c r="CC6" s="108"/>
      <c r="CD6" s="108"/>
      <c r="CE6" s="108"/>
      <c r="CF6" s="108"/>
      <c r="CG6" s="108"/>
      <c r="CH6" s="108"/>
      <c r="CI6" s="108"/>
      <c r="CJ6" s="108"/>
      <c r="CK6" s="108"/>
      <c r="CL6" s="108"/>
      <c r="CM6" s="108"/>
      <c r="CN6" s="108"/>
      <c r="CO6" s="108"/>
      <c r="CP6" s="108"/>
      <c r="CQ6" s="108"/>
      <c r="CR6" s="107"/>
    </row>
    <row r="7" spans="1:96" ht="49.5" customHeight="1" thickBot="1">
      <c r="A7" s="104">
        <f t="shared" si="2"/>
        <v>330</v>
      </c>
      <c r="B7" s="112"/>
      <c r="C7" s="231">
        <f>+G7+0.55</f>
        <v>103.6</v>
      </c>
      <c r="D7" s="194">
        <v>103.6</v>
      </c>
      <c r="E7" s="194">
        <v>103.6</v>
      </c>
      <c r="F7" s="146">
        <v>103.6</v>
      </c>
      <c r="G7" s="132">
        <v>103.05</v>
      </c>
      <c r="H7" s="149">
        <v>103.035</v>
      </c>
      <c r="I7" s="162">
        <f>+H7-0.043</f>
        <v>102.99199999999999</v>
      </c>
      <c r="J7" s="162">
        <f t="shared" ref="J7:K7" si="6">+I7-0.043</f>
        <v>102.94899999999998</v>
      </c>
      <c r="K7" s="162">
        <f t="shared" si="6"/>
        <v>102.90599999999998</v>
      </c>
      <c r="L7" s="163">
        <f>+K7-0.043</f>
        <v>102.86299999999997</v>
      </c>
      <c r="M7" s="163">
        <f>+L7-0.043</f>
        <v>102.81999999999996</v>
      </c>
      <c r="N7" s="163">
        <f t="shared" ref="N7:T7" si="7">+M7-0.043</f>
        <v>102.77699999999996</v>
      </c>
      <c r="O7" s="163">
        <f t="shared" si="7"/>
        <v>102.73399999999995</v>
      </c>
      <c r="P7" s="163">
        <f t="shared" si="7"/>
        <v>102.69099999999995</v>
      </c>
      <c r="Q7" s="163">
        <f t="shared" si="7"/>
        <v>102.64799999999994</v>
      </c>
      <c r="R7" s="163">
        <f t="shared" si="7"/>
        <v>102.60499999999993</v>
      </c>
      <c r="S7" s="163">
        <f t="shared" si="7"/>
        <v>102.56199999999993</v>
      </c>
      <c r="T7" s="164">
        <f t="shared" si="7"/>
        <v>102.51899999999992</v>
      </c>
      <c r="U7" s="165" t="e">
        <f>+#REF!-1</f>
        <v>#REF!</v>
      </c>
      <c r="V7" s="165" t="e">
        <f>+#REF!-1</f>
        <v>#REF!</v>
      </c>
      <c r="W7" s="165" t="e">
        <f>+#REF!-1</f>
        <v>#REF!</v>
      </c>
      <c r="X7" s="165" t="e">
        <f>+#REF!-1</f>
        <v>#REF!</v>
      </c>
      <c r="Y7" s="165" t="e">
        <f>+#REF!-1</f>
        <v>#REF!</v>
      </c>
      <c r="Z7" s="165" t="e">
        <f>+#REF!-1</f>
        <v>#REF!</v>
      </c>
      <c r="AA7" s="165" t="e">
        <f>+#REF!-1</f>
        <v>#REF!</v>
      </c>
      <c r="AB7" s="126">
        <f t="shared" ref="AB7:AB26" si="8">+AC7-0.01</f>
        <v>102.012</v>
      </c>
      <c r="AC7" s="108">
        <f t="shared" ref="AC7:AC25" si="9">+AC6-0.014</f>
        <v>102.02200000000001</v>
      </c>
      <c r="AD7" s="112">
        <f t="shared" ref="AD7:AD25" si="10">+AC7-0.01</f>
        <v>102.012</v>
      </c>
      <c r="AE7" s="209" t="e">
        <f>+#REF!-1</f>
        <v>#REF!</v>
      </c>
      <c r="AF7" s="175" t="e">
        <f>+#REF!-1</f>
        <v>#REF!</v>
      </c>
      <c r="AG7" s="175" t="e">
        <f>+#REF!-1</f>
        <v>#REF!</v>
      </c>
      <c r="AH7" s="175" t="e">
        <f>+#REF!-1</f>
        <v>#REF!</v>
      </c>
      <c r="AI7" s="175" t="e">
        <f>+#REF!-1</f>
        <v>#REF!</v>
      </c>
      <c r="AJ7" s="175" t="e">
        <f>+#REF!-1</f>
        <v>#REF!</v>
      </c>
      <c r="AK7" s="175" t="e">
        <f>+#REF!-1</f>
        <v>#REF!</v>
      </c>
      <c r="AL7" s="175" t="e">
        <f>+#REF!-1</f>
        <v>#REF!</v>
      </c>
      <c r="AM7" s="175" t="e">
        <f>+#REF!-1</f>
        <v>#REF!</v>
      </c>
      <c r="AN7" s="175" t="e">
        <f>+#REF!-1</f>
        <v>#REF!</v>
      </c>
      <c r="AO7" s="175" t="e">
        <f>+#REF!-1</f>
        <v>#REF!</v>
      </c>
      <c r="AP7" s="175" t="e">
        <f>+#REF!-1</f>
        <v>#REF!</v>
      </c>
      <c r="AQ7" s="175" t="e">
        <f>+#REF!-1</f>
        <v>#REF!</v>
      </c>
      <c r="AR7" s="175" t="e">
        <f>+#REF!-1</f>
        <v>#REF!</v>
      </c>
      <c r="AS7" s="175" t="e">
        <f>+#REF!-1</f>
        <v>#REF!</v>
      </c>
      <c r="AT7" s="175" t="e">
        <f>+#REF!-1</f>
        <v>#REF!</v>
      </c>
      <c r="AU7" s="175" t="e">
        <f>+#REF!-1</f>
        <v>#REF!</v>
      </c>
      <c r="AV7" s="206" t="e">
        <f>+#REF!-1</f>
        <v>#REF!</v>
      </c>
      <c r="AW7" s="188"/>
      <c r="AX7" s="175"/>
      <c r="AY7" s="175"/>
      <c r="AZ7" s="175"/>
      <c r="BA7" s="175"/>
      <c r="BB7" s="175"/>
      <c r="BC7" s="167"/>
      <c r="BD7" s="108"/>
      <c r="BE7" s="108"/>
      <c r="BF7" s="108"/>
      <c r="BG7" s="108"/>
      <c r="BH7" s="112"/>
      <c r="BI7" s="87"/>
      <c r="BJ7" s="272" t="s">
        <v>16</v>
      </c>
      <c r="BK7" s="273"/>
      <c r="BL7" s="274"/>
      <c r="BM7" s="113"/>
      <c r="BN7" s="108"/>
      <c r="BO7" s="108"/>
      <c r="BP7" s="108"/>
      <c r="BQ7" s="108"/>
      <c r="BR7" s="108"/>
      <c r="BS7" s="105"/>
      <c r="BT7" s="105"/>
      <c r="BU7" s="283"/>
      <c r="BV7" s="284"/>
      <c r="BW7" s="105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08"/>
      <c r="CQ7" s="108"/>
      <c r="CR7" s="107"/>
    </row>
    <row r="8" spans="1:96" ht="49.5" customHeight="1" thickBot="1">
      <c r="A8" s="104">
        <f t="shared" si="2"/>
        <v>327</v>
      </c>
      <c r="B8" s="112"/>
      <c r="C8" s="232">
        <f t="shared" ref="C8:C13" si="11">+G8+0.55</f>
        <v>103.553</v>
      </c>
      <c r="D8" s="141">
        <v>103.553</v>
      </c>
      <c r="E8" s="141">
        <v>103.553</v>
      </c>
      <c r="F8" s="233">
        <v>103.553</v>
      </c>
      <c r="G8" s="126">
        <v>103.003</v>
      </c>
      <c r="H8" s="108">
        <f>+H7-0.032</f>
        <v>103.003</v>
      </c>
      <c r="I8" s="163">
        <f>+H8-0.043</f>
        <v>102.96</v>
      </c>
      <c r="J8" s="163">
        <f t="shared" ref="J8:K8" si="12">+I8-0.043</f>
        <v>102.91699999999999</v>
      </c>
      <c r="K8" s="164">
        <f t="shared" si="12"/>
        <v>102.87399999999998</v>
      </c>
      <c r="L8" s="165" t="e">
        <f>+#REF!-1</f>
        <v>#REF!</v>
      </c>
      <c r="M8" s="165" t="e">
        <f>+#REF!-1</f>
        <v>#REF!</v>
      </c>
      <c r="N8" s="165" t="e">
        <f>+#REF!-1</f>
        <v>#REF!</v>
      </c>
      <c r="O8" s="165" t="e">
        <f>+#REF!-1</f>
        <v>#REF!</v>
      </c>
      <c r="P8" s="165" t="e">
        <f>+#REF!-1</f>
        <v>#REF!</v>
      </c>
      <c r="Q8" s="165" t="e">
        <f>+#REF!-1</f>
        <v>#REF!</v>
      </c>
      <c r="R8" s="165" t="e">
        <f>+#REF!-1</f>
        <v>#REF!</v>
      </c>
      <c r="S8" s="165" t="e">
        <f>+#REF!-1</f>
        <v>#REF!</v>
      </c>
      <c r="T8" s="165" t="e">
        <f>+#REF!-1</f>
        <v>#REF!</v>
      </c>
      <c r="U8" s="165" t="e">
        <f>+#REF!-1</f>
        <v>#REF!</v>
      </c>
      <c r="V8" s="165" t="e">
        <f>+#REF!-1</f>
        <v>#REF!</v>
      </c>
      <c r="W8" s="165" t="e">
        <f>+#REF!-1</f>
        <v>#REF!</v>
      </c>
      <c r="X8" s="165" t="e">
        <f>+#REF!-1</f>
        <v>#REF!</v>
      </c>
      <c r="Y8" s="165" t="e">
        <f>+#REF!-1</f>
        <v>#REF!</v>
      </c>
      <c r="Z8" s="165" t="e">
        <f>+#REF!-1</f>
        <v>#REF!</v>
      </c>
      <c r="AA8" s="165" t="e">
        <f>+#REF!-1</f>
        <v>#REF!</v>
      </c>
      <c r="AB8" s="126">
        <f t="shared" si="8"/>
        <v>101.998</v>
      </c>
      <c r="AC8" s="108">
        <f t="shared" si="9"/>
        <v>102.00800000000001</v>
      </c>
      <c r="AD8" s="112">
        <f t="shared" si="10"/>
        <v>101.998</v>
      </c>
      <c r="AE8" s="209" t="e">
        <f>+#REF!-1</f>
        <v>#REF!</v>
      </c>
      <c r="AF8" s="175" t="e">
        <f>+#REF!-1</f>
        <v>#REF!</v>
      </c>
      <c r="AG8" s="175" t="e">
        <f>+#REF!-1</f>
        <v>#REF!</v>
      </c>
      <c r="AH8" s="175" t="e">
        <f>+#REF!-1</f>
        <v>#REF!</v>
      </c>
      <c r="AI8" s="175" t="e">
        <f>+#REF!-1</f>
        <v>#REF!</v>
      </c>
      <c r="AJ8" s="175" t="e">
        <f>+#REF!-1</f>
        <v>#REF!</v>
      </c>
      <c r="AK8" s="175" t="e">
        <f>+#REF!-1</f>
        <v>#REF!</v>
      </c>
      <c r="AL8" s="175" t="e">
        <f>+#REF!-1</f>
        <v>#REF!</v>
      </c>
      <c r="AM8" s="175" t="e">
        <f>+#REF!-1</f>
        <v>#REF!</v>
      </c>
      <c r="AN8" s="175" t="e">
        <f>+#REF!-1</f>
        <v>#REF!</v>
      </c>
      <c r="AO8" s="175" t="e">
        <f>+#REF!-1</f>
        <v>#REF!</v>
      </c>
      <c r="AP8" s="175" t="e">
        <f>+#REF!-1</f>
        <v>#REF!</v>
      </c>
      <c r="AQ8" s="175" t="e">
        <f>+#REF!-1</f>
        <v>#REF!</v>
      </c>
      <c r="AR8" s="175" t="e">
        <f>+#REF!-1</f>
        <v>#REF!</v>
      </c>
      <c r="AS8" s="175" t="e">
        <f>+#REF!-1</f>
        <v>#REF!</v>
      </c>
      <c r="AT8" s="175" t="e">
        <f>+#REF!-1</f>
        <v>#REF!</v>
      </c>
      <c r="AU8" s="175" t="e">
        <f>+#REF!-1</f>
        <v>#REF!</v>
      </c>
      <c r="AV8" s="175" t="e">
        <f>+#REF!-1</f>
        <v>#REF!</v>
      </c>
      <c r="AW8" s="226" t="e">
        <f>+#REF!-1</f>
        <v>#REF!</v>
      </c>
      <c r="AX8" s="190"/>
      <c r="AY8" s="175"/>
      <c r="AZ8" s="175"/>
      <c r="BA8" s="175"/>
      <c r="BB8" s="175"/>
      <c r="BC8" s="167"/>
      <c r="BD8" s="108"/>
      <c r="BE8" s="108"/>
      <c r="BF8" s="108"/>
      <c r="BG8" s="108"/>
      <c r="BH8" s="112"/>
      <c r="BI8" s="88"/>
      <c r="BJ8" s="272" t="s">
        <v>47</v>
      </c>
      <c r="BK8" s="273"/>
      <c r="BL8" s="274"/>
      <c r="BM8" s="113"/>
      <c r="BN8" s="108"/>
      <c r="BO8" s="108"/>
      <c r="BP8" s="108"/>
      <c r="BQ8" s="108"/>
      <c r="BR8" s="108"/>
      <c r="BS8" s="114"/>
      <c r="BT8" s="105"/>
      <c r="BU8" s="117"/>
      <c r="BV8" s="118"/>
      <c r="BW8" s="108"/>
      <c r="BX8" s="108"/>
      <c r="BY8" s="108"/>
      <c r="BZ8" s="108"/>
      <c r="CA8" s="108"/>
      <c r="CB8" s="108"/>
      <c r="CC8" s="108"/>
      <c r="CD8" s="108"/>
      <c r="CE8" s="108"/>
      <c r="CF8" s="108"/>
      <c r="CG8" s="108"/>
      <c r="CH8" s="108"/>
      <c r="CI8" s="108"/>
      <c r="CJ8" s="108"/>
      <c r="CK8" s="108"/>
      <c r="CL8" s="108"/>
      <c r="CM8" s="108"/>
      <c r="CN8" s="108"/>
      <c r="CO8" s="108"/>
      <c r="CP8" s="108"/>
      <c r="CQ8" s="108"/>
      <c r="CR8" s="107"/>
    </row>
    <row r="9" spans="1:96" ht="49.5" customHeight="1" thickBot="1">
      <c r="A9" s="104">
        <f t="shared" si="2"/>
        <v>324</v>
      </c>
      <c r="B9" s="112"/>
      <c r="C9" s="232">
        <f t="shared" si="11"/>
        <v>103.521</v>
      </c>
      <c r="D9" s="141">
        <v>103.521</v>
      </c>
      <c r="E9" s="141">
        <v>103.521</v>
      </c>
      <c r="F9" s="233">
        <v>103.521</v>
      </c>
      <c r="G9" s="126">
        <v>102.971</v>
      </c>
      <c r="H9" s="127">
        <f>+H8-0.032</f>
        <v>102.971</v>
      </c>
      <c r="I9" s="165" t="e">
        <f>+#REF!-1</f>
        <v>#REF!</v>
      </c>
      <c r="J9" s="165" t="e">
        <f>+#REF!-1</f>
        <v>#REF!</v>
      </c>
      <c r="K9" s="165" t="e">
        <f>+#REF!-1</f>
        <v>#REF!</v>
      </c>
      <c r="L9" s="165" t="e">
        <f>+#REF!-1</f>
        <v>#REF!</v>
      </c>
      <c r="M9" s="165" t="e">
        <f>+#REF!-1</f>
        <v>#REF!</v>
      </c>
      <c r="N9" s="165" t="e">
        <f>+#REF!-1</f>
        <v>#REF!</v>
      </c>
      <c r="O9" s="165" t="e">
        <f>+#REF!-1</f>
        <v>#REF!</v>
      </c>
      <c r="P9" s="165" t="e">
        <f>+#REF!-1</f>
        <v>#REF!</v>
      </c>
      <c r="Q9" s="165" t="e">
        <f>+#REF!-1</f>
        <v>#REF!</v>
      </c>
      <c r="R9" s="165" t="e">
        <f>+#REF!-1</f>
        <v>#REF!</v>
      </c>
      <c r="S9" s="165" t="e">
        <f>+#REF!-1</f>
        <v>#REF!</v>
      </c>
      <c r="T9" s="165" t="e">
        <f>+#REF!-1</f>
        <v>#REF!</v>
      </c>
      <c r="U9" s="165" t="e">
        <f>+#REF!-1</f>
        <v>#REF!</v>
      </c>
      <c r="V9" s="165" t="e">
        <f>+#REF!-1</f>
        <v>#REF!</v>
      </c>
      <c r="W9" s="165" t="e">
        <f>+#REF!-1</f>
        <v>#REF!</v>
      </c>
      <c r="X9" s="165" t="e">
        <f>+#REF!-1</f>
        <v>#REF!</v>
      </c>
      <c r="Y9" s="165" t="e">
        <f>+#REF!-1</f>
        <v>#REF!</v>
      </c>
      <c r="Z9" s="165" t="e">
        <f>+#REF!-1</f>
        <v>#REF!</v>
      </c>
      <c r="AA9" s="165" t="e">
        <f>+#REF!-1</f>
        <v>#REF!</v>
      </c>
      <c r="AB9" s="126">
        <f t="shared" si="8"/>
        <v>101.98400000000001</v>
      </c>
      <c r="AC9" s="108">
        <f t="shared" si="9"/>
        <v>101.99400000000001</v>
      </c>
      <c r="AD9" s="112">
        <f t="shared" si="10"/>
        <v>101.98400000000001</v>
      </c>
      <c r="AE9" s="209" t="e">
        <f>+#REF!-1</f>
        <v>#REF!</v>
      </c>
      <c r="AF9" s="175" t="e">
        <f>+#REF!-1</f>
        <v>#REF!</v>
      </c>
      <c r="AG9" s="175" t="e">
        <f>+#REF!-1</f>
        <v>#REF!</v>
      </c>
      <c r="AH9" s="175" t="e">
        <f>+#REF!-1</f>
        <v>#REF!</v>
      </c>
      <c r="AI9" s="175" t="e">
        <f>+#REF!-1</f>
        <v>#REF!</v>
      </c>
      <c r="AJ9" s="175" t="e">
        <f>+#REF!-1</f>
        <v>#REF!</v>
      </c>
      <c r="AK9" s="175" t="e">
        <f>+#REF!-1</f>
        <v>#REF!</v>
      </c>
      <c r="AL9" s="175" t="e">
        <f>+#REF!-1</f>
        <v>#REF!</v>
      </c>
      <c r="AM9" s="175" t="e">
        <f>+#REF!-1</f>
        <v>#REF!</v>
      </c>
      <c r="AN9" s="175" t="e">
        <f>+#REF!-1</f>
        <v>#REF!</v>
      </c>
      <c r="AO9" s="175" t="e">
        <f>+#REF!-1</f>
        <v>#REF!</v>
      </c>
      <c r="AP9" s="175" t="e">
        <f>+#REF!-1</f>
        <v>#REF!</v>
      </c>
      <c r="AQ9" s="175" t="e">
        <f>+#REF!-1</f>
        <v>#REF!</v>
      </c>
      <c r="AR9" s="175" t="e">
        <f>+#REF!-1</f>
        <v>#REF!</v>
      </c>
      <c r="AS9" s="175" t="e">
        <f>+#REF!-1</f>
        <v>#REF!</v>
      </c>
      <c r="AT9" s="175" t="e">
        <f>+#REF!-1</f>
        <v>#REF!</v>
      </c>
      <c r="AU9" s="175" t="e">
        <f>+#REF!-1</f>
        <v>#REF!</v>
      </c>
      <c r="AV9" s="175" t="e">
        <f>+#REF!-1</f>
        <v>#REF!</v>
      </c>
      <c r="AW9" s="206" t="e">
        <f>+#REF!-1</f>
        <v>#REF!</v>
      </c>
      <c r="AX9" s="188"/>
      <c r="AY9" s="175"/>
      <c r="AZ9" s="175"/>
      <c r="BA9" s="175"/>
      <c r="BB9" s="175"/>
      <c r="BC9" s="167"/>
      <c r="BD9" s="108"/>
      <c r="BE9" s="108"/>
      <c r="BF9" s="108"/>
      <c r="BG9" s="108"/>
      <c r="BH9" s="112"/>
      <c r="BI9" s="89"/>
      <c r="BJ9" s="272" t="s">
        <v>49</v>
      </c>
      <c r="BK9" s="273"/>
      <c r="BL9" s="274"/>
      <c r="BM9" s="113"/>
      <c r="BN9" s="108"/>
      <c r="BO9" s="108"/>
      <c r="BP9" s="108"/>
      <c r="BQ9" s="108"/>
      <c r="BR9" s="108"/>
      <c r="BS9" s="105"/>
      <c r="BT9" s="119"/>
      <c r="BU9" s="120"/>
      <c r="BV9" s="106"/>
      <c r="BW9" s="121"/>
      <c r="BX9" s="108"/>
      <c r="BY9" s="108"/>
      <c r="BZ9" s="108"/>
      <c r="CA9" s="108"/>
      <c r="CB9" s="108"/>
      <c r="CC9" s="108"/>
      <c r="CD9" s="108"/>
      <c r="CE9" s="108"/>
      <c r="CF9" s="108"/>
      <c r="CG9" s="108"/>
      <c r="CH9" s="108"/>
      <c r="CI9" s="108"/>
      <c r="CJ9" s="108"/>
      <c r="CK9" s="108"/>
      <c r="CL9" s="108"/>
      <c r="CM9" s="108"/>
      <c r="CN9" s="108"/>
      <c r="CO9" s="108"/>
      <c r="CP9" s="108"/>
      <c r="CQ9" s="108"/>
      <c r="CR9" s="107"/>
    </row>
    <row r="10" spans="1:96" ht="49.5" customHeight="1" thickBot="1">
      <c r="A10" s="104">
        <f t="shared" si="2"/>
        <v>321</v>
      </c>
      <c r="B10" s="112"/>
      <c r="C10" s="232">
        <f t="shared" si="11"/>
        <v>103.489</v>
      </c>
      <c r="D10" s="141">
        <v>103.489</v>
      </c>
      <c r="E10" s="141">
        <v>103.489</v>
      </c>
      <c r="F10" s="233">
        <v>103.489</v>
      </c>
      <c r="G10" s="126">
        <v>102.93900000000001</v>
      </c>
      <c r="H10" s="127">
        <f t="shared" ref="H10:H36" si="13">+H9-0.032</f>
        <v>102.93900000000001</v>
      </c>
      <c r="I10" s="165" t="e">
        <f>+#REF!-1</f>
        <v>#REF!</v>
      </c>
      <c r="J10" s="165" t="e">
        <f>+#REF!-1</f>
        <v>#REF!</v>
      </c>
      <c r="K10" s="165" t="e">
        <f>+#REF!-1</f>
        <v>#REF!</v>
      </c>
      <c r="L10" s="165" t="e">
        <f>+#REF!-1</f>
        <v>#REF!</v>
      </c>
      <c r="M10" s="165" t="e">
        <f>+#REF!-1</f>
        <v>#REF!</v>
      </c>
      <c r="N10" s="165" t="e">
        <f>+#REF!-1</f>
        <v>#REF!</v>
      </c>
      <c r="O10" s="165" t="e">
        <f>+#REF!-1</f>
        <v>#REF!</v>
      </c>
      <c r="P10" s="165" t="e">
        <f>+#REF!-1</f>
        <v>#REF!</v>
      </c>
      <c r="Q10" s="165" t="e">
        <f>+#REF!-1</f>
        <v>#REF!</v>
      </c>
      <c r="R10" s="165" t="e">
        <f>+#REF!-1</f>
        <v>#REF!</v>
      </c>
      <c r="S10" s="165" t="e">
        <f>+#REF!-1</f>
        <v>#REF!</v>
      </c>
      <c r="T10" s="165" t="e">
        <f>+#REF!-1</f>
        <v>#REF!</v>
      </c>
      <c r="U10" s="165" t="e">
        <f>+#REF!-1</f>
        <v>#REF!</v>
      </c>
      <c r="V10" s="165" t="e">
        <f>+#REF!-1</f>
        <v>#REF!</v>
      </c>
      <c r="W10" s="165" t="e">
        <f>+#REF!-1</f>
        <v>#REF!</v>
      </c>
      <c r="X10" s="165" t="e">
        <f>+#REF!-1</f>
        <v>#REF!</v>
      </c>
      <c r="Y10" s="165" t="e">
        <f>+#REF!-1</f>
        <v>#REF!</v>
      </c>
      <c r="Z10" s="165" t="e">
        <f>+#REF!-1</f>
        <v>#REF!</v>
      </c>
      <c r="AA10" s="165" t="e">
        <f>+#REF!-1</f>
        <v>#REF!</v>
      </c>
      <c r="AB10" s="126">
        <f t="shared" si="8"/>
        <v>101.97000000000001</v>
      </c>
      <c r="AC10" s="108">
        <f t="shared" si="9"/>
        <v>101.98000000000002</v>
      </c>
      <c r="AD10" s="112">
        <f t="shared" si="10"/>
        <v>101.97000000000001</v>
      </c>
      <c r="AE10" s="209" t="e">
        <f>+#REF!-1</f>
        <v>#REF!</v>
      </c>
      <c r="AF10" s="175" t="e">
        <f>+#REF!-1</f>
        <v>#REF!</v>
      </c>
      <c r="AG10" s="175" t="e">
        <f>+#REF!-1</f>
        <v>#REF!</v>
      </c>
      <c r="AH10" s="175" t="e">
        <f>+#REF!-1</f>
        <v>#REF!</v>
      </c>
      <c r="AI10" s="175" t="e">
        <f>+#REF!-1</f>
        <v>#REF!</v>
      </c>
      <c r="AJ10" s="175" t="e">
        <f>+#REF!-1</f>
        <v>#REF!</v>
      </c>
      <c r="AK10" s="175" t="e">
        <f>+#REF!-1</f>
        <v>#REF!</v>
      </c>
      <c r="AL10" s="175" t="e">
        <f>+#REF!-1</f>
        <v>#REF!</v>
      </c>
      <c r="AM10" s="175" t="e">
        <f>+#REF!-1</f>
        <v>#REF!</v>
      </c>
      <c r="AN10" s="175" t="e">
        <f>+#REF!-1</f>
        <v>#REF!</v>
      </c>
      <c r="AO10" s="175" t="e">
        <f>+#REF!-1</f>
        <v>#REF!</v>
      </c>
      <c r="AP10" s="175" t="e">
        <f>+#REF!-1</f>
        <v>#REF!</v>
      </c>
      <c r="AQ10" s="175" t="e">
        <f>+#REF!-1</f>
        <v>#REF!</v>
      </c>
      <c r="AR10" s="175" t="e">
        <f>+#REF!-1</f>
        <v>#REF!</v>
      </c>
      <c r="AS10" s="175" t="e">
        <f>+#REF!-1</f>
        <v>#REF!</v>
      </c>
      <c r="AT10" s="175" t="e">
        <f>+#REF!-1</f>
        <v>#REF!</v>
      </c>
      <c r="AU10" s="175" t="e">
        <f>+#REF!-1</f>
        <v>#REF!</v>
      </c>
      <c r="AV10" s="175" t="e">
        <f>+#REF!-1</f>
        <v>#REF!</v>
      </c>
      <c r="AW10" s="175" t="e">
        <f>+#REF!-1</f>
        <v>#REF!</v>
      </c>
      <c r="AX10" s="226" t="e">
        <f>+#REF!-1</f>
        <v>#REF!</v>
      </c>
      <c r="AY10" s="188"/>
      <c r="AZ10" s="175"/>
      <c r="BA10" s="175"/>
      <c r="BB10" s="175"/>
      <c r="BC10" s="167"/>
      <c r="BD10" s="108"/>
      <c r="BE10" s="108"/>
      <c r="BF10" s="108"/>
      <c r="BG10" s="108"/>
      <c r="BH10" s="112"/>
      <c r="BI10" s="90"/>
      <c r="BJ10" s="272" t="s">
        <v>48</v>
      </c>
      <c r="BK10" s="273"/>
      <c r="BL10" s="274"/>
      <c r="BM10" s="113"/>
      <c r="BN10" s="108"/>
      <c r="BO10" s="108"/>
      <c r="BP10" s="108"/>
      <c r="BQ10" s="108"/>
      <c r="BR10" s="108"/>
      <c r="BS10" s="105"/>
      <c r="BT10" s="122"/>
      <c r="BU10" s="123"/>
      <c r="BV10" s="124"/>
      <c r="BW10" s="125"/>
      <c r="BX10" s="108"/>
      <c r="BY10" s="108"/>
      <c r="BZ10" s="108"/>
      <c r="CA10" s="108"/>
      <c r="CB10" s="108"/>
      <c r="CC10" s="108"/>
      <c r="CD10" s="108"/>
      <c r="CE10" s="108"/>
      <c r="CF10" s="108"/>
      <c r="CG10" s="108"/>
      <c r="CH10" s="108"/>
      <c r="CI10" s="108"/>
      <c r="CJ10" s="108"/>
      <c r="CK10" s="108"/>
      <c r="CL10" s="108"/>
      <c r="CM10" s="108"/>
      <c r="CN10" s="108"/>
      <c r="CO10" s="108"/>
      <c r="CP10" s="108"/>
      <c r="CQ10" s="108"/>
      <c r="CR10" s="107"/>
    </row>
    <row r="11" spans="1:96" ht="49.5" customHeight="1" thickBot="1">
      <c r="A11" s="104">
        <f t="shared" si="2"/>
        <v>318</v>
      </c>
      <c r="B11" s="112"/>
      <c r="C11" s="232">
        <f t="shared" si="11"/>
        <v>103.45700000000001</v>
      </c>
      <c r="D11" s="141">
        <v>103.45700000000001</v>
      </c>
      <c r="E11" s="141">
        <v>103.45700000000001</v>
      </c>
      <c r="F11" s="233">
        <v>103.45700000000001</v>
      </c>
      <c r="G11" s="126">
        <v>102.90700000000001</v>
      </c>
      <c r="H11" s="127">
        <f t="shared" si="13"/>
        <v>102.90700000000001</v>
      </c>
      <c r="I11" s="165" t="e">
        <f>+#REF!-1</f>
        <v>#REF!</v>
      </c>
      <c r="J11" s="165" t="e">
        <f>+#REF!-1</f>
        <v>#REF!</v>
      </c>
      <c r="K11" s="165" t="e">
        <f>+#REF!-1</f>
        <v>#REF!</v>
      </c>
      <c r="L11" s="165" t="e">
        <f>+#REF!-1</f>
        <v>#REF!</v>
      </c>
      <c r="M11" s="165" t="e">
        <f>+#REF!-1</f>
        <v>#REF!</v>
      </c>
      <c r="N11" s="165" t="e">
        <f>+#REF!-1</f>
        <v>#REF!</v>
      </c>
      <c r="O11" s="165" t="e">
        <f>+#REF!-1</f>
        <v>#REF!</v>
      </c>
      <c r="P11" s="165" t="e">
        <f>+#REF!-1</f>
        <v>#REF!</v>
      </c>
      <c r="Q11" s="165" t="e">
        <f>+#REF!-1</f>
        <v>#REF!</v>
      </c>
      <c r="R11" s="165" t="e">
        <f>+#REF!-1</f>
        <v>#REF!</v>
      </c>
      <c r="S11" s="165" t="e">
        <f>+#REF!-1</f>
        <v>#REF!</v>
      </c>
      <c r="T11" s="165" t="e">
        <f>+#REF!-1</f>
        <v>#REF!</v>
      </c>
      <c r="U11" s="165" t="e">
        <f>+#REF!-1</f>
        <v>#REF!</v>
      </c>
      <c r="V11" s="165" t="e">
        <f>+#REF!-1</f>
        <v>#REF!</v>
      </c>
      <c r="W11" s="165" t="e">
        <f>+#REF!-1</f>
        <v>#REF!</v>
      </c>
      <c r="X11" s="165" t="e">
        <f>+#REF!-1</f>
        <v>#REF!</v>
      </c>
      <c r="Y11" s="165" t="e">
        <f>+#REF!-1</f>
        <v>#REF!</v>
      </c>
      <c r="Z11" s="165" t="e">
        <f>+#REF!-1</f>
        <v>#REF!</v>
      </c>
      <c r="AA11" s="165" t="e">
        <f>+#REF!-1</f>
        <v>#REF!</v>
      </c>
      <c r="AB11" s="126">
        <f t="shared" si="8"/>
        <v>101.95600000000002</v>
      </c>
      <c r="AC11" s="108">
        <f t="shared" si="9"/>
        <v>101.96600000000002</v>
      </c>
      <c r="AD11" s="112">
        <f t="shared" si="10"/>
        <v>101.95600000000002</v>
      </c>
      <c r="AE11" s="209" t="e">
        <f>+#REF!-1</f>
        <v>#REF!</v>
      </c>
      <c r="AF11" s="175" t="e">
        <f>+#REF!-1</f>
        <v>#REF!</v>
      </c>
      <c r="AG11" s="175" t="e">
        <f>+#REF!-1</f>
        <v>#REF!</v>
      </c>
      <c r="AH11" s="175" t="e">
        <f>+#REF!-1</f>
        <v>#REF!</v>
      </c>
      <c r="AI11" s="175" t="e">
        <f>+#REF!-1</f>
        <v>#REF!</v>
      </c>
      <c r="AJ11" s="175" t="e">
        <f>+#REF!-1</f>
        <v>#REF!</v>
      </c>
      <c r="AK11" s="175" t="e">
        <f>+#REF!-1</f>
        <v>#REF!</v>
      </c>
      <c r="AL11" s="175" t="e">
        <f>+#REF!-1</f>
        <v>#REF!</v>
      </c>
      <c r="AM11" s="175" t="e">
        <f>+#REF!-1</f>
        <v>#REF!</v>
      </c>
      <c r="AN11" s="175" t="e">
        <f>+#REF!-1</f>
        <v>#REF!</v>
      </c>
      <c r="AO11" s="175" t="e">
        <f>+#REF!-1</f>
        <v>#REF!</v>
      </c>
      <c r="AP11" s="175" t="e">
        <f>+#REF!-1</f>
        <v>#REF!</v>
      </c>
      <c r="AQ11" s="175" t="e">
        <f>+#REF!-1</f>
        <v>#REF!</v>
      </c>
      <c r="AR11" s="175" t="e">
        <f>+#REF!-1</f>
        <v>#REF!</v>
      </c>
      <c r="AS11" s="175" t="e">
        <f>+#REF!-1</f>
        <v>#REF!</v>
      </c>
      <c r="AT11" s="175" t="e">
        <f>+#REF!-1</f>
        <v>#REF!</v>
      </c>
      <c r="AU11" s="175" t="e">
        <f>+#REF!-1</f>
        <v>#REF!</v>
      </c>
      <c r="AV11" s="175" t="e">
        <f>+#REF!-1</f>
        <v>#REF!</v>
      </c>
      <c r="AW11" s="175" t="e">
        <f>+#REF!-1</f>
        <v>#REF!</v>
      </c>
      <c r="AX11" s="175" t="e">
        <f>+#REF!-1</f>
        <v>#REF!</v>
      </c>
      <c r="AY11" s="226" t="e">
        <f>+#REF!-1</f>
        <v>#REF!</v>
      </c>
      <c r="AZ11" s="190"/>
      <c r="BA11" s="175"/>
      <c r="BB11" s="175"/>
      <c r="BC11" s="167"/>
      <c r="BD11" s="108"/>
      <c r="BE11" s="108"/>
      <c r="BF11" s="108"/>
      <c r="BG11" s="108"/>
      <c r="BH11" s="112"/>
      <c r="BI11" s="91"/>
      <c r="BJ11" s="272" t="s">
        <v>50</v>
      </c>
      <c r="BK11" s="273"/>
      <c r="BL11" s="274"/>
      <c r="BM11" s="113"/>
      <c r="BN11" s="108"/>
      <c r="BO11" s="108"/>
      <c r="BP11" s="108"/>
      <c r="BQ11" s="108"/>
      <c r="BR11" s="108"/>
      <c r="BS11" s="108"/>
      <c r="BT11" s="112"/>
      <c r="BU11" s="126"/>
      <c r="BV11" s="127"/>
      <c r="BW11" s="113"/>
      <c r="BX11" s="108"/>
      <c r="BY11" s="108"/>
      <c r="BZ11" s="108"/>
      <c r="CA11" s="108"/>
      <c r="CB11" s="108"/>
      <c r="CC11" s="108"/>
      <c r="CD11" s="108"/>
      <c r="CE11" s="108"/>
      <c r="CF11" s="108"/>
      <c r="CG11" s="108"/>
      <c r="CH11" s="108"/>
      <c r="CI11" s="108"/>
      <c r="CJ11" s="108"/>
      <c r="CK11" s="108"/>
      <c r="CL11" s="108"/>
      <c r="CM11" s="108"/>
      <c r="CN11" s="108"/>
      <c r="CO11" s="108"/>
      <c r="CP11" s="108"/>
      <c r="CQ11" s="108"/>
      <c r="CR11" s="107"/>
    </row>
    <row r="12" spans="1:96" ht="49.5" customHeight="1" thickBot="1">
      <c r="A12" s="104">
        <f t="shared" si="2"/>
        <v>315</v>
      </c>
      <c r="B12" s="112"/>
      <c r="C12" s="232">
        <f t="shared" si="11"/>
        <v>103.42500000000001</v>
      </c>
      <c r="D12" s="141">
        <v>103.42500000000001</v>
      </c>
      <c r="E12" s="141">
        <v>103.42500000000001</v>
      </c>
      <c r="F12" s="233">
        <v>103.42500000000001</v>
      </c>
      <c r="G12" s="126">
        <v>102.87500000000001</v>
      </c>
      <c r="H12" s="127">
        <f t="shared" si="13"/>
        <v>102.87500000000001</v>
      </c>
      <c r="I12" s="165" t="e">
        <f>+#REF!-1</f>
        <v>#REF!</v>
      </c>
      <c r="J12" s="165" t="e">
        <f>+#REF!-1</f>
        <v>#REF!</v>
      </c>
      <c r="K12" s="165" t="e">
        <f>+#REF!-1</f>
        <v>#REF!</v>
      </c>
      <c r="L12" s="165" t="e">
        <f>+#REF!-1</f>
        <v>#REF!</v>
      </c>
      <c r="M12" s="165" t="e">
        <f>+#REF!-1</f>
        <v>#REF!</v>
      </c>
      <c r="N12" s="165" t="e">
        <f>+#REF!-1</f>
        <v>#REF!</v>
      </c>
      <c r="O12" s="165" t="e">
        <f>+#REF!-1</f>
        <v>#REF!</v>
      </c>
      <c r="P12" s="165" t="e">
        <f>+#REF!-1</f>
        <v>#REF!</v>
      </c>
      <c r="Q12" s="165" t="e">
        <f>+#REF!-1</f>
        <v>#REF!</v>
      </c>
      <c r="R12" s="165" t="e">
        <f>+#REF!-1</f>
        <v>#REF!</v>
      </c>
      <c r="S12" s="165" t="e">
        <f>+#REF!-1</f>
        <v>#REF!</v>
      </c>
      <c r="T12" s="165" t="e">
        <f>+#REF!-1</f>
        <v>#REF!</v>
      </c>
      <c r="U12" s="165" t="e">
        <f>+#REF!-1</f>
        <v>#REF!</v>
      </c>
      <c r="V12" s="165" t="e">
        <f>+#REF!-1</f>
        <v>#REF!</v>
      </c>
      <c r="W12" s="165" t="e">
        <f>+#REF!-1</f>
        <v>#REF!</v>
      </c>
      <c r="X12" s="165" t="e">
        <f>+#REF!-1</f>
        <v>#REF!</v>
      </c>
      <c r="Y12" s="165" t="e">
        <f>+#REF!-1</f>
        <v>#REF!</v>
      </c>
      <c r="Z12" s="165" t="e">
        <f>+#REF!-1</f>
        <v>#REF!</v>
      </c>
      <c r="AA12" s="165" t="e">
        <f>+#REF!-1</f>
        <v>#REF!</v>
      </c>
      <c r="AB12" s="126">
        <f t="shared" si="8"/>
        <v>101.94200000000002</v>
      </c>
      <c r="AC12" s="108">
        <f t="shared" si="9"/>
        <v>101.95200000000003</v>
      </c>
      <c r="AD12" s="112">
        <f t="shared" si="10"/>
        <v>101.94200000000002</v>
      </c>
      <c r="AE12" s="209" t="e">
        <f>+#REF!-1</f>
        <v>#REF!</v>
      </c>
      <c r="AF12" s="175" t="e">
        <f>+#REF!-1</f>
        <v>#REF!</v>
      </c>
      <c r="AG12" s="175" t="e">
        <f>+#REF!-1</f>
        <v>#REF!</v>
      </c>
      <c r="AH12" s="175" t="e">
        <f>+#REF!-1</f>
        <v>#REF!</v>
      </c>
      <c r="AI12" s="175" t="e">
        <f>+#REF!-1</f>
        <v>#REF!</v>
      </c>
      <c r="AJ12" s="175" t="e">
        <f>+#REF!-1</f>
        <v>#REF!</v>
      </c>
      <c r="AK12" s="175" t="e">
        <f>+#REF!-1</f>
        <v>#REF!</v>
      </c>
      <c r="AL12" s="175" t="e">
        <f>+#REF!-1</f>
        <v>#REF!</v>
      </c>
      <c r="AM12" s="175" t="e">
        <f>+#REF!-1</f>
        <v>#REF!</v>
      </c>
      <c r="AN12" s="175" t="e">
        <f>+#REF!-1</f>
        <v>#REF!</v>
      </c>
      <c r="AO12" s="175" t="e">
        <f>+#REF!-1</f>
        <v>#REF!</v>
      </c>
      <c r="AP12" s="175" t="e">
        <f>+#REF!-1</f>
        <v>#REF!</v>
      </c>
      <c r="AQ12" s="175" t="e">
        <f>+#REF!-1</f>
        <v>#REF!</v>
      </c>
      <c r="AR12" s="175" t="e">
        <f>+#REF!-1</f>
        <v>#REF!</v>
      </c>
      <c r="AS12" s="175" t="e">
        <f>+#REF!-1</f>
        <v>#REF!</v>
      </c>
      <c r="AT12" s="175" t="e">
        <f>+#REF!-1</f>
        <v>#REF!</v>
      </c>
      <c r="AU12" s="175" t="e">
        <f>+#REF!-1</f>
        <v>#REF!</v>
      </c>
      <c r="AV12" s="175" t="e">
        <f>+#REF!-1</f>
        <v>#REF!</v>
      </c>
      <c r="AW12" s="175" t="e">
        <f>+#REF!-1</f>
        <v>#REF!</v>
      </c>
      <c r="AX12" s="175" t="e">
        <f>+#REF!-1</f>
        <v>#REF!</v>
      </c>
      <c r="AY12" s="206" t="e">
        <f>+#REF!-1</f>
        <v>#REF!</v>
      </c>
      <c r="AZ12" s="188"/>
      <c r="BA12" s="175"/>
      <c r="BB12" s="175"/>
      <c r="BC12" s="167"/>
      <c r="BD12" s="108"/>
      <c r="BE12" s="108"/>
      <c r="BF12" s="108"/>
      <c r="BG12" s="108"/>
      <c r="BH12" s="112"/>
      <c r="BI12" s="92"/>
      <c r="BJ12" s="272" t="s">
        <v>52</v>
      </c>
      <c r="BK12" s="273"/>
      <c r="BL12" s="274"/>
      <c r="BM12" s="113"/>
      <c r="BN12" s="108"/>
      <c r="BO12" s="108"/>
      <c r="BP12" s="108"/>
      <c r="BQ12" s="108"/>
      <c r="BR12" s="108"/>
      <c r="BS12" s="108"/>
      <c r="BT12" s="112"/>
      <c r="BU12" s="126"/>
      <c r="BV12" s="127"/>
      <c r="BW12" s="113"/>
      <c r="BX12" s="108"/>
      <c r="BY12" s="108"/>
      <c r="BZ12" s="108"/>
      <c r="CA12" s="108"/>
      <c r="CB12" s="108"/>
      <c r="CC12" s="108"/>
      <c r="CD12" s="108"/>
      <c r="CE12" s="108"/>
      <c r="CF12" s="108"/>
      <c r="CG12" s="108"/>
      <c r="CH12" s="108"/>
      <c r="CI12" s="108"/>
      <c r="CJ12" s="108"/>
      <c r="CK12" s="108"/>
      <c r="CL12" s="108"/>
      <c r="CM12" s="108"/>
      <c r="CN12" s="108"/>
      <c r="CO12" s="108"/>
      <c r="CP12" s="108"/>
      <c r="CQ12" s="108"/>
      <c r="CR12" s="107"/>
    </row>
    <row r="13" spans="1:96" ht="49.5" customHeight="1" thickBot="1">
      <c r="A13" s="104">
        <f t="shared" si="2"/>
        <v>312</v>
      </c>
      <c r="B13" s="110"/>
      <c r="C13" s="232">
        <f t="shared" si="11"/>
        <v>103.39300000000001</v>
      </c>
      <c r="D13" s="141">
        <v>103.39300000000001</v>
      </c>
      <c r="E13" s="141">
        <v>103.39300000000001</v>
      </c>
      <c r="F13" s="233">
        <v>103.39300000000001</v>
      </c>
      <c r="G13" s="126">
        <v>102.84300000000002</v>
      </c>
      <c r="H13" s="127">
        <f t="shared" si="13"/>
        <v>102.84300000000002</v>
      </c>
      <c r="I13" s="165" t="e">
        <f>+#REF!-1</f>
        <v>#REF!</v>
      </c>
      <c r="J13" s="165" t="e">
        <f>+#REF!-1</f>
        <v>#REF!</v>
      </c>
      <c r="K13" s="165" t="e">
        <f>+#REF!-1</f>
        <v>#REF!</v>
      </c>
      <c r="L13" s="165" t="e">
        <f>+#REF!-1</f>
        <v>#REF!</v>
      </c>
      <c r="M13" s="165" t="e">
        <f>+#REF!-1</f>
        <v>#REF!</v>
      </c>
      <c r="N13" s="165" t="e">
        <f>+#REF!-1</f>
        <v>#REF!</v>
      </c>
      <c r="O13" s="165" t="e">
        <f>+#REF!-1</f>
        <v>#REF!</v>
      </c>
      <c r="P13" s="165" t="e">
        <f>+#REF!-1</f>
        <v>#REF!</v>
      </c>
      <c r="Q13" s="165" t="e">
        <f>+#REF!-1</f>
        <v>#REF!</v>
      </c>
      <c r="R13" s="165" t="e">
        <f>+#REF!-1</f>
        <v>#REF!</v>
      </c>
      <c r="S13" s="165" t="e">
        <f>+#REF!-1</f>
        <v>#REF!</v>
      </c>
      <c r="T13" s="165" t="e">
        <f>+#REF!-1</f>
        <v>#REF!</v>
      </c>
      <c r="U13" s="165" t="e">
        <f>+#REF!-1</f>
        <v>#REF!</v>
      </c>
      <c r="V13" s="165" t="e">
        <f>+#REF!-1</f>
        <v>#REF!</v>
      </c>
      <c r="W13" s="165" t="e">
        <f>+#REF!-1</f>
        <v>#REF!</v>
      </c>
      <c r="X13" s="165" t="e">
        <f>+#REF!-1</f>
        <v>#REF!</v>
      </c>
      <c r="Y13" s="165" t="e">
        <f>+#REF!-1</f>
        <v>#REF!</v>
      </c>
      <c r="Z13" s="165" t="e">
        <f>+#REF!-1</f>
        <v>#REF!</v>
      </c>
      <c r="AA13" s="165" t="e">
        <f>+#REF!-1</f>
        <v>#REF!</v>
      </c>
      <c r="AB13" s="126">
        <f t="shared" si="8"/>
        <v>101.92800000000003</v>
      </c>
      <c r="AC13" s="108">
        <f t="shared" si="9"/>
        <v>101.93800000000003</v>
      </c>
      <c r="AD13" s="112">
        <f t="shared" si="10"/>
        <v>101.92800000000003</v>
      </c>
      <c r="AE13" s="209" t="e">
        <f>+#REF!-1</f>
        <v>#REF!</v>
      </c>
      <c r="AF13" s="175" t="e">
        <f>+#REF!-1</f>
        <v>#REF!</v>
      </c>
      <c r="AG13" s="175" t="e">
        <f>+#REF!-1</f>
        <v>#REF!</v>
      </c>
      <c r="AH13" s="175" t="e">
        <f>+#REF!-1</f>
        <v>#REF!</v>
      </c>
      <c r="AI13" s="175" t="e">
        <f>+#REF!-1</f>
        <v>#REF!</v>
      </c>
      <c r="AJ13" s="175" t="e">
        <f>+#REF!-1</f>
        <v>#REF!</v>
      </c>
      <c r="AK13" s="175" t="e">
        <f>+#REF!-1</f>
        <v>#REF!</v>
      </c>
      <c r="AL13" s="175" t="e">
        <f>+#REF!-1</f>
        <v>#REF!</v>
      </c>
      <c r="AM13" s="175" t="e">
        <f>+#REF!-1</f>
        <v>#REF!</v>
      </c>
      <c r="AN13" s="175" t="e">
        <f>+#REF!-1</f>
        <v>#REF!</v>
      </c>
      <c r="AO13" s="175" t="e">
        <f>+#REF!-1</f>
        <v>#REF!</v>
      </c>
      <c r="AP13" s="175" t="e">
        <f>+#REF!-1</f>
        <v>#REF!</v>
      </c>
      <c r="AQ13" s="175" t="e">
        <f>+#REF!-1</f>
        <v>#REF!</v>
      </c>
      <c r="AR13" s="175" t="e">
        <f>+#REF!-1</f>
        <v>#REF!</v>
      </c>
      <c r="AS13" s="175" t="e">
        <f>+#REF!-1</f>
        <v>#REF!</v>
      </c>
      <c r="AT13" s="175" t="e">
        <f>+#REF!-1</f>
        <v>#REF!</v>
      </c>
      <c r="AU13" s="175" t="e">
        <f>+#REF!-1</f>
        <v>#REF!</v>
      </c>
      <c r="AV13" s="175" t="e">
        <f>+#REF!-1</f>
        <v>#REF!</v>
      </c>
      <c r="AW13" s="175" t="e">
        <f>+#REF!-1</f>
        <v>#REF!</v>
      </c>
      <c r="AX13" s="175" t="e">
        <f>+#REF!-1</f>
        <v>#REF!</v>
      </c>
      <c r="AY13" s="175" t="e">
        <f>+#REF!-1</f>
        <v>#REF!</v>
      </c>
      <c r="AZ13" s="226" t="e">
        <f>+#REF!-1</f>
        <v>#REF!</v>
      </c>
      <c r="BA13" s="190"/>
      <c r="BB13" s="175"/>
      <c r="BC13" s="167"/>
      <c r="BD13" s="108"/>
      <c r="BE13" s="108"/>
      <c r="BF13" s="108"/>
      <c r="BG13" s="108"/>
      <c r="BH13" s="112"/>
      <c r="BI13" s="93"/>
      <c r="BJ13" s="272" t="s">
        <v>53</v>
      </c>
      <c r="BK13" s="273"/>
      <c r="BL13" s="274"/>
      <c r="BM13" s="113"/>
      <c r="BN13" s="108"/>
      <c r="BO13" s="108"/>
      <c r="BP13" s="108"/>
      <c r="BQ13" s="108"/>
      <c r="BR13" s="108"/>
      <c r="BS13" s="108"/>
      <c r="BT13" s="112"/>
      <c r="BU13" s="126"/>
      <c r="BV13" s="107"/>
      <c r="BW13" s="113"/>
      <c r="BX13" s="108"/>
      <c r="BY13" s="108"/>
      <c r="BZ13" s="108"/>
      <c r="CA13" s="108"/>
      <c r="CB13" s="108"/>
      <c r="CC13" s="108"/>
      <c r="CD13" s="108"/>
      <c r="CE13" s="108"/>
      <c r="CF13" s="108"/>
      <c r="CG13" s="108"/>
      <c r="CH13" s="108"/>
      <c r="CI13" s="108"/>
      <c r="CJ13" s="108"/>
      <c r="CK13" s="108"/>
      <c r="CL13" s="108"/>
      <c r="CM13" s="108"/>
      <c r="CN13" s="108"/>
      <c r="CO13" s="108"/>
      <c r="CP13" s="108"/>
      <c r="CQ13" s="108"/>
      <c r="CR13" s="107"/>
    </row>
    <row r="14" spans="1:96" ht="49.5" customHeight="1" thickBot="1">
      <c r="A14" s="128">
        <f t="shared" si="2"/>
        <v>309</v>
      </c>
      <c r="B14" s="231">
        <f>+G14+0.6</f>
        <v>103.41100000000002</v>
      </c>
      <c r="C14" s="141">
        <v>103.41100000000002</v>
      </c>
      <c r="D14" s="141">
        <v>103.41100000000002</v>
      </c>
      <c r="E14" s="141">
        <v>103.41100000000002</v>
      </c>
      <c r="F14" s="233">
        <v>103.41100000000002</v>
      </c>
      <c r="G14" s="126">
        <v>102.81100000000002</v>
      </c>
      <c r="H14" s="127">
        <f t="shared" si="13"/>
        <v>102.81100000000002</v>
      </c>
      <c r="I14" s="165" t="e">
        <f>+#REF!-1</f>
        <v>#REF!</v>
      </c>
      <c r="J14" s="165" t="e">
        <f>+#REF!-1</f>
        <v>#REF!</v>
      </c>
      <c r="K14" s="165" t="e">
        <f>+#REF!-1</f>
        <v>#REF!</v>
      </c>
      <c r="L14" s="165" t="e">
        <f>+#REF!-1</f>
        <v>#REF!</v>
      </c>
      <c r="M14" s="165" t="e">
        <f>+#REF!-1</f>
        <v>#REF!</v>
      </c>
      <c r="N14" s="165" t="e">
        <f>+#REF!-1</f>
        <v>#REF!</v>
      </c>
      <c r="O14" s="165" t="e">
        <f>+#REF!-1</f>
        <v>#REF!</v>
      </c>
      <c r="P14" s="165" t="e">
        <f>+#REF!-1</f>
        <v>#REF!</v>
      </c>
      <c r="Q14" s="165" t="e">
        <f>+#REF!-1</f>
        <v>#REF!</v>
      </c>
      <c r="R14" s="165" t="e">
        <f>+#REF!-1</f>
        <v>#REF!</v>
      </c>
      <c r="S14" s="165" t="e">
        <f>+#REF!-1</f>
        <v>#REF!</v>
      </c>
      <c r="T14" s="165" t="e">
        <f>+#REF!-1</f>
        <v>#REF!</v>
      </c>
      <c r="U14" s="165" t="e">
        <f>+#REF!-1</f>
        <v>#REF!</v>
      </c>
      <c r="V14" s="165" t="e">
        <f>+#REF!-1</f>
        <v>#REF!</v>
      </c>
      <c r="W14" s="165" t="e">
        <f>+#REF!-1</f>
        <v>#REF!</v>
      </c>
      <c r="X14" s="165" t="e">
        <f>+#REF!-1</f>
        <v>#REF!</v>
      </c>
      <c r="Y14" s="165" t="e">
        <f>+#REF!-1</f>
        <v>#REF!</v>
      </c>
      <c r="Z14" s="165" t="e">
        <f>+#REF!-1</f>
        <v>#REF!</v>
      </c>
      <c r="AA14" s="165" t="e">
        <f>+#REF!-1</f>
        <v>#REF!</v>
      </c>
      <c r="AB14" s="126">
        <f t="shared" si="8"/>
        <v>101.91400000000003</v>
      </c>
      <c r="AC14" s="108">
        <f t="shared" si="9"/>
        <v>101.92400000000004</v>
      </c>
      <c r="AD14" s="112">
        <f t="shared" si="10"/>
        <v>101.91400000000003</v>
      </c>
      <c r="AE14" s="209" t="e">
        <f>+#REF!-1</f>
        <v>#REF!</v>
      </c>
      <c r="AF14" s="175" t="e">
        <f>+#REF!-1</f>
        <v>#REF!</v>
      </c>
      <c r="AG14" s="175" t="e">
        <f>+#REF!-1</f>
        <v>#REF!</v>
      </c>
      <c r="AH14" s="175" t="e">
        <f>+#REF!-1</f>
        <v>#REF!</v>
      </c>
      <c r="AI14" s="175" t="e">
        <f>+#REF!-1</f>
        <v>#REF!</v>
      </c>
      <c r="AJ14" s="175" t="e">
        <f>+#REF!-1</f>
        <v>#REF!</v>
      </c>
      <c r="AK14" s="175" t="e">
        <f>+#REF!-1</f>
        <v>#REF!</v>
      </c>
      <c r="AL14" s="175" t="e">
        <f>+#REF!-1</f>
        <v>#REF!</v>
      </c>
      <c r="AM14" s="175" t="e">
        <f>+#REF!-1</f>
        <v>#REF!</v>
      </c>
      <c r="AN14" s="175" t="e">
        <f>+#REF!-1</f>
        <v>#REF!</v>
      </c>
      <c r="AO14" s="175" t="e">
        <f>+#REF!-1</f>
        <v>#REF!</v>
      </c>
      <c r="AP14" s="175" t="e">
        <f>+#REF!-1</f>
        <v>#REF!</v>
      </c>
      <c r="AQ14" s="175" t="e">
        <f>+#REF!-1</f>
        <v>#REF!</v>
      </c>
      <c r="AR14" s="175" t="e">
        <f>+#REF!-1</f>
        <v>#REF!</v>
      </c>
      <c r="AS14" s="175" t="e">
        <f>+#REF!-1</f>
        <v>#REF!</v>
      </c>
      <c r="AT14" s="175" t="e">
        <f>+#REF!-1</f>
        <v>#REF!</v>
      </c>
      <c r="AU14" s="175" t="e">
        <f>+#REF!-1</f>
        <v>#REF!</v>
      </c>
      <c r="AV14" s="175" t="e">
        <f>+#REF!-1</f>
        <v>#REF!</v>
      </c>
      <c r="AW14" s="175" t="e">
        <f>+#REF!-1</f>
        <v>#REF!</v>
      </c>
      <c r="AX14" s="175" t="e">
        <f>+#REF!-1</f>
        <v>#REF!</v>
      </c>
      <c r="AY14" s="175" t="e">
        <f>+#REF!-1</f>
        <v>#REF!</v>
      </c>
      <c r="AZ14" s="206" t="e">
        <f>+#REF!-1</f>
        <v>#REF!</v>
      </c>
      <c r="BA14" s="188"/>
      <c r="BB14" s="175"/>
      <c r="BC14" s="167"/>
      <c r="BD14" s="108"/>
      <c r="BE14" s="108"/>
      <c r="BF14" s="108"/>
      <c r="BG14" s="108"/>
      <c r="BH14" s="112"/>
      <c r="BI14" s="94"/>
      <c r="BJ14" s="272" t="s">
        <v>51</v>
      </c>
      <c r="BK14" s="273"/>
      <c r="BL14" s="274"/>
      <c r="BM14" s="113"/>
      <c r="BN14" s="108"/>
      <c r="BO14" s="108"/>
      <c r="BP14" s="108"/>
      <c r="BQ14" s="108"/>
      <c r="BR14" s="108"/>
      <c r="BS14" s="108"/>
      <c r="BT14" s="112"/>
      <c r="BU14" s="129"/>
      <c r="BV14" s="130"/>
      <c r="BW14" s="113"/>
      <c r="BX14" s="108"/>
      <c r="BY14" s="108"/>
      <c r="BZ14" s="108"/>
      <c r="CA14" s="108"/>
      <c r="CB14" s="108"/>
      <c r="CC14" s="108"/>
      <c r="CD14" s="108"/>
      <c r="CE14" s="108"/>
      <c r="CF14" s="108"/>
      <c r="CG14" s="108"/>
      <c r="CH14" s="108"/>
      <c r="CI14" s="108"/>
      <c r="CJ14" s="108"/>
      <c r="CK14" s="108"/>
      <c r="CL14" s="108"/>
      <c r="CM14" s="108"/>
      <c r="CN14" s="108"/>
      <c r="CO14" s="108"/>
      <c r="CP14" s="108"/>
      <c r="CQ14" s="108"/>
      <c r="CR14" s="107"/>
    </row>
    <row r="15" spans="1:96" ht="49.5" customHeight="1" thickBot="1">
      <c r="A15" s="128">
        <f t="shared" si="2"/>
        <v>306</v>
      </c>
      <c r="B15" s="232">
        <f t="shared" ref="B15:B20" si="14">+G15+0.6</f>
        <v>103.37900000000002</v>
      </c>
      <c r="C15" s="141">
        <v>103.37900000000002</v>
      </c>
      <c r="D15" s="141">
        <v>103.37900000000002</v>
      </c>
      <c r="E15" s="141">
        <v>103.37900000000002</v>
      </c>
      <c r="F15" s="233">
        <v>103.37900000000002</v>
      </c>
      <c r="G15" s="126">
        <v>102.77900000000002</v>
      </c>
      <c r="H15" s="127">
        <f t="shared" si="13"/>
        <v>102.77900000000002</v>
      </c>
      <c r="I15" s="165" t="e">
        <f>+#REF!-1</f>
        <v>#REF!</v>
      </c>
      <c r="J15" s="165" t="e">
        <f>+#REF!-1</f>
        <v>#REF!</v>
      </c>
      <c r="K15" s="165" t="e">
        <f>+#REF!-1</f>
        <v>#REF!</v>
      </c>
      <c r="L15" s="165" t="e">
        <f>+#REF!-1</f>
        <v>#REF!</v>
      </c>
      <c r="M15" s="165" t="e">
        <f>+#REF!-1</f>
        <v>#REF!</v>
      </c>
      <c r="N15" s="165" t="e">
        <f>+#REF!-1</f>
        <v>#REF!</v>
      </c>
      <c r="O15" s="165" t="e">
        <f>+#REF!-1</f>
        <v>#REF!</v>
      </c>
      <c r="P15" s="165" t="e">
        <f>+#REF!-1</f>
        <v>#REF!</v>
      </c>
      <c r="Q15" s="165" t="e">
        <f>+#REF!-1</f>
        <v>#REF!</v>
      </c>
      <c r="R15" s="165" t="e">
        <f>+#REF!-1</f>
        <v>#REF!</v>
      </c>
      <c r="S15" s="165" t="e">
        <f>+#REF!-1</f>
        <v>#REF!</v>
      </c>
      <c r="T15" s="165" t="e">
        <f>+#REF!-1</f>
        <v>#REF!</v>
      </c>
      <c r="U15" s="165" t="e">
        <f>+#REF!-1</f>
        <v>#REF!</v>
      </c>
      <c r="V15" s="165" t="e">
        <f>+#REF!-1</f>
        <v>#REF!</v>
      </c>
      <c r="W15" s="165" t="e">
        <f>+#REF!-1</f>
        <v>#REF!</v>
      </c>
      <c r="X15" s="165" t="e">
        <f>+#REF!-1</f>
        <v>#REF!</v>
      </c>
      <c r="Y15" s="165" t="e">
        <f>+#REF!-1</f>
        <v>#REF!</v>
      </c>
      <c r="Z15" s="165" t="e">
        <f>+#REF!-1</f>
        <v>#REF!</v>
      </c>
      <c r="AA15" s="165" t="e">
        <f>+#REF!-1</f>
        <v>#REF!</v>
      </c>
      <c r="AB15" s="126">
        <f t="shared" si="8"/>
        <v>101.90000000000003</v>
      </c>
      <c r="AC15" s="108">
        <f t="shared" si="9"/>
        <v>101.91000000000004</v>
      </c>
      <c r="AD15" s="112">
        <f t="shared" si="10"/>
        <v>101.90000000000003</v>
      </c>
      <c r="AE15" s="209" t="e">
        <f>+#REF!-1</f>
        <v>#REF!</v>
      </c>
      <c r="AF15" s="175" t="e">
        <f>+#REF!-1</f>
        <v>#REF!</v>
      </c>
      <c r="AG15" s="175" t="e">
        <f>+#REF!-1</f>
        <v>#REF!</v>
      </c>
      <c r="AH15" s="175" t="e">
        <f>+#REF!-1</f>
        <v>#REF!</v>
      </c>
      <c r="AI15" s="175" t="e">
        <f>+#REF!-1</f>
        <v>#REF!</v>
      </c>
      <c r="AJ15" s="175" t="e">
        <f>+#REF!-1</f>
        <v>#REF!</v>
      </c>
      <c r="AK15" s="175" t="e">
        <f>+#REF!-1</f>
        <v>#REF!</v>
      </c>
      <c r="AL15" s="175" t="e">
        <f>+#REF!-1</f>
        <v>#REF!</v>
      </c>
      <c r="AM15" s="175" t="e">
        <f>+#REF!-1</f>
        <v>#REF!</v>
      </c>
      <c r="AN15" s="175" t="e">
        <f>+#REF!-1</f>
        <v>#REF!</v>
      </c>
      <c r="AO15" s="175" t="e">
        <f>+#REF!-1</f>
        <v>#REF!</v>
      </c>
      <c r="AP15" s="175" t="e">
        <f>+#REF!-1</f>
        <v>#REF!</v>
      </c>
      <c r="AQ15" s="175" t="e">
        <f>+#REF!-1</f>
        <v>#REF!</v>
      </c>
      <c r="AR15" s="175" t="e">
        <f>+#REF!-1</f>
        <v>#REF!</v>
      </c>
      <c r="AS15" s="175" t="e">
        <f>+#REF!-1</f>
        <v>#REF!</v>
      </c>
      <c r="AT15" s="175" t="e">
        <f>+#REF!-1</f>
        <v>#REF!</v>
      </c>
      <c r="AU15" s="175" t="e">
        <f>+#REF!-1</f>
        <v>#REF!</v>
      </c>
      <c r="AV15" s="175" t="e">
        <f>+#REF!-1</f>
        <v>#REF!</v>
      </c>
      <c r="AW15" s="175" t="e">
        <f>+#REF!-1</f>
        <v>#REF!</v>
      </c>
      <c r="AX15" s="175" t="e">
        <f>+#REF!-1</f>
        <v>#REF!</v>
      </c>
      <c r="AY15" s="175" t="e">
        <f>+#REF!-1</f>
        <v>#REF!</v>
      </c>
      <c r="AZ15" s="175" t="e">
        <f>+#REF!-1</f>
        <v>#REF!</v>
      </c>
      <c r="BA15" s="226" t="e">
        <f>+#REF!-1</f>
        <v>#REF!</v>
      </c>
      <c r="BB15" s="190"/>
      <c r="BC15" s="167"/>
      <c r="BD15" s="108"/>
      <c r="BE15" s="108"/>
      <c r="BF15" s="108"/>
      <c r="BG15" s="108"/>
      <c r="BH15" s="112"/>
      <c r="BI15" s="95"/>
      <c r="BJ15" s="272" t="s">
        <v>54</v>
      </c>
      <c r="BK15" s="273"/>
      <c r="BL15" s="274"/>
      <c r="BM15" s="113"/>
      <c r="BN15" s="108"/>
      <c r="BO15" s="108"/>
      <c r="BP15" s="108"/>
      <c r="BQ15" s="108"/>
      <c r="BR15" s="108"/>
      <c r="BS15" s="108"/>
      <c r="BT15" s="108"/>
      <c r="BU15" s="131"/>
      <c r="BV15" s="131"/>
      <c r="BW15" s="108"/>
      <c r="BX15" s="108"/>
      <c r="BY15" s="108"/>
      <c r="BZ15" s="108"/>
      <c r="CA15" s="108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08"/>
      <c r="CN15" s="108"/>
      <c r="CO15" s="108"/>
      <c r="CP15" s="108"/>
      <c r="CQ15" s="108"/>
      <c r="CR15" s="107"/>
    </row>
    <row r="16" spans="1:96" ht="49.5" customHeight="1" thickBot="1">
      <c r="A16" s="128">
        <f t="shared" si="2"/>
        <v>303</v>
      </c>
      <c r="B16" s="232">
        <f t="shared" si="14"/>
        <v>103.34700000000002</v>
      </c>
      <c r="C16" s="141">
        <v>103.34700000000002</v>
      </c>
      <c r="D16" s="141">
        <v>103.34700000000002</v>
      </c>
      <c r="E16" s="141">
        <v>103.34700000000002</v>
      </c>
      <c r="F16" s="233">
        <v>103.34700000000002</v>
      </c>
      <c r="G16" s="126">
        <v>102.74700000000003</v>
      </c>
      <c r="H16" s="127">
        <f t="shared" si="13"/>
        <v>102.74700000000003</v>
      </c>
      <c r="I16" s="165" t="e">
        <f>+#REF!-1</f>
        <v>#REF!</v>
      </c>
      <c r="J16" s="165" t="e">
        <f>+#REF!-1</f>
        <v>#REF!</v>
      </c>
      <c r="K16" s="165" t="e">
        <f>+#REF!-1</f>
        <v>#REF!</v>
      </c>
      <c r="L16" s="165" t="e">
        <f>+#REF!-1</f>
        <v>#REF!</v>
      </c>
      <c r="M16" s="165" t="e">
        <f>+#REF!-1</f>
        <v>#REF!</v>
      </c>
      <c r="N16" s="165" t="e">
        <f>+#REF!-1</f>
        <v>#REF!</v>
      </c>
      <c r="O16" s="165" t="e">
        <f>+#REF!-1</f>
        <v>#REF!</v>
      </c>
      <c r="P16" s="165" t="e">
        <f>+#REF!-1</f>
        <v>#REF!</v>
      </c>
      <c r="Q16" s="165" t="e">
        <f>+#REF!-1</f>
        <v>#REF!</v>
      </c>
      <c r="R16" s="165" t="e">
        <f>+#REF!-1</f>
        <v>#REF!</v>
      </c>
      <c r="S16" s="165" t="e">
        <f>+#REF!-1</f>
        <v>#REF!</v>
      </c>
      <c r="T16" s="165" t="e">
        <f>+#REF!-1</f>
        <v>#REF!</v>
      </c>
      <c r="U16" s="165" t="e">
        <f>+#REF!-1</f>
        <v>#REF!</v>
      </c>
      <c r="V16" s="165" t="e">
        <f>+#REF!-1</f>
        <v>#REF!</v>
      </c>
      <c r="W16" s="165" t="e">
        <f>+#REF!-1</f>
        <v>#REF!</v>
      </c>
      <c r="X16" s="165" t="e">
        <f>+#REF!-1</f>
        <v>#REF!</v>
      </c>
      <c r="Y16" s="165" t="e">
        <f>+#REF!-1</f>
        <v>#REF!</v>
      </c>
      <c r="Z16" s="165" t="e">
        <f>+#REF!-1</f>
        <v>#REF!</v>
      </c>
      <c r="AA16" s="165" t="e">
        <f>+#REF!-1</f>
        <v>#REF!</v>
      </c>
      <c r="AB16" s="126">
        <f t="shared" si="8"/>
        <v>101.88600000000004</v>
      </c>
      <c r="AC16" s="108">
        <f t="shared" si="9"/>
        <v>101.89600000000004</v>
      </c>
      <c r="AD16" s="112">
        <f t="shared" si="10"/>
        <v>101.88600000000004</v>
      </c>
      <c r="AE16" s="209" t="e">
        <f>+#REF!-1</f>
        <v>#REF!</v>
      </c>
      <c r="AF16" s="175" t="e">
        <f>+#REF!-1</f>
        <v>#REF!</v>
      </c>
      <c r="AG16" s="175" t="e">
        <f>+#REF!-1</f>
        <v>#REF!</v>
      </c>
      <c r="AH16" s="175" t="e">
        <f>+#REF!-1</f>
        <v>#REF!</v>
      </c>
      <c r="AI16" s="175" t="e">
        <f>+#REF!-1</f>
        <v>#REF!</v>
      </c>
      <c r="AJ16" s="175" t="e">
        <f>+#REF!-1</f>
        <v>#REF!</v>
      </c>
      <c r="AK16" s="175" t="e">
        <f>+#REF!-1</f>
        <v>#REF!</v>
      </c>
      <c r="AL16" s="175" t="e">
        <f>+#REF!-1</f>
        <v>#REF!</v>
      </c>
      <c r="AM16" s="175" t="e">
        <f>+#REF!-1</f>
        <v>#REF!</v>
      </c>
      <c r="AN16" s="175" t="e">
        <f>+#REF!-1</f>
        <v>#REF!</v>
      </c>
      <c r="AO16" s="175" t="e">
        <f>+#REF!-1</f>
        <v>#REF!</v>
      </c>
      <c r="AP16" s="175" t="e">
        <f>+#REF!-1</f>
        <v>#REF!</v>
      </c>
      <c r="AQ16" s="175" t="e">
        <f>+#REF!-1</f>
        <v>#REF!</v>
      </c>
      <c r="AR16" s="175" t="e">
        <f>+#REF!-1</f>
        <v>#REF!</v>
      </c>
      <c r="AS16" s="175" t="e">
        <f>+#REF!-1</f>
        <v>#REF!</v>
      </c>
      <c r="AT16" s="175" t="e">
        <f>+#REF!-1</f>
        <v>#REF!</v>
      </c>
      <c r="AU16" s="175" t="e">
        <f>+#REF!-1</f>
        <v>#REF!</v>
      </c>
      <c r="AV16" s="175" t="e">
        <f>+#REF!-1</f>
        <v>#REF!</v>
      </c>
      <c r="AW16" s="175" t="e">
        <f>+#REF!-1</f>
        <v>#REF!</v>
      </c>
      <c r="AX16" s="175" t="e">
        <f>+#REF!-1</f>
        <v>#REF!</v>
      </c>
      <c r="AY16" s="175" t="e">
        <f>+#REF!-1</f>
        <v>#REF!</v>
      </c>
      <c r="AZ16" s="175" t="e">
        <f>+#REF!-1</f>
        <v>#REF!</v>
      </c>
      <c r="BA16" s="206" t="e">
        <f>+#REF!-1</f>
        <v>#REF!</v>
      </c>
      <c r="BB16" s="188"/>
      <c r="BC16" s="167"/>
      <c r="BD16" s="108"/>
      <c r="BE16" s="108"/>
      <c r="BF16" s="108"/>
      <c r="BG16" s="108"/>
      <c r="BH16" s="112"/>
      <c r="BI16" s="96"/>
      <c r="BJ16" s="272" t="s">
        <v>55</v>
      </c>
      <c r="BK16" s="273"/>
      <c r="BL16" s="274"/>
      <c r="BM16" s="113"/>
      <c r="BN16" s="108"/>
      <c r="BO16" s="108"/>
      <c r="BP16" s="108"/>
      <c r="BQ16" s="108"/>
      <c r="BR16" s="108"/>
      <c r="BS16" s="106"/>
      <c r="BT16" s="106"/>
      <c r="BU16" s="106"/>
      <c r="BV16" s="106"/>
      <c r="BW16" s="106"/>
      <c r="BX16" s="106"/>
      <c r="BY16" s="106"/>
      <c r="BZ16" s="106"/>
      <c r="CA16" s="106"/>
      <c r="CB16" s="106"/>
      <c r="CC16" s="106"/>
      <c r="CD16" s="106"/>
      <c r="CE16" s="106"/>
      <c r="CF16" s="108"/>
      <c r="CG16" s="108"/>
      <c r="CH16" s="108"/>
      <c r="CI16" s="108"/>
      <c r="CJ16" s="108"/>
      <c r="CK16" s="108"/>
      <c r="CL16" s="108"/>
      <c r="CM16" s="108"/>
      <c r="CN16" s="108"/>
      <c r="CO16" s="108"/>
      <c r="CP16" s="108"/>
      <c r="CQ16" s="108"/>
      <c r="CR16" s="107"/>
    </row>
    <row r="17" spans="1:96" ht="49.5" customHeight="1" thickBot="1">
      <c r="A17" s="128">
        <f t="shared" si="2"/>
        <v>300</v>
      </c>
      <c r="B17" s="232">
        <f t="shared" si="14"/>
        <v>103.31500000000003</v>
      </c>
      <c r="C17" s="141">
        <v>103.31500000000003</v>
      </c>
      <c r="D17" s="141">
        <v>103.31500000000003</v>
      </c>
      <c r="E17" s="141">
        <v>103.31500000000003</v>
      </c>
      <c r="F17" s="233">
        <v>103.31500000000003</v>
      </c>
      <c r="G17" s="126">
        <v>102.71500000000003</v>
      </c>
      <c r="H17" s="127">
        <f t="shared" si="13"/>
        <v>102.71500000000003</v>
      </c>
      <c r="I17" s="165" t="e">
        <f>+#REF!-1</f>
        <v>#REF!</v>
      </c>
      <c r="J17" s="165" t="e">
        <f>+#REF!-1</f>
        <v>#REF!</v>
      </c>
      <c r="K17" s="165" t="e">
        <f>+#REF!-1</f>
        <v>#REF!</v>
      </c>
      <c r="L17" s="165" t="e">
        <f>+#REF!-1</f>
        <v>#REF!</v>
      </c>
      <c r="M17" s="165" t="e">
        <f>+#REF!-1</f>
        <v>#REF!</v>
      </c>
      <c r="N17" s="165" t="e">
        <f>+#REF!-1</f>
        <v>#REF!</v>
      </c>
      <c r="O17" s="165" t="e">
        <f>+#REF!-1</f>
        <v>#REF!</v>
      </c>
      <c r="P17" s="165" t="e">
        <f>+#REF!-1</f>
        <v>#REF!</v>
      </c>
      <c r="Q17" s="165" t="e">
        <f>+#REF!-1</f>
        <v>#REF!</v>
      </c>
      <c r="R17" s="165" t="e">
        <f>+#REF!-1</f>
        <v>#REF!</v>
      </c>
      <c r="S17" s="165" t="e">
        <f>+#REF!-1</f>
        <v>#REF!</v>
      </c>
      <c r="T17" s="165" t="e">
        <f>+#REF!-1</f>
        <v>#REF!</v>
      </c>
      <c r="U17" s="165" t="e">
        <f>+#REF!-1</f>
        <v>#REF!</v>
      </c>
      <c r="V17" s="165" t="e">
        <f>+#REF!-1</f>
        <v>#REF!</v>
      </c>
      <c r="W17" s="165" t="e">
        <f>+#REF!-1</f>
        <v>#REF!</v>
      </c>
      <c r="X17" s="165" t="e">
        <f>+#REF!-1</f>
        <v>#REF!</v>
      </c>
      <c r="Y17" s="165" t="e">
        <f>+#REF!-1</f>
        <v>#REF!</v>
      </c>
      <c r="Z17" s="165" t="e">
        <f>+#REF!-1</f>
        <v>#REF!</v>
      </c>
      <c r="AA17" s="165" t="e">
        <f>+#REF!-1</f>
        <v>#REF!</v>
      </c>
      <c r="AB17" s="126">
        <f t="shared" si="8"/>
        <v>101.87200000000004</v>
      </c>
      <c r="AC17" s="108">
        <f t="shared" si="9"/>
        <v>101.88200000000005</v>
      </c>
      <c r="AD17" s="112">
        <f t="shared" si="10"/>
        <v>101.87200000000004</v>
      </c>
      <c r="AE17" s="209" t="e">
        <f>+#REF!-1</f>
        <v>#REF!</v>
      </c>
      <c r="AF17" s="175" t="e">
        <f>+#REF!-1</f>
        <v>#REF!</v>
      </c>
      <c r="AG17" s="175" t="e">
        <f>+#REF!-1</f>
        <v>#REF!</v>
      </c>
      <c r="AH17" s="175" t="e">
        <f>+#REF!-1</f>
        <v>#REF!</v>
      </c>
      <c r="AI17" s="175" t="e">
        <f>+#REF!-1</f>
        <v>#REF!</v>
      </c>
      <c r="AJ17" s="175" t="e">
        <f>+#REF!-1</f>
        <v>#REF!</v>
      </c>
      <c r="AK17" s="175" t="e">
        <f>+#REF!-1</f>
        <v>#REF!</v>
      </c>
      <c r="AL17" s="175" t="e">
        <f>+#REF!-1</f>
        <v>#REF!</v>
      </c>
      <c r="AM17" s="175" t="e">
        <f>+#REF!-1</f>
        <v>#REF!</v>
      </c>
      <c r="AN17" s="175" t="e">
        <f>+#REF!-1</f>
        <v>#REF!</v>
      </c>
      <c r="AO17" s="175" t="e">
        <f>+#REF!-1</f>
        <v>#REF!</v>
      </c>
      <c r="AP17" s="175" t="e">
        <f>+#REF!-1</f>
        <v>#REF!</v>
      </c>
      <c r="AQ17" s="175" t="e">
        <f>+#REF!-1</f>
        <v>#REF!</v>
      </c>
      <c r="AR17" s="175" t="e">
        <f>+#REF!-1</f>
        <v>#REF!</v>
      </c>
      <c r="AS17" s="175" t="e">
        <f>+#REF!-1</f>
        <v>#REF!</v>
      </c>
      <c r="AT17" s="175" t="e">
        <f>+#REF!-1</f>
        <v>#REF!</v>
      </c>
      <c r="AU17" s="175" t="e">
        <f>+#REF!-1</f>
        <v>#REF!</v>
      </c>
      <c r="AV17" s="175" t="e">
        <f>+#REF!-1</f>
        <v>#REF!</v>
      </c>
      <c r="AW17" s="175" t="e">
        <f>+#REF!-1</f>
        <v>#REF!</v>
      </c>
      <c r="AX17" s="175" t="e">
        <f>+#REF!-1</f>
        <v>#REF!</v>
      </c>
      <c r="AY17" s="175" t="e">
        <f>+#REF!-1</f>
        <v>#REF!</v>
      </c>
      <c r="AZ17" s="175" t="e">
        <f>+#REF!-1</f>
        <v>#REF!</v>
      </c>
      <c r="BA17" s="175" t="e">
        <f>+#REF!-1</f>
        <v>#REF!</v>
      </c>
      <c r="BB17" s="226" t="e">
        <f>+#REF!-1</f>
        <v>#REF!</v>
      </c>
      <c r="BC17" s="170"/>
      <c r="BD17" s="108"/>
      <c r="BE17" s="108"/>
      <c r="BF17" s="108"/>
      <c r="BG17" s="108"/>
      <c r="BH17" s="112"/>
      <c r="BI17" s="97"/>
      <c r="BJ17" s="272" t="s">
        <v>56</v>
      </c>
      <c r="BK17" s="273"/>
      <c r="BL17" s="274"/>
      <c r="BM17" s="113"/>
      <c r="BN17" s="108"/>
      <c r="BO17" s="108"/>
      <c r="BP17" s="108"/>
      <c r="BQ17" s="108"/>
      <c r="BR17" s="112"/>
      <c r="BS17" s="275" t="s">
        <v>64</v>
      </c>
      <c r="BT17" s="276"/>
      <c r="BU17" s="276"/>
      <c r="BV17" s="276"/>
      <c r="BW17" s="276"/>
      <c r="BX17" s="276"/>
      <c r="BY17" s="276"/>
      <c r="BZ17" s="276"/>
      <c r="CA17" s="276"/>
      <c r="CB17" s="276"/>
      <c r="CC17" s="276"/>
      <c r="CD17" s="276"/>
      <c r="CE17" s="277"/>
      <c r="CF17" s="113"/>
      <c r="CG17" s="108"/>
      <c r="CH17" s="108"/>
      <c r="CI17" s="108"/>
      <c r="CJ17" s="108"/>
      <c r="CK17" s="108"/>
      <c r="CL17" s="108"/>
      <c r="CM17" s="108"/>
      <c r="CN17" s="108"/>
      <c r="CO17" s="108"/>
      <c r="CP17" s="108"/>
      <c r="CQ17" s="108"/>
      <c r="CR17" s="107"/>
    </row>
    <row r="18" spans="1:96" ht="49.5" customHeight="1" thickBot="1">
      <c r="A18" s="128">
        <f t="shared" si="2"/>
        <v>297</v>
      </c>
      <c r="B18" s="232">
        <f t="shared" si="14"/>
        <v>103.28300000000003</v>
      </c>
      <c r="C18" s="141">
        <v>103.28300000000003</v>
      </c>
      <c r="D18" s="141">
        <v>103.28300000000003</v>
      </c>
      <c r="E18" s="141">
        <v>103.28300000000003</v>
      </c>
      <c r="F18" s="233">
        <v>103.28300000000003</v>
      </c>
      <c r="G18" s="126">
        <v>102.68300000000004</v>
      </c>
      <c r="H18" s="127">
        <f t="shared" si="13"/>
        <v>102.68300000000004</v>
      </c>
      <c r="I18" s="176" t="e">
        <f t="shared" ref="I18:I36" si="15">+I17-0.031</f>
        <v>#REF!</v>
      </c>
      <c r="J18" s="177" t="e">
        <f t="shared" ref="J18:J36" si="16">+J17-0.03</f>
        <v>#REF!</v>
      </c>
      <c r="K18" s="177" t="e">
        <f t="shared" ref="K18:K36" si="17">+K17-0.03</f>
        <v>#REF!</v>
      </c>
      <c r="L18" s="177" t="e">
        <f t="shared" ref="L18:L36" si="18">+L17-0.03</f>
        <v>#REF!</v>
      </c>
      <c r="M18" s="177" t="e">
        <f t="shared" ref="M18:M36" si="19">+M17-0.03</f>
        <v>#REF!</v>
      </c>
      <c r="N18" s="177" t="e">
        <f t="shared" ref="N18:N36" si="20">+N17-0.029</f>
        <v>#REF!</v>
      </c>
      <c r="O18" s="177" t="e">
        <f t="shared" ref="O18:O36" si="21">+O17-0.029</f>
        <v>#REF!</v>
      </c>
      <c r="P18" s="177" t="e">
        <f t="shared" ref="P18:P36" si="22">+P17-0.029</f>
        <v>#REF!</v>
      </c>
      <c r="Q18" s="177" t="e">
        <f t="shared" ref="Q18:Q36" si="23">+Q17-0.028</f>
        <v>#REF!</v>
      </c>
      <c r="R18" s="177" t="e">
        <f t="shared" ref="R18:R36" si="24">+R17-0.028</f>
        <v>#REF!</v>
      </c>
      <c r="S18" s="177" t="e">
        <f t="shared" ref="S18:S36" si="25">+S17-0.028</f>
        <v>#REF!</v>
      </c>
      <c r="T18" s="177" t="e">
        <f t="shared" ref="T18:T36" si="26">+T17-0.028</f>
        <v>#REF!</v>
      </c>
      <c r="U18" s="177" t="e">
        <f t="shared" ref="U18:U36" si="27">+U17-0.029</f>
        <v>#REF!</v>
      </c>
      <c r="V18" s="177" t="e">
        <f t="shared" ref="V18:V36" si="28">+V17-0.029</f>
        <v>#REF!</v>
      </c>
      <c r="W18" s="177" t="e">
        <f t="shared" ref="W18:W36" si="29">+W17-0.028</f>
        <v>#REF!</v>
      </c>
      <c r="X18" s="177" t="e">
        <f t="shared" ref="X18:X36" si="30">+X17-0.028</f>
        <v>#REF!</v>
      </c>
      <c r="Y18" s="177" t="e">
        <f t="shared" ref="Y18:Y36" si="31">+Y17-0.028</f>
        <v>#REF!</v>
      </c>
      <c r="Z18" s="177" t="e">
        <f t="shared" ref="Z18:Z36" si="32">+Z17-0.028</f>
        <v>#REF!</v>
      </c>
      <c r="AA18" s="178" t="e">
        <f t="shared" ref="AA18:AA36" si="33">+AA17-0.027</f>
        <v>#REF!</v>
      </c>
      <c r="AB18" s="126">
        <f t="shared" si="8"/>
        <v>101.85800000000005</v>
      </c>
      <c r="AC18" s="108">
        <f t="shared" si="9"/>
        <v>101.86800000000005</v>
      </c>
      <c r="AD18" s="112">
        <f t="shared" si="10"/>
        <v>101.85800000000005</v>
      </c>
      <c r="AE18" s="186">
        <v>102.116</v>
      </c>
      <c r="AF18" s="177">
        <v>102.101</v>
      </c>
      <c r="AG18" s="177">
        <v>102.07299999999999</v>
      </c>
      <c r="AH18" s="177">
        <v>102.05800000000001</v>
      </c>
      <c r="AI18" s="177">
        <v>102.04300000000001</v>
      </c>
      <c r="AJ18" s="177">
        <v>102.02800000000001</v>
      </c>
      <c r="AK18" s="177">
        <v>102</v>
      </c>
      <c r="AL18" s="177">
        <v>101.985</v>
      </c>
      <c r="AM18" s="177">
        <v>101.97</v>
      </c>
      <c r="AN18" s="177">
        <v>101.955</v>
      </c>
      <c r="AO18" s="177">
        <v>101.92700000000001</v>
      </c>
      <c r="AP18" s="177">
        <v>101.91200000000001</v>
      </c>
      <c r="AQ18" s="177">
        <v>101.89700000000001</v>
      </c>
      <c r="AR18" s="177">
        <v>101.88200000000001</v>
      </c>
      <c r="AS18" s="177">
        <v>101.854</v>
      </c>
      <c r="AT18" s="177">
        <v>101.839</v>
      </c>
      <c r="AU18" s="177">
        <v>101.824</v>
      </c>
      <c r="AV18" s="177">
        <v>101.797</v>
      </c>
      <c r="AW18" s="177">
        <v>101.77</v>
      </c>
      <c r="AX18" s="177">
        <v>101.74299999999999</v>
      </c>
      <c r="AY18" s="177">
        <v>101.71599999999999</v>
      </c>
      <c r="AZ18" s="177">
        <v>101.68899999999999</v>
      </c>
      <c r="BA18" s="177">
        <v>101.66200000000001</v>
      </c>
      <c r="BB18" s="177">
        <v>101.63500000000001</v>
      </c>
      <c r="BC18" s="182">
        <v>101.608</v>
      </c>
      <c r="BD18" s="111"/>
      <c r="BE18" s="108"/>
      <c r="BF18" s="108"/>
      <c r="BG18" s="108"/>
      <c r="BH18" s="112"/>
      <c r="BI18" s="98"/>
      <c r="BJ18" s="272" t="s">
        <v>57</v>
      </c>
      <c r="BK18" s="273"/>
      <c r="BL18" s="274"/>
      <c r="BM18" s="113"/>
      <c r="BN18" s="108"/>
      <c r="BO18" s="108"/>
      <c r="BP18" s="108"/>
      <c r="BQ18" s="108"/>
      <c r="BR18" s="108"/>
      <c r="BS18" s="275" t="s">
        <v>63</v>
      </c>
      <c r="BT18" s="276"/>
      <c r="BU18" s="276"/>
      <c r="BV18" s="276"/>
      <c r="BW18" s="276"/>
      <c r="BX18" s="276"/>
      <c r="BY18" s="276"/>
      <c r="BZ18" s="276"/>
      <c r="CA18" s="276"/>
      <c r="CB18" s="276"/>
      <c r="CC18" s="276"/>
      <c r="CD18" s="276"/>
      <c r="CE18" s="277"/>
      <c r="CF18" s="108"/>
      <c r="CG18" s="108"/>
      <c r="CH18" s="108"/>
      <c r="CI18" s="108"/>
      <c r="CJ18" s="108"/>
      <c r="CK18" s="108"/>
      <c r="CL18" s="108"/>
      <c r="CM18" s="108"/>
      <c r="CN18" s="108"/>
      <c r="CO18" s="108"/>
      <c r="CP18" s="108"/>
      <c r="CQ18" s="108"/>
      <c r="CR18" s="107"/>
    </row>
    <row r="19" spans="1:96" ht="49.5" customHeight="1" thickBot="1">
      <c r="A19" s="128">
        <f t="shared" si="2"/>
        <v>294</v>
      </c>
      <c r="B19" s="232">
        <f t="shared" si="14"/>
        <v>103.25100000000003</v>
      </c>
      <c r="C19" s="141">
        <v>103.25100000000003</v>
      </c>
      <c r="D19" s="141">
        <v>103.25100000000003</v>
      </c>
      <c r="E19" s="141">
        <v>103.25100000000003</v>
      </c>
      <c r="F19" s="233">
        <v>103.25100000000003</v>
      </c>
      <c r="G19" s="126">
        <v>102.65100000000004</v>
      </c>
      <c r="H19" s="127">
        <f t="shared" si="13"/>
        <v>102.65100000000004</v>
      </c>
      <c r="I19" s="176" t="e">
        <f t="shared" si="15"/>
        <v>#REF!</v>
      </c>
      <c r="J19" s="177" t="e">
        <f t="shared" si="16"/>
        <v>#REF!</v>
      </c>
      <c r="K19" s="177" t="e">
        <f t="shared" si="17"/>
        <v>#REF!</v>
      </c>
      <c r="L19" s="177" t="e">
        <f t="shared" si="18"/>
        <v>#REF!</v>
      </c>
      <c r="M19" s="177" t="e">
        <f t="shared" si="19"/>
        <v>#REF!</v>
      </c>
      <c r="N19" s="177" t="e">
        <f t="shared" si="20"/>
        <v>#REF!</v>
      </c>
      <c r="O19" s="177" t="e">
        <f t="shared" si="21"/>
        <v>#REF!</v>
      </c>
      <c r="P19" s="177" t="e">
        <f t="shared" si="22"/>
        <v>#REF!</v>
      </c>
      <c r="Q19" s="177" t="e">
        <f t="shared" si="23"/>
        <v>#REF!</v>
      </c>
      <c r="R19" s="177" t="e">
        <f t="shared" si="24"/>
        <v>#REF!</v>
      </c>
      <c r="S19" s="177" t="e">
        <f t="shared" si="25"/>
        <v>#REF!</v>
      </c>
      <c r="T19" s="177" t="e">
        <f t="shared" si="26"/>
        <v>#REF!</v>
      </c>
      <c r="U19" s="177" t="e">
        <f t="shared" si="27"/>
        <v>#REF!</v>
      </c>
      <c r="V19" s="177" t="e">
        <f t="shared" si="28"/>
        <v>#REF!</v>
      </c>
      <c r="W19" s="177" t="e">
        <f t="shared" si="29"/>
        <v>#REF!</v>
      </c>
      <c r="X19" s="177" t="e">
        <f t="shared" si="30"/>
        <v>#REF!</v>
      </c>
      <c r="Y19" s="177" t="e">
        <f t="shared" si="31"/>
        <v>#REF!</v>
      </c>
      <c r="Z19" s="177" t="e">
        <f t="shared" si="32"/>
        <v>#REF!</v>
      </c>
      <c r="AA19" s="178" t="e">
        <f t="shared" si="33"/>
        <v>#REF!</v>
      </c>
      <c r="AB19" s="126">
        <f t="shared" si="8"/>
        <v>101.84400000000005</v>
      </c>
      <c r="AC19" s="108">
        <f t="shared" si="9"/>
        <v>101.85400000000006</v>
      </c>
      <c r="AD19" s="112">
        <f t="shared" si="10"/>
        <v>101.84400000000005</v>
      </c>
      <c r="AE19" s="186">
        <v>102.093</v>
      </c>
      <c r="AF19" s="177">
        <v>102.078</v>
      </c>
      <c r="AG19" s="177">
        <v>102.04900000000001</v>
      </c>
      <c r="AH19" s="177">
        <v>102.03400000000001</v>
      </c>
      <c r="AI19" s="177">
        <v>102.01900000000001</v>
      </c>
      <c r="AJ19" s="177">
        <v>102.004</v>
      </c>
      <c r="AK19" s="177">
        <v>101.97499999999999</v>
      </c>
      <c r="AL19" s="177">
        <v>101.96</v>
      </c>
      <c r="AM19" s="177">
        <v>101.94499999999999</v>
      </c>
      <c r="AN19" s="177">
        <v>101.93</v>
      </c>
      <c r="AO19" s="177">
        <v>101.901</v>
      </c>
      <c r="AP19" s="177">
        <v>101.886</v>
      </c>
      <c r="AQ19" s="177">
        <v>101.871</v>
      </c>
      <c r="AR19" s="177">
        <v>101.85599999999999</v>
      </c>
      <c r="AS19" s="177">
        <v>101.827</v>
      </c>
      <c r="AT19" s="177">
        <v>101.812</v>
      </c>
      <c r="AU19" s="177">
        <v>101.797</v>
      </c>
      <c r="AV19" s="177">
        <v>101.77</v>
      </c>
      <c r="AW19" s="177">
        <v>101.74299999999999</v>
      </c>
      <c r="AX19" s="177">
        <v>101.71599999999999</v>
      </c>
      <c r="AY19" s="177">
        <v>101.68899999999999</v>
      </c>
      <c r="AZ19" s="177">
        <v>101.66200000000001</v>
      </c>
      <c r="BA19" s="177">
        <v>101.63500000000001</v>
      </c>
      <c r="BB19" s="177">
        <v>101.608</v>
      </c>
      <c r="BC19" s="177">
        <v>101.581</v>
      </c>
      <c r="BD19" s="146">
        <v>101.554</v>
      </c>
      <c r="BE19" s="111"/>
      <c r="BF19" s="108"/>
      <c r="BG19" s="108"/>
      <c r="BH19" s="112"/>
      <c r="BI19" s="99"/>
      <c r="BJ19" s="272" t="s">
        <v>60</v>
      </c>
      <c r="BK19" s="273"/>
      <c r="BL19" s="274"/>
      <c r="BM19" s="113"/>
      <c r="BN19" s="108"/>
      <c r="BO19" s="108"/>
      <c r="BP19" s="108"/>
      <c r="BQ19" s="108"/>
      <c r="BR19" s="108"/>
      <c r="BS19" s="275" t="s">
        <v>65</v>
      </c>
      <c r="BT19" s="276"/>
      <c r="BU19" s="276"/>
      <c r="BV19" s="276"/>
      <c r="BW19" s="276"/>
      <c r="BX19" s="276"/>
      <c r="BY19" s="276"/>
      <c r="BZ19" s="276"/>
      <c r="CA19" s="276"/>
      <c r="CB19" s="276"/>
      <c r="CC19" s="276"/>
      <c r="CD19" s="276"/>
      <c r="CE19" s="277"/>
      <c r="CF19" s="108"/>
      <c r="CG19" s="108"/>
      <c r="CH19" s="108"/>
      <c r="CI19" s="108"/>
      <c r="CJ19" s="108"/>
      <c r="CK19" s="108"/>
      <c r="CL19" s="108"/>
      <c r="CM19" s="108"/>
      <c r="CN19" s="108"/>
      <c r="CO19" s="108"/>
      <c r="CP19" s="108"/>
      <c r="CQ19" s="108"/>
      <c r="CR19" s="107"/>
    </row>
    <row r="20" spans="1:96" ht="49.5" customHeight="1" thickBot="1">
      <c r="A20" s="128">
        <f t="shared" si="2"/>
        <v>291</v>
      </c>
      <c r="B20" s="234">
        <f t="shared" si="14"/>
        <v>103.21900000000004</v>
      </c>
      <c r="C20" s="141">
        <v>103.21900000000004</v>
      </c>
      <c r="D20" s="141">
        <v>103.21900000000004</v>
      </c>
      <c r="E20" s="141">
        <v>103.21900000000004</v>
      </c>
      <c r="F20" s="233">
        <v>103.21900000000004</v>
      </c>
      <c r="G20" s="126">
        <v>102.61900000000004</v>
      </c>
      <c r="H20" s="127">
        <f t="shared" si="13"/>
        <v>102.61900000000004</v>
      </c>
      <c r="I20" s="176" t="e">
        <f t="shared" si="15"/>
        <v>#REF!</v>
      </c>
      <c r="J20" s="177" t="e">
        <f t="shared" si="16"/>
        <v>#REF!</v>
      </c>
      <c r="K20" s="177" t="e">
        <f t="shared" si="17"/>
        <v>#REF!</v>
      </c>
      <c r="L20" s="177" t="e">
        <f t="shared" si="18"/>
        <v>#REF!</v>
      </c>
      <c r="M20" s="177" t="e">
        <f t="shared" si="19"/>
        <v>#REF!</v>
      </c>
      <c r="N20" s="177" t="e">
        <f t="shared" si="20"/>
        <v>#REF!</v>
      </c>
      <c r="O20" s="177" t="e">
        <f t="shared" si="21"/>
        <v>#REF!</v>
      </c>
      <c r="P20" s="177" t="e">
        <f t="shared" si="22"/>
        <v>#REF!</v>
      </c>
      <c r="Q20" s="177" t="e">
        <f t="shared" si="23"/>
        <v>#REF!</v>
      </c>
      <c r="R20" s="177" t="e">
        <f t="shared" si="24"/>
        <v>#REF!</v>
      </c>
      <c r="S20" s="177" t="e">
        <f t="shared" si="25"/>
        <v>#REF!</v>
      </c>
      <c r="T20" s="177" t="e">
        <f t="shared" si="26"/>
        <v>#REF!</v>
      </c>
      <c r="U20" s="177" t="e">
        <f t="shared" si="27"/>
        <v>#REF!</v>
      </c>
      <c r="V20" s="177" t="e">
        <f t="shared" si="28"/>
        <v>#REF!</v>
      </c>
      <c r="W20" s="177" t="e">
        <f t="shared" si="29"/>
        <v>#REF!</v>
      </c>
      <c r="X20" s="177" t="e">
        <f t="shared" si="30"/>
        <v>#REF!</v>
      </c>
      <c r="Y20" s="177" t="e">
        <f t="shared" si="31"/>
        <v>#REF!</v>
      </c>
      <c r="Z20" s="177" t="e">
        <f t="shared" si="32"/>
        <v>#REF!</v>
      </c>
      <c r="AA20" s="178" t="e">
        <f t="shared" si="33"/>
        <v>#REF!</v>
      </c>
      <c r="AB20" s="126">
        <f t="shared" si="8"/>
        <v>101.83000000000006</v>
      </c>
      <c r="AC20" s="108">
        <f t="shared" si="9"/>
        <v>101.84000000000006</v>
      </c>
      <c r="AD20" s="112">
        <f t="shared" si="10"/>
        <v>101.83000000000006</v>
      </c>
      <c r="AE20" s="186">
        <v>102.07</v>
      </c>
      <c r="AF20" s="177">
        <v>102.05500000000001</v>
      </c>
      <c r="AG20" s="177">
        <v>102.02500000000001</v>
      </c>
      <c r="AH20" s="177">
        <v>102.01</v>
      </c>
      <c r="AI20" s="177">
        <v>101.995</v>
      </c>
      <c r="AJ20" s="177">
        <v>101.98</v>
      </c>
      <c r="AK20" s="177">
        <v>101.95</v>
      </c>
      <c r="AL20" s="177">
        <v>101.935</v>
      </c>
      <c r="AM20" s="177">
        <v>101.92</v>
      </c>
      <c r="AN20" s="177">
        <v>101.905</v>
      </c>
      <c r="AO20" s="177">
        <v>101.875</v>
      </c>
      <c r="AP20" s="177">
        <v>101.86</v>
      </c>
      <c r="AQ20" s="177">
        <v>101.845</v>
      </c>
      <c r="AR20" s="177">
        <v>101.83</v>
      </c>
      <c r="AS20" s="177">
        <v>101.8</v>
      </c>
      <c r="AT20" s="177">
        <v>101.785</v>
      </c>
      <c r="AU20" s="177">
        <v>101.77</v>
      </c>
      <c r="AV20" s="177">
        <v>101.74299999999999</v>
      </c>
      <c r="AW20" s="177">
        <v>101.71599999999999</v>
      </c>
      <c r="AX20" s="177">
        <v>101.68899999999999</v>
      </c>
      <c r="AY20" s="177">
        <v>101.66200000000001</v>
      </c>
      <c r="AZ20" s="177">
        <v>101.63500000000001</v>
      </c>
      <c r="BA20" s="177">
        <v>101.608</v>
      </c>
      <c r="BB20" s="177">
        <v>101.581</v>
      </c>
      <c r="BC20" s="177">
        <v>101.554</v>
      </c>
      <c r="BD20" s="141">
        <v>101.527</v>
      </c>
      <c r="BE20" s="146">
        <v>101.5</v>
      </c>
      <c r="BF20" s="145"/>
      <c r="BG20" s="144"/>
      <c r="BH20" s="144"/>
      <c r="BI20" s="193"/>
      <c r="BJ20" s="193"/>
      <c r="BK20" s="193"/>
      <c r="BL20" s="193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08"/>
      <c r="CI20" s="108"/>
      <c r="CJ20" s="108"/>
      <c r="CK20" s="108"/>
      <c r="CL20" s="108"/>
      <c r="CM20" s="108"/>
      <c r="CN20" s="108"/>
      <c r="CO20" s="108"/>
      <c r="CP20" s="108"/>
      <c r="CQ20" s="108"/>
      <c r="CR20" s="107"/>
    </row>
    <row r="21" spans="1:96" ht="49.5" customHeight="1">
      <c r="A21" s="104">
        <f t="shared" si="2"/>
        <v>288</v>
      </c>
      <c r="B21" s="122"/>
      <c r="C21" s="232">
        <f>+G21+0.6</f>
        <v>103.18700000000004</v>
      </c>
      <c r="D21" s="141">
        <v>103.18700000000004</v>
      </c>
      <c r="E21" s="141">
        <v>103.18700000000004</v>
      </c>
      <c r="F21" s="141">
        <v>103.18700000000004</v>
      </c>
      <c r="G21" s="126">
        <v>102.58700000000005</v>
      </c>
      <c r="H21" s="127">
        <f t="shared" si="13"/>
        <v>102.58700000000005</v>
      </c>
      <c r="I21" s="176" t="e">
        <f t="shared" si="15"/>
        <v>#REF!</v>
      </c>
      <c r="J21" s="177" t="e">
        <f t="shared" si="16"/>
        <v>#REF!</v>
      </c>
      <c r="K21" s="177" t="e">
        <f t="shared" si="17"/>
        <v>#REF!</v>
      </c>
      <c r="L21" s="177" t="e">
        <f t="shared" si="18"/>
        <v>#REF!</v>
      </c>
      <c r="M21" s="177" t="e">
        <f t="shared" si="19"/>
        <v>#REF!</v>
      </c>
      <c r="N21" s="177" t="e">
        <f t="shared" si="20"/>
        <v>#REF!</v>
      </c>
      <c r="O21" s="177" t="e">
        <f t="shared" si="21"/>
        <v>#REF!</v>
      </c>
      <c r="P21" s="177" t="e">
        <f t="shared" si="22"/>
        <v>#REF!</v>
      </c>
      <c r="Q21" s="177" t="e">
        <f t="shared" si="23"/>
        <v>#REF!</v>
      </c>
      <c r="R21" s="177" t="e">
        <f t="shared" si="24"/>
        <v>#REF!</v>
      </c>
      <c r="S21" s="177" t="e">
        <f t="shared" si="25"/>
        <v>#REF!</v>
      </c>
      <c r="T21" s="177" t="e">
        <f t="shared" si="26"/>
        <v>#REF!</v>
      </c>
      <c r="U21" s="177" t="e">
        <f t="shared" si="27"/>
        <v>#REF!</v>
      </c>
      <c r="V21" s="177" t="e">
        <f t="shared" si="28"/>
        <v>#REF!</v>
      </c>
      <c r="W21" s="177" t="e">
        <f t="shared" si="29"/>
        <v>#REF!</v>
      </c>
      <c r="X21" s="177" t="e">
        <f t="shared" si="30"/>
        <v>#REF!</v>
      </c>
      <c r="Y21" s="177" t="e">
        <f t="shared" si="31"/>
        <v>#REF!</v>
      </c>
      <c r="Z21" s="177" t="e">
        <f t="shared" si="32"/>
        <v>#REF!</v>
      </c>
      <c r="AA21" s="178" t="e">
        <f t="shared" si="33"/>
        <v>#REF!</v>
      </c>
      <c r="AB21" s="126">
        <f t="shared" si="8"/>
        <v>101.81600000000006</v>
      </c>
      <c r="AC21" s="108">
        <f t="shared" si="9"/>
        <v>101.82600000000006</v>
      </c>
      <c r="AD21" s="112">
        <f t="shared" si="10"/>
        <v>101.81600000000006</v>
      </c>
      <c r="AE21" s="186">
        <v>102.047</v>
      </c>
      <c r="AF21" s="177">
        <v>102.032</v>
      </c>
      <c r="AG21" s="177">
        <v>102.001</v>
      </c>
      <c r="AH21" s="177">
        <v>101.986</v>
      </c>
      <c r="AI21" s="177">
        <v>101.971</v>
      </c>
      <c r="AJ21" s="177">
        <v>101.956</v>
      </c>
      <c r="AK21" s="177">
        <v>101.925</v>
      </c>
      <c r="AL21" s="177">
        <v>101.91</v>
      </c>
      <c r="AM21" s="177">
        <v>101.895</v>
      </c>
      <c r="AN21" s="177">
        <v>101.88</v>
      </c>
      <c r="AO21" s="177">
        <v>101.849</v>
      </c>
      <c r="AP21" s="177">
        <v>101.834</v>
      </c>
      <c r="AQ21" s="177">
        <v>101.819</v>
      </c>
      <c r="AR21" s="177">
        <v>101.804</v>
      </c>
      <c r="AS21" s="177">
        <v>101.773</v>
      </c>
      <c r="AT21" s="177">
        <v>101.758</v>
      </c>
      <c r="AU21" s="177">
        <v>101.74299999999999</v>
      </c>
      <c r="AV21" s="177">
        <v>101.71599999999999</v>
      </c>
      <c r="AW21" s="177">
        <v>101.68899999999999</v>
      </c>
      <c r="AX21" s="177">
        <v>101.66200000000001</v>
      </c>
      <c r="AY21" s="177">
        <v>101.63500000000001</v>
      </c>
      <c r="AZ21" s="177">
        <v>101.608</v>
      </c>
      <c r="BA21" s="177">
        <v>101.581</v>
      </c>
      <c r="BB21" s="177">
        <v>101.554</v>
      </c>
      <c r="BC21" s="177">
        <v>101.527</v>
      </c>
      <c r="BD21" s="141">
        <v>101.5</v>
      </c>
      <c r="BE21" s="141">
        <v>101.473</v>
      </c>
      <c r="BF21" s="146">
        <v>101.446</v>
      </c>
      <c r="BG21" s="143"/>
      <c r="BH21" s="144"/>
      <c r="BI21" s="144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08"/>
      <c r="CI21" s="108"/>
      <c r="CJ21" s="108"/>
      <c r="CK21" s="108"/>
      <c r="CL21" s="108"/>
      <c r="CM21" s="108"/>
      <c r="CN21" s="108"/>
      <c r="CO21" s="108"/>
      <c r="CP21" s="108"/>
      <c r="CQ21" s="108"/>
      <c r="CR21" s="107"/>
    </row>
    <row r="22" spans="1:96" ht="49.5" customHeight="1" thickBot="1">
      <c r="A22" s="104">
        <f t="shared" si="2"/>
        <v>285</v>
      </c>
      <c r="B22" s="112"/>
      <c r="C22" s="232">
        <f t="shared" ref="C22:C29" si="34">+G22+0.6</f>
        <v>103.15500000000004</v>
      </c>
      <c r="D22" s="141">
        <v>103.15500000000004</v>
      </c>
      <c r="E22" s="141">
        <v>103.15500000000004</v>
      </c>
      <c r="F22" s="141">
        <v>103.15500000000004</v>
      </c>
      <c r="G22" s="126">
        <v>102.55500000000005</v>
      </c>
      <c r="H22" s="127">
        <f t="shared" si="13"/>
        <v>102.55500000000005</v>
      </c>
      <c r="I22" s="176" t="e">
        <f t="shared" si="15"/>
        <v>#REF!</v>
      </c>
      <c r="J22" s="177" t="e">
        <f t="shared" si="16"/>
        <v>#REF!</v>
      </c>
      <c r="K22" s="177" t="e">
        <f t="shared" si="17"/>
        <v>#REF!</v>
      </c>
      <c r="L22" s="177" t="e">
        <f t="shared" si="18"/>
        <v>#REF!</v>
      </c>
      <c r="M22" s="177" t="e">
        <f t="shared" si="19"/>
        <v>#REF!</v>
      </c>
      <c r="N22" s="177" t="e">
        <f t="shared" si="20"/>
        <v>#REF!</v>
      </c>
      <c r="O22" s="177" t="e">
        <f t="shared" si="21"/>
        <v>#REF!</v>
      </c>
      <c r="P22" s="177" t="e">
        <f t="shared" si="22"/>
        <v>#REF!</v>
      </c>
      <c r="Q22" s="177" t="e">
        <f t="shared" si="23"/>
        <v>#REF!</v>
      </c>
      <c r="R22" s="177" t="e">
        <f t="shared" si="24"/>
        <v>#REF!</v>
      </c>
      <c r="S22" s="177" t="e">
        <f t="shared" si="25"/>
        <v>#REF!</v>
      </c>
      <c r="T22" s="177" t="e">
        <f t="shared" si="26"/>
        <v>#REF!</v>
      </c>
      <c r="U22" s="177" t="e">
        <f t="shared" si="27"/>
        <v>#REF!</v>
      </c>
      <c r="V22" s="177" t="e">
        <f t="shared" si="28"/>
        <v>#REF!</v>
      </c>
      <c r="W22" s="177" t="e">
        <f t="shared" si="29"/>
        <v>#REF!</v>
      </c>
      <c r="X22" s="177" t="e">
        <f t="shared" si="30"/>
        <v>#REF!</v>
      </c>
      <c r="Y22" s="177" t="e">
        <f t="shared" si="31"/>
        <v>#REF!</v>
      </c>
      <c r="Z22" s="177" t="e">
        <f t="shared" si="32"/>
        <v>#REF!</v>
      </c>
      <c r="AA22" s="178" t="e">
        <f t="shared" si="33"/>
        <v>#REF!</v>
      </c>
      <c r="AB22" s="126">
        <f t="shared" si="8"/>
        <v>101.80200000000006</v>
      </c>
      <c r="AC22" s="108">
        <f t="shared" si="9"/>
        <v>101.81200000000007</v>
      </c>
      <c r="AD22" s="112">
        <f t="shared" si="10"/>
        <v>101.80200000000006</v>
      </c>
      <c r="AE22" s="186">
        <v>102.024</v>
      </c>
      <c r="AF22" s="177">
        <v>102.009</v>
      </c>
      <c r="AG22" s="177">
        <v>101.977</v>
      </c>
      <c r="AH22" s="177">
        <v>101.962</v>
      </c>
      <c r="AI22" s="177">
        <v>101.947</v>
      </c>
      <c r="AJ22" s="177">
        <v>101.932</v>
      </c>
      <c r="AK22" s="177">
        <v>101.9</v>
      </c>
      <c r="AL22" s="177">
        <v>101.88500000000001</v>
      </c>
      <c r="AM22" s="177">
        <v>101.87</v>
      </c>
      <c r="AN22" s="177">
        <v>101.855</v>
      </c>
      <c r="AO22" s="177">
        <v>101.82299999999999</v>
      </c>
      <c r="AP22" s="177">
        <v>101.80800000000001</v>
      </c>
      <c r="AQ22" s="177">
        <v>101.79300000000001</v>
      </c>
      <c r="AR22" s="177">
        <v>101.77800000000001</v>
      </c>
      <c r="AS22" s="177">
        <v>101.746</v>
      </c>
      <c r="AT22" s="177">
        <v>101.73099999999999</v>
      </c>
      <c r="AU22" s="177">
        <v>101.71599999999999</v>
      </c>
      <c r="AV22" s="177">
        <v>101.68899999999999</v>
      </c>
      <c r="AW22" s="177">
        <v>101.66200000000001</v>
      </c>
      <c r="AX22" s="177">
        <v>101.63500000000001</v>
      </c>
      <c r="AY22" s="177">
        <v>101.608</v>
      </c>
      <c r="AZ22" s="177">
        <v>101.581</v>
      </c>
      <c r="BA22" s="177">
        <v>101.554</v>
      </c>
      <c r="BB22" s="177">
        <v>101.527</v>
      </c>
      <c r="BC22" s="177">
        <v>101.5</v>
      </c>
      <c r="BD22" s="141">
        <v>101.473</v>
      </c>
      <c r="BE22" s="141">
        <v>101.446</v>
      </c>
      <c r="BF22" s="142">
        <v>101.419</v>
      </c>
      <c r="BG22" s="145"/>
      <c r="BH22" s="144"/>
      <c r="BI22" s="144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08"/>
      <c r="CI22" s="108"/>
      <c r="CJ22" s="108"/>
      <c r="CK22" s="108"/>
      <c r="CL22" s="108"/>
      <c r="CM22" s="108"/>
      <c r="CN22" s="108"/>
      <c r="CO22" s="108"/>
      <c r="CP22" s="108"/>
      <c r="CQ22" s="108"/>
      <c r="CR22" s="107"/>
    </row>
    <row r="23" spans="1:96" ht="49.5" customHeight="1" thickBot="1">
      <c r="A23" s="104">
        <f t="shared" si="2"/>
        <v>282</v>
      </c>
      <c r="B23" s="112"/>
      <c r="C23" s="232">
        <f t="shared" si="34"/>
        <v>103.12300000000005</v>
      </c>
      <c r="D23" s="141">
        <v>103.12300000000005</v>
      </c>
      <c r="E23" s="141">
        <v>103.12300000000005</v>
      </c>
      <c r="F23" s="141">
        <v>103.12300000000005</v>
      </c>
      <c r="G23" s="126">
        <v>102.52300000000005</v>
      </c>
      <c r="H23" s="127">
        <f t="shared" si="13"/>
        <v>102.52300000000005</v>
      </c>
      <c r="I23" s="176" t="e">
        <f t="shared" si="15"/>
        <v>#REF!</v>
      </c>
      <c r="J23" s="177" t="e">
        <f t="shared" si="16"/>
        <v>#REF!</v>
      </c>
      <c r="K23" s="177" t="e">
        <f t="shared" si="17"/>
        <v>#REF!</v>
      </c>
      <c r="L23" s="177" t="e">
        <f t="shared" si="18"/>
        <v>#REF!</v>
      </c>
      <c r="M23" s="177" t="e">
        <f t="shared" si="19"/>
        <v>#REF!</v>
      </c>
      <c r="N23" s="177" t="e">
        <f t="shared" si="20"/>
        <v>#REF!</v>
      </c>
      <c r="O23" s="177" t="e">
        <f t="shared" si="21"/>
        <v>#REF!</v>
      </c>
      <c r="P23" s="177" t="e">
        <f t="shared" si="22"/>
        <v>#REF!</v>
      </c>
      <c r="Q23" s="177" t="e">
        <f t="shared" si="23"/>
        <v>#REF!</v>
      </c>
      <c r="R23" s="177" t="e">
        <f t="shared" si="24"/>
        <v>#REF!</v>
      </c>
      <c r="S23" s="177" t="e">
        <f t="shared" si="25"/>
        <v>#REF!</v>
      </c>
      <c r="T23" s="177" t="e">
        <f t="shared" si="26"/>
        <v>#REF!</v>
      </c>
      <c r="U23" s="177" t="e">
        <f t="shared" si="27"/>
        <v>#REF!</v>
      </c>
      <c r="V23" s="177" t="e">
        <f t="shared" si="28"/>
        <v>#REF!</v>
      </c>
      <c r="W23" s="177" t="e">
        <f t="shared" si="29"/>
        <v>#REF!</v>
      </c>
      <c r="X23" s="177" t="e">
        <f t="shared" si="30"/>
        <v>#REF!</v>
      </c>
      <c r="Y23" s="177" t="e">
        <f t="shared" si="31"/>
        <v>#REF!</v>
      </c>
      <c r="Z23" s="177" t="e">
        <f t="shared" si="32"/>
        <v>#REF!</v>
      </c>
      <c r="AA23" s="178" t="e">
        <f t="shared" si="33"/>
        <v>#REF!</v>
      </c>
      <c r="AB23" s="126">
        <f t="shared" si="8"/>
        <v>101.78800000000007</v>
      </c>
      <c r="AC23" s="108">
        <f t="shared" si="9"/>
        <v>101.79800000000007</v>
      </c>
      <c r="AD23" s="112">
        <f t="shared" si="10"/>
        <v>101.78800000000007</v>
      </c>
      <c r="AE23" s="186">
        <v>102.001</v>
      </c>
      <c r="AF23" s="177">
        <v>101.986</v>
      </c>
      <c r="AG23" s="177">
        <v>101.953</v>
      </c>
      <c r="AH23" s="177">
        <v>101.938</v>
      </c>
      <c r="AI23" s="177">
        <v>101.923</v>
      </c>
      <c r="AJ23" s="177">
        <v>101.908</v>
      </c>
      <c r="AK23" s="177">
        <v>101.875</v>
      </c>
      <c r="AL23" s="177">
        <v>101.86</v>
      </c>
      <c r="AM23" s="177">
        <v>101.845</v>
      </c>
      <c r="AN23" s="177">
        <v>101.83</v>
      </c>
      <c r="AO23" s="177">
        <v>101.797</v>
      </c>
      <c r="AP23" s="177">
        <v>101.782</v>
      </c>
      <c r="AQ23" s="177">
        <v>101.767</v>
      </c>
      <c r="AR23" s="177">
        <v>101.752</v>
      </c>
      <c r="AS23" s="177">
        <v>101.71899999999999</v>
      </c>
      <c r="AT23" s="177">
        <v>101.70399999999999</v>
      </c>
      <c r="AU23" s="177">
        <v>101.68899999999999</v>
      </c>
      <c r="AV23" s="177">
        <v>101.66200000000001</v>
      </c>
      <c r="AW23" s="177">
        <v>101.63500000000001</v>
      </c>
      <c r="AX23" s="177">
        <v>101.608</v>
      </c>
      <c r="AY23" s="177">
        <v>101.581</v>
      </c>
      <c r="AZ23" s="177">
        <v>101.554</v>
      </c>
      <c r="BA23" s="177">
        <v>101.527</v>
      </c>
      <c r="BB23" s="177">
        <v>101.5</v>
      </c>
      <c r="BC23" s="177">
        <v>101.473</v>
      </c>
      <c r="BD23" s="141">
        <v>101.446</v>
      </c>
      <c r="BE23" s="141">
        <v>101.419</v>
      </c>
      <c r="BF23" s="141">
        <v>101.392</v>
      </c>
      <c r="BG23" s="146">
        <v>101.36499999999999</v>
      </c>
      <c r="BH23" s="145"/>
      <c r="BI23" s="144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08"/>
      <c r="CI23" s="108"/>
      <c r="CJ23" s="108"/>
      <c r="CK23" s="108"/>
      <c r="CL23" s="108"/>
      <c r="CM23" s="108"/>
      <c r="CN23" s="108"/>
      <c r="CO23" s="108"/>
      <c r="CP23" s="108"/>
      <c r="CQ23" s="108"/>
      <c r="CR23" s="107"/>
    </row>
    <row r="24" spans="1:96" ht="49.5" customHeight="1" thickBot="1">
      <c r="A24" s="104">
        <f t="shared" si="2"/>
        <v>279</v>
      </c>
      <c r="B24" s="112"/>
      <c r="C24" s="232">
        <f t="shared" si="34"/>
        <v>103.09100000000005</v>
      </c>
      <c r="D24" s="141">
        <v>103.09100000000005</v>
      </c>
      <c r="E24" s="141">
        <v>103.09100000000005</v>
      </c>
      <c r="F24" s="141">
        <v>103.09100000000005</v>
      </c>
      <c r="G24" s="126">
        <v>102.49100000000006</v>
      </c>
      <c r="H24" s="127">
        <f t="shared" si="13"/>
        <v>102.49100000000006</v>
      </c>
      <c r="I24" s="176" t="e">
        <f t="shared" si="15"/>
        <v>#REF!</v>
      </c>
      <c r="J24" s="177" t="e">
        <f t="shared" si="16"/>
        <v>#REF!</v>
      </c>
      <c r="K24" s="177" t="e">
        <f t="shared" si="17"/>
        <v>#REF!</v>
      </c>
      <c r="L24" s="177" t="e">
        <f t="shared" si="18"/>
        <v>#REF!</v>
      </c>
      <c r="M24" s="177" t="e">
        <f t="shared" si="19"/>
        <v>#REF!</v>
      </c>
      <c r="N24" s="177" t="e">
        <f t="shared" si="20"/>
        <v>#REF!</v>
      </c>
      <c r="O24" s="177" t="e">
        <f t="shared" si="21"/>
        <v>#REF!</v>
      </c>
      <c r="P24" s="177" t="e">
        <f t="shared" si="22"/>
        <v>#REF!</v>
      </c>
      <c r="Q24" s="177" t="e">
        <f t="shared" si="23"/>
        <v>#REF!</v>
      </c>
      <c r="R24" s="177" t="e">
        <f t="shared" si="24"/>
        <v>#REF!</v>
      </c>
      <c r="S24" s="177" t="e">
        <f t="shared" si="25"/>
        <v>#REF!</v>
      </c>
      <c r="T24" s="177" t="e">
        <f t="shared" si="26"/>
        <v>#REF!</v>
      </c>
      <c r="U24" s="177" t="e">
        <f t="shared" si="27"/>
        <v>#REF!</v>
      </c>
      <c r="V24" s="177" t="e">
        <f t="shared" si="28"/>
        <v>#REF!</v>
      </c>
      <c r="W24" s="177" t="e">
        <f t="shared" si="29"/>
        <v>#REF!</v>
      </c>
      <c r="X24" s="177" t="e">
        <f t="shared" si="30"/>
        <v>#REF!</v>
      </c>
      <c r="Y24" s="177" t="e">
        <f t="shared" si="31"/>
        <v>#REF!</v>
      </c>
      <c r="Z24" s="177" t="e">
        <f t="shared" si="32"/>
        <v>#REF!</v>
      </c>
      <c r="AA24" s="178" t="e">
        <f t="shared" si="33"/>
        <v>#REF!</v>
      </c>
      <c r="AB24" s="126">
        <f t="shared" si="8"/>
        <v>101.77400000000007</v>
      </c>
      <c r="AC24" s="108">
        <f t="shared" si="9"/>
        <v>101.78400000000008</v>
      </c>
      <c r="AD24" s="112">
        <f t="shared" si="10"/>
        <v>101.77400000000007</v>
      </c>
      <c r="AE24" s="187">
        <v>101.97799999999999</v>
      </c>
      <c r="AF24" s="180">
        <v>101.96299999999999</v>
      </c>
      <c r="AG24" s="180">
        <v>101.929</v>
      </c>
      <c r="AH24" s="180">
        <v>101.914</v>
      </c>
      <c r="AI24" s="180">
        <v>101.899</v>
      </c>
      <c r="AJ24" s="180">
        <v>101.884</v>
      </c>
      <c r="AK24" s="180">
        <v>101.85</v>
      </c>
      <c r="AL24" s="180">
        <v>101.83499999999999</v>
      </c>
      <c r="AM24" s="180">
        <v>101.82</v>
      </c>
      <c r="AN24" s="180">
        <v>101.80500000000001</v>
      </c>
      <c r="AO24" s="180">
        <v>101.771</v>
      </c>
      <c r="AP24" s="180">
        <v>101.756</v>
      </c>
      <c r="AQ24" s="180">
        <v>101.741</v>
      </c>
      <c r="AR24" s="180">
        <v>101.726</v>
      </c>
      <c r="AS24" s="180">
        <v>101.69199999999999</v>
      </c>
      <c r="AT24" s="180">
        <v>101.67700000000001</v>
      </c>
      <c r="AU24" s="180">
        <v>101.66200000000001</v>
      </c>
      <c r="AV24" s="180">
        <v>101.63500000000001</v>
      </c>
      <c r="AW24" s="180">
        <v>101.608</v>
      </c>
      <c r="AX24" s="180">
        <v>101.581</v>
      </c>
      <c r="AY24" s="180">
        <v>101.554</v>
      </c>
      <c r="AZ24" s="180">
        <v>101.527</v>
      </c>
      <c r="BA24" s="180">
        <v>101.5</v>
      </c>
      <c r="BB24" s="180">
        <v>101.473</v>
      </c>
      <c r="BC24" s="180">
        <v>101.446</v>
      </c>
      <c r="BD24" s="141">
        <v>101.419</v>
      </c>
      <c r="BE24" s="141">
        <v>101.392</v>
      </c>
      <c r="BF24" s="141">
        <v>101.36499999999999</v>
      </c>
      <c r="BG24" s="141">
        <v>101.33799999999999</v>
      </c>
      <c r="BH24" s="146">
        <v>101.31100000000001</v>
      </c>
      <c r="BI24" s="14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08"/>
      <c r="CI24" s="108"/>
      <c r="CJ24" s="108"/>
      <c r="CK24" s="108"/>
      <c r="CL24" s="108"/>
      <c r="CM24" s="108"/>
      <c r="CN24" s="108"/>
      <c r="CO24" s="108"/>
      <c r="CP24" s="108"/>
      <c r="CQ24" s="108"/>
      <c r="CR24" s="107"/>
    </row>
    <row r="25" spans="1:96" ht="49.5" customHeight="1" thickBot="1">
      <c r="A25" s="104">
        <f t="shared" si="2"/>
        <v>276</v>
      </c>
      <c r="B25" s="112"/>
      <c r="C25" s="232">
        <f t="shared" si="34"/>
        <v>103.05900000000005</v>
      </c>
      <c r="D25" s="141">
        <v>103.05900000000005</v>
      </c>
      <c r="E25" s="141">
        <v>103.05900000000005</v>
      </c>
      <c r="F25" s="141">
        <v>103.05900000000005</v>
      </c>
      <c r="G25" s="126">
        <v>102.45900000000006</v>
      </c>
      <c r="H25" s="127">
        <f t="shared" si="13"/>
        <v>102.45900000000006</v>
      </c>
      <c r="I25" s="176" t="e">
        <f t="shared" si="15"/>
        <v>#REF!</v>
      </c>
      <c r="J25" s="177" t="e">
        <f t="shared" si="16"/>
        <v>#REF!</v>
      </c>
      <c r="K25" s="177" t="e">
        <f t="shared" si="17"/>
        <v>#REF!</v>
      </c>
      <c r="L25" s="177" t="e">
        <f t="shared" si="18"/>
        <v>#REF!</v>
      </c>
      <c r="M25" s="177" t="e">
        <f t="shared" si="19"/>
        <v>#REF!</v>
      </c>
      <c r="N25" s="177" t="e">
        <f t="shared" si="20"/>
        <v>#REF!</v>
      </c>
      <c r="O25" s="177" t="e">
        <f t="shared" si="21"/>
        <v>#REF!</v>
      </c>
      <c r="P25" s="177" t="e">
        <f t="shared" si="22"/>
        <v>#REF!</v>
      </c>
      <c r="Q25" s="177" t="e">
        <f t="shared" si="23"/>
        <v>#REF!</v>
      </c>
      <c r="R25" s="177" t="e">
        <f t="shared" si="24"/>
        <v>#REF!</v>
      </c>
      <c r="S25" s="177" t="e">
        <f t="shared" si="25"/>
        <v>#REF!</v>
      </c>
      <c r="T25" s="177" t="e">
        <f t="shared" si="26"/>
        <v>#REF!</v>
      </c>
      <c r="U25" s="177" t="e">
        <f t="shared" si="27"/>
        <v>#REF!</v>
      </c>
      <c r="V25" s="177" t="e">
        <f t="shared" si="28"/>
        <v>#REF!</v>
      </c>
      <c r="W25" s="177" t="e">
        <f t="shared" si="29"/>
        <v>#REF!</v>
      </c>
      <c r="X25" s="177" t="e">
        <f t="shared" si="30"/>
        <v>#REF!</v>
      </c>
      <c r="Y25" s="177" t="e">
        <f t="shared" si="31"/>
        <v>#REF!</v>
      </c>
      <c r="Z25" s="177" t="e">
        <f t="shared" si="32"/>
        <v>#REF!</v>
      </c>
      <c r="AA25" s="178" t="e">
        <f t="shared" si="33"/>
        <v>#REF!</v>
      </c>
      <c r="AB25" s="126">
        <f t="shared" si="8"/>
        <v>101.76000000000008</v>
      </c>
      <c r="AC25" s="108">
        <f t="shared" si="9"/>
        <v>101.77000000000008</v>
      </c>
      <c r="AD25" s="108">
        <f t="shared" si="10"/>
        <v>101.76000000000008</v>
      </c>
      <c r="AE25" s="149">
        <v>101.726</v>
      </c>
      <c r="AF25" s="149">
        <v>101.714</v>
      </c>
      <c r="AG25" s="149">
        <v>101.702</v>
      </c>
      <c r="AH25" s="149">
        <v>101.69</v>
      </c>
      <c r="AI25" s="149">
        <v>101.678</v>
      </c>
      <c r="AJ25" s="149">
        <v>101.666</v>
      </c>
      <c r="AK25" s="149">
        <v>101.654</v>
      </c>
      <c r="AL25" s="149">
        <v>101.642</v>
      </c>
      <c r="AM25" s="149">
        <v>101.63</v>
      </c>
      <c r="AN25" s="149">
        <v>101.61799999999999</v>
      </c>
      <c r="AO25" s="149">
        <v>101.60599999999999</v>
      </c>
      <c r="AP25" s="149">
        <v>101.59399999999999</v>
      </c>
      <c r="AQ25" s="149">
        <v>101.58199999999999</v>
      </c>
      <c r="AR25" s="149">
        <v>101.57</v>
      </c>
      <c r="AS25" s="149">
        <v>101.55799999999999</v>
      </c>
      <c r="AT25" s="149">
        <v>101.54599999999999</v>
      </c>
      <c r="AU25" s="149">
        <v>101.53399999999999</v>
      </c>
      <c r="AV25" s="149">
        <v>101.52199999999999</v>
      </c>
      <c r="AW25" s="149">
        <v>101.50999999999999</v>
      </c>
      <c r="AX25" s="149">
        <v>101.49799999999999</v>
      </c>
      <c r="AY25" s="149">
        <v>101.48599999999999</v>
      </c>
      <c r="AZ25" s="149">
        <v>101.47399999999999</v>
      </c>
      <c r="BA25" s="149">
        <v>101.46199999999999</v>
      </c>
      <c r="BB25" s="149">
        <f t="shared" ref="BB25" si="35">+BA25-0.011</f>
        <v>101.45099999999999</v>
      </c>
      <c r="BC25" s="124">
        <v>101.45</v>
      </c>
      <c r="BD25" s="140">
        <v>101.417</v>
      </c>
      <c r="BE25" s="141">
        <v>101.389</v>
      </c>
      <c r="BF25" s="141">
        <v>101.361</v>
      </c>
      <c r="BG25" s="141">
        <v>101.333</v>
      </c>
      <c r="BH25" s="141">
        <v>101.30500000000001</v>
      </c>
      <c r="BI25" s="146">
        <v>101.276</v>
      </c>
      <c r="BJ25" s="145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08"/>
      <c r="CI25" s="108"/>
      <c r="CJ25" s="108"/>
      <c r="CK25" s="108"/>
      <c r="CL25" s="108"/>
      <c r="CM25" s="108"/>
      <c r="CN25" s="108"/>
      <c r="CO25" s="108"/>
      <c r="CP25" s="108"/>
      <c r="CQ25" s="108"/>
      <c r="CR25" s="107"/>
    </row>
    <row r="26" spans="1:96" ht="49.5" customHeight="1" thickBot="1">
      <c r="A26" s="104">
        <f t="shared" si="2"/>
        <v>273</v>
      </c>
      <c r="B26" s="112"/>
      <c r="C26" s="232">
        <f t="shared" si="34"/>
        <v>103.02700000000006</v>
      </c>
      <c r="D26" s="141">
        <v>103.02700000000006</v>
      </c>
      <c r="E26" s="141">
        <v>103.02700000000006</v>
      </c>
      <c r="F26" s="141">
        <v>103.02700000000006</v>
      </c>
      <c r="G26" s="126">
        <v>102.42700000000006</v>
      </c>
      <c r="H26" s="127">
        <f t="shared" si="13"/>
        <v>102.42700000000006</v>
      </c>
      <c r="I26" s="176" t="e">
        <f t="shared" si="15"/>
        <v>#REF!</v>
      </c>
      <c r="J26" s="177" t="e">
        <f t="shared" si="16"/>
        <v>#REF!</v>
      </c>
      <c r="K26" s="177" t="e">
        <f t="shared" si="17"/>
        <v>#REF!</v>
      </c>
      <c r="L26" s="177" t="e">
        <f t="shared" si="18"/>
        <v>#REF!</v>
      </c>
      <c r="M26" s="177" t="e">
        <f t="shared" si="19"/>
        <v>#REF!</v>
      </c>
      <c r="N26" s="177" t="e">
        <f t="shared" si="20"/>
        <v>#REF!</v>
      </c>
      <c r="O26" s="177" t="e">
        <f t="shared" si="21"/>
        <v>#REF!</v>
      </c>
      <c r="P26" s="177" t="e">
        <f t="shared" si="22"/>
        <v>#REF!</v>
      </c>
      <c r="Q26" s="177" t="e">
        <f t="shared" si="23"/>
        <v>#REF!</v>
      </c>
      <c r="R26" s="177" t="e">
        <f t="shared" si="24"/>
        <v>#REF!</v>
      </c>
      <c r="S26" s="177" t="e">
        <f t="shared" si="25"/>
        <v>#REF!</v>
      </c>
      <c r="T26" s="177" t="e">
        <f t="shared" si="26"/>
        <v>#REF!</v>
      </c>
      <c r="U26" s="177" t="e">
        <f t="shared" si="27"/>
        <v>#REF!</v>
      </c>
      <c r="V26" s="177" t="e">
        <f t="shared" si="28"/>
        <v>#REF!</v>
      </c>
      <c r="W26" s="177" t="e">
        <f t="shared" si="29"/>
        <v>#REF!</v>
      </c>
      <c r="X26" s="177" t="e">
        <f t="shared" si="30"/>
        <v>#REF!</v>
      </c>
      <c r="Y26" s="177" t="e">
        <f t="shared" si="31"/>
        <v>#REF!</v>
      </c>
      <c r="Z26" s="177" t="e">
        <f t="shared" si="32"/>
        <v>#REF!</v>
      </c>
      <c r="AA26" s="178" t="e">
        <f t="shared" si="33"/>
        <v>#REF!</v>
      </c>
      <c r="AB26" s="126">
        <f t="shared" si="8"/>
        <v>101.74</v>
      </c>
      <c r="AC26" s="151">
        <v>101.75</v>
      </c>
      <c r="AD26" s="108">
        <f>+AC26-0.012</f>
        <v>101.738</v>
      </c>
      <c r="AE26" s="108">
        <f t="shared" ref="AE26:BA27" si="36">+AD26-0.012</f>
        <v>101.726</v>
      </c>
      <c r="AF26" s="108">
        <f t="shared" si="36"/>
        <v>101.714</v>
      </c>
      <c r="AG26" s="108">
        <f t="shared" si="36"/>
        <v>101.702</v>
      </c>
      <c r="AH26" s="108">
        <f t="shared" si="36"/>
        <v>101.69</v>
      </c>
      <c r="AI26" s="108">
        <f t="shared" si="36"/>
        <v>101.678</v>
      </c>
      <c r="AJ26" s="108">
        <f t="shared" si="36"/>
        <v>101.666</v>
      </c>
      <c r="AK26" s="108">
        <f t="shared" si="36"/>
        <v>101.654</v>
      </c>
      <c r="AL26" s="108">
        <f t="shared" si="36"/>
        <v>101.642</v>
      </c>
      <c r="AM26" s="108">
        <f t="shared" si="36"/>
        <v>101.63</v>
      </c>
      <c r="AN26" s="108">
        <f t="shared" si="36"/>
        <v>101.61799999999999</v>
      </c>
      <c r="AO26" s="108">
        <f t="shared" si="36"/>
        <v>101.60599999999999</v>
      </c>
      <c r="AP26" s="108">
        <f t="shared" si="36"/>
        <v>101.59399999999999</v>
      </c>
      <c r="AQ26" s="108">
        <f t="shared" si="36"/>
        <v>101.58199999999999</v>
      </c>
      <c r="AR26" s="108">
        <f t="shared" si="36"/>
        <v>101.57</v>
      </c>
      <c r="AS26" s="108">
        <f t="shared" si="36"/>
        <v>101.55799999999999</v>
      </c>
      <c r="AT26" s="108">
        <f t="shared" si="36"/>
        <v>101.54599999999999</v>
      </c>
      <c r="AU26" s="108">
        <f t="shared" si="36"/>
        <v>101.53399999999999</v>
      </c>
      <c r="AV26" s="108">
        <f t="shared" si="36"/>
        <v>101.52199999999999</v>
      </c>
      <c r="AW26" s="108">
        <f t="shared" si="36"/>
        <v>101.50999999999999</v>
      </c>
      <c r="AX26" s="108">
        <f t="shared" si="36"/>
        <v>101.49799999999999</v>
      </c>
      <c r="AY26" s="108">
        <f t="shared" si="36"/>
        <v>101.48599999999999</v>
      </c>
      <c r="AZ26" s="108">
        <f t="shared" si="36"/>
        <v>101.47399999999999</v>
      </c>
      <c r="BA26" s="108">
        <f t="shared" si="36"/>
        <v>101.46199999999999</v>
      </c>
      <c r="BB26" s="151">
        <v>101.45</v>
      </c>
      <c r="BC26" s="127">
        <v>101.45</v>
      </c>
      <c r="BD26" s="140">
        <v>101.41500000000001</v>
      </c>
      <c r="BE26" s="141">
        <v>101.386</v>
      </c>
      <c r="BF26" s="141">
        <v>101.357</v>
      </c>
      <c r="BG26" s="141">
        <v>101.328</v>
      </c>
      <c r="BH26" s="141">
        <v>101.29900000000001</v>
      </c>
      <c r="BI26" s="141">
        <v>101.268</v>
      </c>
      <c r="BJ26" s="146">
        <v>101.239</v>
      </c>
      <c r="BK26" s="145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08"/>
      <c r="CI26" s="108"/>
      <c r="CJ26" s="108"/>
      <c r="CK26" s="108"/>
      <c r="CL26" s="108"/>
      <c r="CM26" s="108"/>
      <c r="CN26" s="108"/>
      <c r="CO26" s="108"/>
      <c r="CP26" s="108"/>
      <c r="CQ26" s="108"/>
      <c r="CR26" s="107"/>
    </row>
    <row r="27" spans="1:96" ht="49.5" customHeight="1" thickBot="1">
      <c r="A27" s="104">
        <f t="shared" si="2"/>
        <v>270</v>
      </c>
      <c r="B27" s="112"/>
      <c r="C27" s="232">
        <f t="shared" si="34"/>
        <v>102.99500000000006</v>
      </c>
      <c r="D27" s="141">
        <v>102.99500000000006</v>
      </c>
      <c r="E27" s="141">
        <v>102.99500000000006</v>
      </c>
      <c r="F27" s="141">
        <v>102.99500000000006</v>
      </c>
      <c r="G27" s="126">
        <v>102.39500000000007</v>
      </c>
      <c r="H27" s="127">
        <f t="shared" si="13"/>
        <v>102.39500000000007</v>
      </c>
      <c r="I27" s="176" t="e">
        <f t="shared" si="15"/>
        <v>#REF!</v>
      </c>
      <c r="J27" s="177" t="e">
        <f t="shared" si="16"/>
        <v>#REF!</v>
      </c>
      <c r="K27" s="177" t="e">
        <f t="shared" si="17"/>
        <v>#REF!</v>
      </c>
      <c r="L27" s="177" t="e">
        <f t="shared" si="18"/>
        <v>#REF!</v>
      </c>
      <c r="M27" s="177" t="e">
        <f t="shared" si="19"/>
        <v>#REF!</v>
      </c>
      <c r="N27" s="177" t="e">
        <f t="shared" si="20"/>
        <v>#REF!</v>
      </c>
      <c r="O27" s="177" t="e">
        <f t="shared" si="21"/>
        <v>#REF!</v>
      </c>
      <c r="P27" s="177" t="e">
        <f t="shared" si="22"/>
        <v>#REF!</v>
      </c>
      <c r="Q27" s="177" t="e">
        <f t="shared" si="23"/>
        <v>#REF!</v>
      </c>
      <c r="R27" s="177" t="e">
        <f t="shared" si="24"/>
        <v>#REF!</v>
      </c>
      <c r="S27" s="177" t="e">
        <f t="shared" si="25"/>
        <v>#REF!</v>
      </c>
      <c r="T27" s="177" t="e">
        <f t="shared" si="26"/>
        <v>#REF!</v>
      </c>
      <c r="U27" s="177" t="e">
        <f t="shared" si="27"/>
        <v>#REF!</v>
      </c>
      <c r="V27" s="177" t="e">
        <f t="shared" si="28"/>
        <v>#REF!</v>
      </c>
      <c r="W27" s="177" t="e">
        <f t="shared" si="29"/>
        <v>#REF!</v>
      </c>
      <c r="X27" s="177" t="e">
        <f t="shared" si="30"/>
        <v>#REF!</v>
      </c>
      <c r="Y27" s="177" t="e">
        <f t="shared" si="31"/>
        <v>#REF!</v>
      </c>
      <c r="Z27" s="177" t="e">
        <f t="shared" si="32"/>
        <v>#REF!</v>
      </c>
      <c r="AA27" s="178" t="e">
        <f t="shared" si="33"/>
        <v>#REF!</v>
      </c>
      <c r="AB27" s="129">
        <v>101.75</v>
      </c>
      <c r="AC27" s="109">
        <v>101.75</v>
      </c>
      <c r="AD27" s="108">
        <f>+AC27-0.012</f>
        <v>101.738</v>
      </c>
      <c r="AE27" s="108">
        <f t="shared" si="36"/>
        <v>101.726</v>
      </c>
      <c r="AF27" s="108">
        <f t="shared" si="36"/>
        <v>101.714</v>
      </c>
      <c r="AG27" s="108">
        <f t="shared" si="36"/>
        <v>101.702</v>
      </c>
      <c r="AH27" s="108">
        <f t="shared" si="36"/>
        <v>101.69</v>
      </c>
      <c r="AI27" s="108">
        <f t="shared" si="36"/>
        <v>101.678</v>
      </c>
      <c r="AJ27" s="108">
        <f t="shared" si="36"/>
        <v>101.666</v>
      </c>
      <c r="AK27" s="108">
        <f t="shared" si="36"/>
        <v>101.654</v>
      </c>
      <c r="AL27" s="108">
        <f t="shared" si="36"/>
        <v>101.642</v>
      </c>
      <c r="AM27" s="108">
        <f t="shared" si="36"/>
        <v>101.63</v>
      </c>
      <c r="AN27" s="108">
        <f t="shared" si="36"/>
        <v>101.61799999999999</v>
      </c>
      <c r="AO27" s="108">
        <f t="shared" si="36"/>
        <v>101.60599999999999</v>
      </c>
      <c r="AP27" s="108">
        <f t="shared" si="36"/>
        <v>101.59399999999999</v>
      </c>
      <c r="AQ27" s="108">
        <f t="shared" si="36"/>
        <v>101.58199999999999</v>
      </c>
      <c r="AR27" s="108">
        <f t="shared" si="36"/>
        <v>101.57</v>
      </c>
      <c r="AS27" s="108">
        <f t="shared" si="36"/>
        <v>101.55799999999999</v>
      </c>
      <c r="AT27" s="108">
        <f t="shared" si="36"/>
        <v>101.54599999999999</v>
      </c>
      <c r="AU27" s="108">
        <f t="shared" si="36"/>
        <v>101.53399999999999</v>
      </c>
      <c r="AV27" s="108">
        <f t="shared" si="36"/>
        <v>101.52199999999999</v>
      </c>
      <c r="AW27" s="108">
        <f t="shared" si="36"/>
        <v>101.50999999999999</v>
      </c>
      <c r="AX27" s="108">
        <f t="shared" si="36"/>
        <v>101.49799999999999</v>
      </c>
      <c r="AY27" s="108">
        <f t="shared" si="36"/>
        <v>101.48599999999999</v>
      </c>
      <c r="AZ27" s="108">
        <f t="shared" si="36"/>
        <v>101.47399999999999</v>
      </c>
      <c r="BA27" s="108">
        <f>+BA26-0.007</f>
        <v>101.45499999999998</v>
      </c>
      <c r="BB27" s="108">
        <f>+BB26-0.007</f>
        <v>101.443</v>
      </c>
      <c r="BC27" s="127">
        <f>+BC26-0.007</f>
        <v>101.443</v>
      </c>
      <c r="BD27" s="140">
        <v>101.413</v>
      </c>
      <c r="BE27" s="141">
        <v>101.383</v>
      </c>
      <c r="BF27" s="141">
        <v>101.35299999999999</v>
      </c>
      <c r="BG27" s="141">
        <v>101.32299999999999</v>
      </c>
      <c r="BH27" s="141">
        <v>101.29300000000001</v>
      </c>
      <c r="BI27" s="141">
        <v>101.26</v>
      </c>
      <c r="BJ27" s="141">
        <v>101.23</v>
      </c>
      <c r="BK27" s="146">
        <v>101.2</v>
      </c>
      <c r="BL27" s="145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08"/>
      <c r="CI27" s="108"/>
      <c r="CJ27" s="108"/>
      <c r="CK27" s="108"/>
      <c r="CL27" s="108"/>
      <c r="CM27" s="108"/>
      <c r="CN27" s="108"/>
      <c r="CO27" s="108"/>
      <c r="CP27" s="108"/>
      <c r="CQ27" s="108"/>
      <c r="CR27" s="107"/>
    </row>
    <row r="28" spans="1:96" ht="49.5" customHeight="1">
      <c r="A28" s="104">
        <f t="shared" si="2"/>
        <v>267</v>
      </c>
      <c r="B28" s="112"/>
      <c r="C28" s="232">
        <f t="shared" si="34"/>
        <v>102.96300000000006</v>
      </c>
      <c r="D28" s="141">
        <v>102.96300000000006</v>
      </c>
      <c r="E28" s="141">
        <v>102.96300000000006</v>
      </c>
      <c r="F28" s="141">
        <v>102.96300000000006</v>
      </c>
      <c r="G28" s="126">
        <v>102.36300000000007</v>
      </c>
      <c r="H28" s="127">
        <f t="shared" si="13"/>
        <v>102.36300000000007</v>
      </c>
      <c r="I28" s="176" t="e">
        <f t="shared" si="15"/>
        <v>#REF!</v>
      </c>
      <c r="J28" s="177" t="e">
        <f t="shared" si="16"/>
        <v>#REF!</v>
      </c>
      <c r="K28" s="177" t="e">
        <f t="shared" si="17"/>
        <v>#REF!</v>
      </c>
      <c r="L28" s="177" t="e">
        <f t="shared" si="18"/>
        <v>#REF!</v>
      </c>
      <c r="M28" s="177" t="e">
        <f t="shared" si="19"/>
        <v>#REF!</v>
      </c>
      <c r="N28" s="177" t="e">
        <f t="shared" si="20"/>
        <v>#REF!</v>
      </c>
      <c r="O28" s="177" t="e">
        <f t="shared" si="21"/>
        <v>#REF!</v>
      </c>
      <c r="P28" s="177" t="e">
        <f t="shared" si="22"/>
        <v>#REF!</v>
      </c>
      <c r="Q28" s="177" t="e">
        <f t="shared" si="23"/>
        <v>#REF!</v>
      </c>
      <c r="R28" s="177" t="e">
        <f t="shared" si="24"/>
        <v>#REF!</v>
      </c>
      <c r="S28" s="177" t="e">
        <f t="shared" si="25"/>
        <v>#REF!</v>
      </c>
      <c r="T28" s="177" t="e">
        <f t="shared" si="26"/>
        <v>#REF!</v>
      </c>
      <c r="U28" s="177" t="e">
        <f t="shared" si="27"/>
        <v>#REF!</v>
      </c>
      <c r="V28" s="177" t="e">
        <f t="shared" si="28"/>
        <v>#REF!</v>
      </c>
      <c r="W28" s="177" t="e">
        <f t="shared" si="29"/>
        <v>#REF!</v>
      </c>
      <c r="X28" s="177" t="e">
        <f t="shared" si="30"/>
        <v>#REF!</v>
      </c>
      <c r="Y28" s="177" t="e">
        <f t="shared" si="31"/>
        <v>#REF!</v>
      </c>
      <c r="Z28" s="177" t="e">
        <f t="shared" si="32"/>
        <v>#REF!</v>
      </c>
      <c r="AA28" s="177" t="e">
        <f t="shared" si="33"/>
        <v>#REF!</v>
      </c>
      <c r="AB28" s="181">
        <f>+AB27-0.034</f>
        <v>101.71599999999999</v>
      </c>
      <c r="AC28" s="181">
        <f>+AC27-0.036</f>
        <v>101.714</v>
      </c>
      <c r="AD28" s="182">
        <f>+AD27-0.039</f>
        <v>101.699</v>
      </c>
      <c r="AE28" s="113">
        <f t="shared" ref="AE28:AE36" si="37">+AE27-0.042</f>
        <v>101.684</v>
      </c>
      <c r="AF28" s="108">
        <f>+AF27-0.044</f>
        <v>101.67</v>
      </c>
      <c r="AG28" s="127">
        <f>+AG27-0.046</f>
        <v>101.65599999999999</v>
      </c>
      <c r="AH28" s="159">
        <v>101.65</v>
      </c>
      <c r="AI28" s="149">
        <v>101.65</v>
      </c>
      <c r="AJ28" s="149">
        <v>101.65</v>
      </c>
      <c r="AK28" s="149">
        <v>101.65</v>
      </c>
      <c r="AL28" s="149">
        <v>101.65</v>
      </c>
      <c r="AM28" s="149">
        <v>101.65</v>
      </c>
      <c r="AN28" s="149">
        <v>101.65</v>
      </c>
      <c r="AO28" s="149">
        <v>101.65</v>
      </c>
      <c r="AP28" s="149">
        <v>101.65</v>
      </c>
      <c r="AQ28" s="149">
        <v>101.65</v>
      </c>
      <c r="AR28" s="149">
        <v>101.65</v>
      </c>
      <c r="AS28" s="149">
        <v>101.65</v>
      </c>
      <c r="AT28" s="149">
        <v>101.65</v>
      </c>
      <c r="AU28" s="149">
        <v>101.65</v>
      </c>
      <c r="AV28" s="149">
        <v>101.65</v>
      </c>
      <c r="AW28" s="149">
        <v>101.65</v>
      </c>
      <c r="AX28" s="149">
        <v>101.65</v>
      </c>
      <c r="AY28" s="149">
        <v>101.65</v>
      </c>
      <c r="AZ28" s="157">
        <v>101.65</v>
      </c>
      <c r="BA28" s="113">
        <f t="shared" ref="BA28:BC45" si="38">+BA27-0.007</f>
        <v>101.44799999999998</v>
      </c>
      <c r="BB28" s="108">
        <f t="shared" si="38"/>
        <v>101.43599999999999</v>
      </c>
      <c r="BC28" s="127">
        <f t="shared" si="38"/>
        <v>101.43599999999999</v>
      </c>
      <c r="BD28" s="140">
        <v>101.411</v>
      </c>
      <c r="BE28" s="141">
        <v>101.38</v>
      </c>
      <c r="BF28" s="141">
        <v>101.349</v>
      </c>
      <c r="BG28" s="141">
        <v>101.318</v>
      </c>
      <c r="BH28" s="141">
        <v>101.28700000000001</v>
      </c>
      <c r="BI28" s="141">
        <v>101.252</v>
      </c>
      <c r="BJ28" s="141">
        <v>101.221</v>
      </c>
      <c r="BK28" s="141">
        <v>101.19</v>
      </c>
      <c r="BL28" s="146">
        <v>101.15900000000001</v>
      </c>
      <c r="BM28" s="143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08"/>
      <c r="CI28" s="108"/>
      <c r="CJ28" s="108"/>
      <c r="CK28" s="108"/>
      <c r="CL28" s="108"/>
      <c r="CM28" s="108"/>
      <c r="CN28" s="108"/>
      <c r="CO28" s="108"/>
      <c r="CP28" s="108"/>
      <c r="CQ28" s="108"/>
      <c r="CR28" s="107"/>
    </row>
    <row r="29" spans="1:96" ht="49.5" customHeight="1" thickBot="1">
      <c r="A29" s="104">
        <f t="shared" si="2"/>
        <v>264</v>
      </c>
      <c r="B29" s="112"/>
      <c r="C29" s="234">
        <f t="shared" si="34"/>
        <v>102.93100000000007</v>
      </c>
      <c r="D29" s="141">
        <v>102.93100000000007</v>
      </c>
      <c r="E29" s="141">
        <v>102.93100000000007</v>
      </c>
      <c r="F29" s="141">
        <v>102.93100000000007</v>
      </c>
      <c r="G29" s="126">
        <v>102.33100000000007</v>
      </c>
      <c r="H29" s="127">
        <f t="shared" si="13"/>
        <v>102.33100000000007</v>
      </c>
      <c r="I29" s="176" t="e">
        <f t="shared" si="15"/>
        <v>#REF!</v>
      </c>
      <c r="J29" s="177" t="e">
        <f t="shared" si="16"/>
        <v>#REF!</v>
      </c>
      <c r="K29" s="177" t="e">
        <f t="shared" si="17"/>
        <v>#REF!</v>
      </c>
      <c r="L29" s="177" t="e">
        <f t="shared" si="18"/>
        <v>#REF!</v>
      </c>
      <c r="M29" s="177" t="e">
        <f t="shared" si="19"/>
        <v>#REF!</v>
      </c>
      <c r="N29" s="177" t="e">
        <f t="shared" si="20"/>
        <v>#REF!</v>
      </c>
      <c r="O29" s="177" t="e">
        <f t="shared" si="21"/>
        <v>#REF!</v>
      </c>
      <c r="P29" s="177" t="e">
        <f t="shared" si="22"/>
        <v>#REF!</v>
      </c>
      <c r="Q29" s="177" t="e">
        <f t="shared" si="23"/>
        <v>#REF!</v>
      </c>
      <c r="R29" s="177" t="e">
        <f t="shared" si="24"/>
        <v>#REF!</v>
      </c>
      <c r="S29" s="177" t="e">
        <f t="shared" si="25"/>
        <v>#REF!</v>
      </c>
      <c r="T29" s="177" t="e">
        <f t="shared" si="26"/>
        <v>#REF!</v>
      </c>
      <c r="U29" s="177" t="e">
        <f t="shared" si="27"/>
        <v>#REF!</v>
      </c>
      <c r="V29" s="177" t="e">
        <f t="shared" si="28"/>
        <v>#REF!</v>
      </c>
      <c r="W29" s="177" t="e">
        <f t="shared" si="29"/>
        <v>#REF!</v>
      </c>
      <c r="X29" s="177" t="e">
        <f t="shared" si="30"/>
        <v>#REF!</v>
      </c>
      <c r="Y29" s="177" t="e">
        <f t="shared" si="31"/>
        <v>#REF!</v>
      </c>
      <c r="Z29" s="177" t="e">
        <f t="shared" si="32"/>
        <v>#REF!</v>
      </c>
      <c r="AA29" s="177" t="e">
        <f t="shared" si="33"/>
        <v>#REF!</v>
      </c>
      <c r="AB29" s="177">
        <f t="shared" ref="AB29:AB36" si="39">+AB28-0.034</f>
        <v>101.68199999999999</v>
      </c>
      <c r="AC29" s="177">
        <f t="shared" ref="AC29:AC36" si="40">+AC28-0.036</f>
        <v>101.678</v>
      </c>
      <c r="AD29" s="183">
        <f t="shared" ref="AD29:AD36" si="41">+AD28-0.039</f>
        <v>101.66</v>
      </c>
      <c r="AE29" s="113">
        <f t="shared" si="37"/>
        <v>101.642</v>
      </c>
      <c r="AF29" s="108">
        <f>+AF28-0.044</f>
        <v>101.626</v>
      </c>
      <c r="AG29" s="127">
        <f>+AG28-0.046</f>
        <v>101.60999999999999</v>
      </c>
      <c r="AH29" s="113">
        <v>101.65</v>
      </c>
      <c r="AI29" s="108">
        <v>101.65</v>
      </c>
      <c r="AJ29" s="108">
        <v>101.65</v>
      </c>
      <c r="AK29" s="108">
        <v>101.65</v>
      </c>
      <c r="AL29" s="108">
        <v>101.65</v>
      </c>
      <c r="AM29" s="108">
        <v>101.65</v>
      </c>
      <c r="AN29" s="108">
        <v>101.65</v>
      </c>
      <c r="AO29" s="108">
        <v>101.65</v>
      </c>
      <c r="AP29" s="108">
        <v>101.65</v>
      </c>
      <c r="AQ29" s="108">
        <v>101.65</v>
      </c>
      <c r="AR29" s="108">
        <v>101.65</v>
      </c>
      <c r="AS29" s="108">
        <v>101.65</v>
      </c>
      <c r="AT29" s="108">
        <v>101.65</v>
      </c>
      <c r="AU29" s="108">
        <v>101.65</v>
      </c>
      <c r="AV29" s="108">
        <v>101.65</v>
      </c>
      <c r="AW29" s="108">
        <v>101.65</v>
      </c>
      <c r="AX29" s="108">
        <v>101.65</v>
      </c>
      <c r="AY29" s="108">
        <v>101.65</v>
      </c>
      <c r="AZ29" s="127">
        <v>101.65</v>
      </c>
      <c r="BA29" s="113">
        <f t="shared" si="38"/>
        <v>101.44099999999997</v>
      </c>
      <c r="BB29" s="108">
        <f t="shared" si="38"/>
        <v>101.42899999999999</v>
      </c>
      <c r="BC29" s="127">
        <f t="shared" si="38"/>
        <v>101.42899999999999</v>
      </c>
      <c r="BD29" s="140">
        <v>101.40900000000001</v>
      </c>
      <c r="BE29" s="141">
        <v>101.377</v>
      </c>
      <c r="BF29" s="141">
        <v>101.345</v>
      </c>
      <c r="BG29" s="141">
        <v>101.313</v>
      </c>
      <c r="BH29" s="141">
        <v>101.28100000000001</v>
      </c>
      <c r="BI29" s="141">
        <v>101.244</v>
      </c>
      <c r="BJ29" s="141">
        <v>101.212</v>
      </c>
      <c r="BK29" s="141">
        <v>101.18</v>
      </c>
      <c r="BL29" s="142">
        <v>101.148</v>
      </c>
      <c r="BM29" s="145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08"/>
      <c r="CI29" s="108"/>
      <c r="CJ29" s="108"/>
      <c r="CK29" s="108"/>
      <c r="CL29" s="108"/>
      <c r="CM29" s="108"/>
      <c r="CN29" s="108"/>
      <c r="CO29" s="108"/>
      <c r="CP29" s="108"/>
      <c r="CQ29" s="108"/>
      <c r="CR29" s="107"/>
    </row>
    <row r="30" spans="1:96" ht="49.5" customHeight="1" thickBot="1">
      <c r="A30" s="104">
        <f t="shared" si="2"/>
        <v>261</v>
      </c>
      <c r="B30" s="108"/>
      <c r="C30" s="122"/>
      <c r="D30" s="232">
        <f>+G30+0.6</f>
        <v>102.89900000000007</v>
      </c>
      <c r="E30" s="141">
        <v>102.89900000000007</v>
      </c>
      <c r="F30" s="233">
        <v>102.89900000000007</v>
      </c>
      <c r="G30" s="126">
        <v>102.29900000000008</v>
      </c>
      <c r="H30" s="127">
        <f t="shared" si="13"/>
        <v>102.29900000000008</v>
      </c>
      <c r="I30" s="176" t="e">
        <f t="shared" si="15"/>
        <v>#REF!</v>
      </c>
      <c r="J30" s="177" t="e">
        <f t="shared" si="16"/>
        <v>#REF!</v>
      </c>
      <c r="K30" s="177" t="e">
        <f t="shared" si="17"/>
        <v>#REF!</v>
      </c>
      <c r="L30" s="177" t="e">
        <f t="shared" si="18"/>
        <v>#REF!</v>
      </c>
      <c r="M30" s="177" t="e">
        <f t="shared" si="19"/>
        <v>#REF!</v>
      </c>
      <c r="N30" s="177" t="e">
        <f t="shared" si="20"/>
        <v>#REF!</v>
      </c>
      <c r="O30" s="177" t="e">
        <f t="shared" si="21"/>
        <v>#REF!</v>
      </c>
      <c r="P30" s="177" t="e">
        <f t="shared" si="22"/>
        <v>#REF!</v>
      </c>
      <c r="Q30" s="177" t="e">
        <f t="shared" si="23"/>
        <v>#REF!</v>
      </c>
      <c r="R30" s="177" t="e">
        <f t="shared" si="24"/>
        <v>#REF!</v>
      </c>
      <c r="S30" s="177" t="e">
        <f t="shared" si="25"/>
        <v>#REF!</v>
      </c>
      <c r="T30" s="177" t="e">
        <f t="shared" si="26"/>
        <v>#REF!</v>
      </c>
      <c r="U30" s="177" t="e">
        <f t="shared" si="27"/>
        <v>#REF!</v>
      </c>
      <c r="V30" s="177" t="e">
        <f t="shared" si="28"/>
        <v>#REF!</v>
      </c>
      <c r="W30" s="177" t="e">
        <f t="shared" si="29"/>
        <v>#REF!</v>
      </c>
      <c r="X30" s="177" t="e">
        <f t="shared" si="30"/>
        <v>#REF!</v>
      </c>
      <c r="Y30" s="177" t="e">
        <f t="shared" si="31"/>
        <v>#REF!</v>
      </c>
      <c r="Z30" s="177" t="e">
        <f t="shared" si="32"/>
        <v>#REF!</v>
      </c>
      <c r="AA30" s="177" t="e">
        <f t="shared" si="33"/>
        <v>#REF!</v>
      </c>
      <c r="AB30" s="177">
        <f t="shared" si="39"/>
        <v>101.64799999999998</v>
      </c>
      <c r="AC30" s="177">
        <f t="shared" si="40"/>
        <v>101.642</v>
      </c>
      <c r="AD30" s="183">
        <f t="shared" si="41"/>
        <v>101.621</v>
      </c>
      <c r="AE30" s="113">
        <f t="shared" si="37"/>
        <v>101.6</v>
      </c>
      <c r="AF30" s="108">
        <f t="shared" ref="AF30:AF36" si="42">+AF29-0.044</f>
        <v>101.58200000000001</v>
      </c>
      <c r="AG30" s="127">
        <f t="shared" ref="AG30:AG36" si="43">+AG29-0.046</f>
        <v>101.56399999999998</v>
      </c>
      <c r="AH30" s="113">
        <v>101.65</v>
      </c>
      <c r="AI30" s="108">
        <v>101.65</v>
      </c>
      <c r="AJ30" s="108">
        <v>101.65</v>
      </c>
      <c r="AK30" s="108">
        <v>101.65</v>
      </c>
      <c r="AL30" s="108">
        <v>101.65</v>
      </c>
      <c r="AM30" s="108">
        <v>101.65</v>
      </c>
      <c r="AN30" s="108">
        <v>101.65</v>
      </c>
      <c r="AO30" s="108">
        <v>101.65</v>
      </c>
      <c r="AP30" s="108">
        <v>101.65</v>
      </c>
      <c r="AQ30" s="108">
        <v>101.65</v>
      </c>
      <c r="AR30" s="108">
        <v>101.65</v>
      </c>
      <c r="AS30" s="108">
        <v>101.65</v>
      </c>
      <c r="AT30" s="108">
        <v>101.65</v>
      </c>
      <c r="AU30" s="108">
        <v>101.65</v>
      </c>
      <c r="AV30" s="108">
        <v>101.65</v>
      </c>
      <c r="AW30" s="108">
        <v>101.65</v>
      </c>
      <c r="AX30" s="108">
        <v>101.65</v>
      </c>
      <c r="AY30" s="108">
        <v>101.65</v>
      </c>
      <c r="AZ30" s="127">
        <v>101.65</v>
      </c>
      <c r="BA30" s="113">
        <f t="shared" si="38"/>
        <v>101.43399999999997</v>
      </c>
      <c r="BB30" s="108">
        <f t="shared" si="38"/>
        <v>101.42199999999998</v>
      </c>
      <c r="BC30" s="127">
        <f t="shared" si="38"/>
        <v>101.42199999999998</v>
      </c>
      <c r="BD30" s="140">
        <v>101.407</v>
      </c>
      <c r="BE30" s="141">
        <v>101.374</v>
      </c>
      <c r="BF30" s="141">
        <v>101.34099999999999</v>
      </c>
      <c r="BG30" s="141">
        <v>101.30800000000001</v>
      </c>
      <c r="BH30" s="141">
        <v>101.27500000000001</v>
      </c>
      <c r="BI30" s="141">
        <v>101.236</v>
      </c>
      <c r="BJ30" s="141">
        <v>101.203</v>
      </c>
      <c r="BK30" s="141">
        <v>101.17</v>
      </c>
      <c r="BL30" s="141">
        <v>101.137</v>
      </c>
      <c r="BM30" s="194">
        <v>101.104</v>
      </c>
      <c r="BN30" s="146">
        <v>101.071</v>
      </c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08"/>
      <c r="CI30" s="108"/>
      <c r="CJ30" s="108"/>
      <c r="CK30" s="108"/>
      <c r="CL30" s="108"/>
      <c r="CM30" s="108"/>
      <c r="CN30" s="108"/>
      <c r="CO30" s="108"/>
      <c r="CP30" s="108"/>
      <c r="CQ30" s="108"/>
      <c r="CR30" s="107"/>
    </row>
    <row r="31" spans="1:96" ht="49.5" customHeight="1" thickBot="1">
      <c r="A31" s="104">
        <f t="shared" si="2"/>
        <v>258</v>
      </c>
      <c r="B31" s="108"/>
      <c r="C31" s="112"/>
      <c r="D31" s="232">
        <f t="shared" ref="D31:D39" si="44">+G31+0.6</f>
        <v>102.86700000000008</v>
      </c>
      <c r="E31" s="141">
        <v>102.86700000000008</v>
      </c>
      <c r="F31" s="233">
        <v>102.86700000000008</v>
      </c>
      <c r="G31" s="126">
        <v>102.26700000000008</v>
      </c>
      <c r="H31" s="127">
        <f t="shared" si="13"/>
        <v>102.26700000000008</v>
      </c>
      <c r="I31" s="176" t="e">
        <f t="shared" si="15"/>
        <v>#REF!</v>
      </c>
      <c r="J31" s="177" t="e">
        <f t="shared" si="16"/>
        <v>#REF!</v>
      </c>
      <c r="K31" s="177" t="e">
        <f t="shared" si="17"/>
        <v>#REF!</v>
      </c>
      <c r="L31" s="177" t="e">
        <f t="shared" si="18"/>
        <v>#REF!</v>
      </c>
      <c r="M31" s="177" t="e">
        <f t="shared" si="19"/>
        <v>#REF!</v>
      </c>
      <c r="N31" s="177" t="e">
        <f t="shared" si="20"/>
        <v>#REF!</v>
      </c>
      <c r="O31" s="177" t="e">
        <f t="shared" si="21"/>
        <v>#REF!</v>
      </c>
      <c r="P31" s="177" t="e">
        <f t="shared" si="22"/>
        <v>#REF!</v>
      </c>
      <c r="Q31" s="177" t="e">
        <f t="shared" si="23"/>
        <v>#REF!</v>
      </c>
      <c r="R31" s="177" t="e">
        <f t="shared" si="24"/>
        <v>#REF!</v>
      </c>
      <c r="S31" s="177" t="e">
        <f t="shared" si="25"/>
        <v>#REF!</v>
      </c>
      <c r="T31" s="177" t="e">
        <f t="shared" si="26"/>
        <v>#REF!</v>
      </c>
      <c r="U31" s="177" t="e">
        <f t="shared" si="27"/>
        <v>#REF!</v>
      </c>
      <c r="V31" s="177" t="e">
        <f t="shared" si="28"/>
        <v>#REF!</v>
      </c>
      <c r="W31" s="177" t="e">
        <f t="shared" si="29"/>
        <v>#REF!</v>
      </c>
      <c r="X31" s="177" t="e">
        <f t="shared" si="30"/>
        <v>#REF!</v>
      </c>
      <c r="Y31" s="177" t="e">
        <f t="shared" si="31"/>
        <v>#REF!</v>
      </c>
      <c r="Z31" s="177" t="e">
        <f t="shared" si="32"/>
        <v>#REF!</v>
      </c>
      <c r="AA31" s="177" t="e">
        <f t="shared" si="33"/>
        <v>#REF!</v>
      </c>
      <c r="AB31" s="177">
        <f t="shared" si="39"/>
        <v>101.61399999999998</v>
      </c>
      <c r="AC31" s="177">
        <f t="shared" si="40"/>
        <v>101.60599999999999</v>
      </c>
      <c r="AD31" s="183">
        <f t="shared" si="41"/>
        <v>101.58199999999999</v>
      </c>
      <c r="AE31" s="113">
        <f t="shared" si="37"/>
        <v>101.55799999999999</v>
      </c>
      <c r="AF31" s="108">
        <f t="shared" si="42"/>
        <v>101.53800000000001</v>
      </c>
      <c r="AG31" s="127">
        <f t="shared" si="43"/>
        <v>101.51799999999997</v>
      </c>
      <c r="AH31" s="113">
        <v>101.65</v>
      </c>
      <c r="AI31" s="108">
        <v>101.65</v>
      </c>
      <c r="AJ31" s="108">
        <v>101.65</v>
      </c>
      <c r="AK31" s="108">
        <v>101.65</v>
      </c>
      <c r="AL31" s="108">
        <v>101.65</v>
      </c>
      <c r="AM31" s="108">
        <v>101.65</v>
      </c>
      <c r="AN31" s="108">
        <v>101.65</v>
      </c>
      <c r="AO31" s="108">
        <v>101.65</v>
      </c>
      <c r="AP31" s="108">
        <v>101.65</v>
      </c>
      <c r="AQ31" s="108">
        <v>101.65</v>
      </c>
      <c r="AR31" s="108">
        <v>101.65</v>
      </c>
      <c r="AS31" s="108">
        <v>101.65</v>
      </c>
      <c r="AT31" s="108">
        <v>101.65</v>
      </c>
      <c r="AU31" s="108">
        <v>101.65</v>
      </c>
      <c r="AV31" s="108">
        <v>101.65</v>
      </c>
      <c r="AW31" s="108">
        <v>101.65</v>
      </c>
      <c r="AX31" s="108">
        <v>101.65</v>
      </c>
      <c r="AY31" s="108">
        <v>101.65</v>
      </c>
      <c r="AZ31" s="127">
        <v>101.65</v>
      </c>
      <c r="BA31" s="113">
        <f t="shared" si="38"/>
        <v>101.42699999999996</v>
      </c>
      <c r="BB31" s="108">
        <f t="shared" si="38"/>
        <v>101.41499999999998</v>
      </c>
      <c r="BC31" s="127">
        <f t="shared" si="38"/>
        <v>101.41499999999998</v>
      </c>
      <c r="BD31" s="140">
        <v>101.405</v>
      </c>
      <c r="BE31" s="141">
        <v>101.371</v>
      </c>
      <c r="BF31" s="141">
        <v>101.337</v>
      </c>
      <c r="BG31" s="141">
        <v>101.303</v>
      </c>
      <c r="BH31" s="141">
        <v>101.26900000000001</v>
      </c>
      <c r="BI31" s="141">
        <v>101.22799999999999</v>
      </c>
      <c r="BJ31" s="141">
        <v>101.194</v>
      </c>
      <c r="BK31" s="141">
        <v>101.16</v>
      </c>
      <c r="BL31" s="141">
        <v>101.126</v>
      </c>
      <c r="BM31" s="141">
        <v>101.092</v>
      </c>
      <c r="BN31" s="141">
        <v>101.05800000000001</v>
      </c>
      <c r="BO31" s="146">
        <v>101.024</v>
      </c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08"/>
      <c r="CI31" s="108"/>
      <c r="CJ31" s="108"/>
      <c r="CK31" s="108"/>
      <c r="CL31" s="108"/>
      <c r="CM31" s="108"/>
      <c r="CN31" s="108"/>
      <c r="CO31" s="108"/>
      <c r="CP31" s="108"/>
      <c r="CQ31" s="108"/>
      <c r="CR31" s="107"/>
    </row>
    <row r="32" spans="1:96" ht="49.5" customHeight="1" thickBot="1">
      <c r="A32" s="104">
        <f t="shared" si="2"/>
        <v>255</v>
      </c>
      <c r="B32" s="108"/>
      <c r="C32" s="112"/>
      <c r="D32" s="232">
        <f t="shared" si="44"/>
        <v>102.83500000000008</v>
      </c>
      <c r="E32" s="141">
        <v>102.83500000000008</v>
      </c>
      <c r="F32" s="233">
        <v>102.83500000000008</v>
      </c>
      <c r="G32" s="126">
        <v>102.23500000000008</v>
      </c>
      <c r="H32" s="127">
        <f t="shared" si="13"/>
        <v>102.23500000000008</v>
      </c>
      <c r="I32" s="176" t="e">
        <f t="shared" si="15"/>
        <v>#REF!</v>
      </c>
      <c r="J32" s="177" t="e">
        <f t="shared" si="16"/>
        <v>#REF!</v>
      </c>
      <c r="K32" s="177" t="e">
        <f t="shared" si="17"/>
        <v>#REF!</v>
      </c>
      <c r="L32" s="177" t="e">
        <f t="shared" si="18"/>
        <v>#REF!</v>
      </c>
      <c r="M32" s="177" t="e">
        <f t="shared" si="19"/>
        <v>#REF!</v>
      </c>
      <c r="N32" s="177" t="e">
        <f t="shared" si="20"/>
        <v>#REF!</v>
      </c>
      <c r="O32" s="177" t="e">
        <f t="shared" si="21"/>
        <v>#REF!</v>
      </c>
      <c r="P32" s="177" t="e">
        <f t="shared" si="22"/>
        <v>#REF!</v>
      </c>
      <c r="Q32" s="177" t="e">
        <f t="shared" si="23"/>
        <v>#REF!</v>
      </c>
      <c r="R32" s="177" t="e">
        <f t="shared" si="24"/>
        <v>#REF!</v>
      </c>
      <c r="S32" s="177" t="e">
        <f t="shared" si="25"/>
        <v>#REF!</v>
      </c>
      <c r="T32" s="177" t="e">
        <f t="shared" si="26"/>
        <v>#REF!</v>
      </c>
      <c r="U32" s="177" t="e">
        <f t="shared" si="27"/>
        <v>#REF!</v>
      </c>
      <c r="V32" s="177" t="e">
        <f t="shared" si="28"/>
        <v>#REF!</v>
      </c>
      <c r="W32" s="177" t="e">
        <f t="shared" si="29"/>
        <v>#REF!</v>
      </c>
      <c r="X32" s="177" t="e">
        <f t="shared" si="30"/>
        <v>#REF!</v>
      </c>
      <c r="Y32" s="177" t="e">
        <f t="shared" si="31"/>
        <v>#REF!</v>
      </c>
      <c r="Z32" s="177" t="e">
        <f t="shared" si="32"/>
        <v>#REF!</v>
      </c>
      <c r="AA32" s="177" t="e">
        <f t="shared" si="33"/>
        <v>#REF!</v>
      </c>
      <c r="AB32" s="177">
        <f t="shared" si="39"/>
        <v>101.57999999999997</v>
      </c>
      <c r="AC32" s="177">
        <f t="shared" si="40"/>
        <v>101.57</v>
      </c>
      <c r="AD32" s="183">
        <f t="shared" si="41"/>
        <v>101.54299999999999</v>
      </c>
      <c r="AE32" s="113">
        <f t="shared" si="37"/>
        <v>101.51599999999999</v>
      </c>
      <c r="AF32" s="108">
        <f t="shared" si="42"/>
        <v>101.49400000000001</v>
      </c>
      <c r="AG32" s="127">
        <f t="shared" si="43"/>
        <v>101.47199999999997</v>
      </c>
      <c r="AH32" s="113">
        <v>101.65</v>
      </c>
      <c r="AI32" s="108">
        <v>101.65</v>
      </c>
      <c r="AJ32" s="108">
        <v>101.65</v>
      </c>
      <c r="AK32" s="108">
        <v>101.65</v>
      </c>
      <c r="AL32" s="108">
        <v>101.65</v>
      </c>
      <c r="AM32" s="108">
        <v>101.65</v>
      </c>
      <c r="AN32" s="108">
        <v>101.65</v>
      </c>
      <c r="AO32" s="108">
        <v>101.65</v>
      </c>
      <c r="AP32" s="108">
        <v>101.65</v>
      </c>
      <c r="AQ32" s="108">
        <v>101.65</v>
      </c>
      <c r="AR32" s="108">
        <v>101.65</v>
      </c>
      <c r="AS32" s="108">
        <v>101.65</v>
      </c>
      <c r="AT32" s="108">
        <v>101.65</v>
      </c>
      <c r="AU32" s="108">
        <v>101.65</v>
      </c>
      <c r="AV32" s="108">
        <v>101.65</v>
      </c>
      <c r="AW32" s="108">
        <v>101.65</v>
      </c>
      <c r="AX32" s="108">
        <v>101.65</v>
      </c>
      <c r="AY32" s="108">
        <v>101.65</v>
      </c>
      <c r="AZ32" s="127">
        <v>101.65</v>
      </c>
      <c r="BA32" s="113">
        <f t="shared" si="38"/>
        <v>101.41999999999996</v>
      </c>
      <c r="BB32" s="108">
        <f t="shared" si="38"/>
        <v>101.40799999999997</v>
      </c>
      <c r="BC32" s="127">
        <f t="shared" si="38"/>
        <v>101.40799999999997</v>
      </c>
      <c r="BD32" s="140">
        <v>101.40300000000001</v>
      </c>
      <c r="BE32" s="141">
        <v>101.36799999999999</v>
      </c>
      <c r="BF32" s="141">
        <v>101.333</v>
      </c>
      <c r="BG32" s="141">
        <v>101.298</v>
      </c>
      <c r="BH32" s="141">
        <v>101.26300000000001</v>
      </c>
      <c r="BI32" s="141">
        <v>101.22</v>
      </c>
      <c r="BJ32" s="141">
        <v>101.185</v>
      </c>
      <c r="BK32" s="141">
        <v>101.15</v>
      </c>
      <c r="BL32" s="141">
        <v>101.11499999999999</v>
      </c>
      <c r="BM32" s="141">
        <v>101.08</v>
      </c>
      <c r="BN32" s="141">
        <v>101.045</v>
      </c>
      <c r="BO32" s="141">
        <v>101.01</v>
      </c>
      <c r="BP32" s="146">
        <v>100.967</v>
      </c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08"/>
      <c r="CI32" s="108"/>
      <c r="CJ32" s="108"/>
      <c r="CK32" s="108"/>
      <c r="CL32" s="108"/>
      <c r="CM32" s="108"/>
      <c r="CN32" s="108"/>
      <c r="CO32" s="108"/>
      <c r="CP32" s="108"/>
      <c r="CQ32" s="108"/>
      <c r="CR32" s="107"/>
    </row>
    <row r="33" spans="1:96" ht="49.5" customHeight="1" thickBot="1">
      <c r="A33" s="104">
        <f t="shared" si="2"/>
        <v>252</v>
      </c>
      <c r="B33" s="108"/>
      <c r="C33" s="112"/>
      <c r="D33" s="232">
        <f t="shared" si="44"/>
        <v>102.80300000000008</v>
      </c>
      <c r="E33" s="141">
        <v>102.80300000000008</v>
      </c>
      <c r="F33" s="233">
        <v>102.80300000000008</v>
      </c>
      <c r="G33" s="126">
        <v>102.20300000000009</v>
      </c>
      <c r="H33" s="127">
        <f t="shared" si="13"/>
        <v>102.20300000000009</v>
      </c>
      <c r="I33" s="176" t="e">
        <f t="shared" si="15"/>
        <v>#REF!</v>
      </c>
      <c r="J33" s="177" t="e">
        <f t="shared" si="16"/>
        <v>#REF!</v>
      </c>
      <c r="K33" s="177" t="e">
        <f t="shared" si="17"/>
        <v>#REF!</v>
      </c>
      <c r="L33" s="177" t="e">
        <f t="shared" si="18"/>
        <v>#REF!</v>
      </c>
      <c r="M33" s="177" t="e">
        <f t="shared" si="19"/>
        <v>#REF!</v>
      </c>
      <c r="N33" s="177" t="e">
        <f t="shared" si="20"/>
        <v>#REF!</v>
      </c>
      <c r="O33" s="177" t="e">
        <f t="shared" si="21"/>
        <v>#REF!</v>
      </c>
      <c r="P33" s="177" t="e">
        <f t="shared" si="22"/>
        <v>#REF!</v>
      </c>
      <c r="Q33" s="177" t="e">
        <f t="shared" si="23"/>
        <v>#REF!</v>
      </c>
      <c r="R33" s="177" t="e">
        <f t="shared" si="24"/>
        <v>#REF!</v>
      </c>
      <c r="S33" s="177" t="e">
        <f t="shared" si="25"/>
        <v>#REF!</v>
      </c>
      <c r="T33" s="177" t="e">
        <f t="shared" si="26"/>
        <v>#REF!</v>
      </c>
      <c r="U33" s="177" t="e">
        <f t="shared" si="27"/>
        <v>#REF!</v>
      </c>
      <c r="V33" s="177" t="e">
        <f t="shared" si="28"/>
        <v>#REF!</v>
      </c>
      <c r="W33" s="177" t="e">
        <f t="shared" si="29"/>
        <v>#REF!</v>
      </c>
      <c r="X33" s="177" t="e">
        <f t="shared" si="30"/>
        <v>#REF!</v>
      </c>
      <c r="Y33" s="177" t="e">
        <f t="shared" si="31"/>
        <v>#REF!</v>
      </c>
      <c r="Z33" s="177" t="e">
        <f t="shared" si="32"/>
        <v>#REF!</v>
      </c>
      <c r="AA33" s="177" t="e">
        <f t="shared" si="33"/>
        <v>#REF!</v>
      </c>
      <c r="AB33" s="177">
        <f t="shared" si="39"/>
        <v>101.54599999999996</v>
      </c>
      <c r="AC33" s="177">
        <f t="shared" si="40"/>
        <v>101.53399999999999</v>
      </c>
      <c r="AD33" s="183">
        <f t="shared" si="41"/>
        <v>101.50399999999999</v>
      </c>
      <c r="AE33" s="113">
        <f t="shared" si="37"/>
        <v>101.47399999999999</v>
      </c>
      <c r="AF33" s="108">
        <f t="shared" si="42"/>
        <v>101.45000000000002</v>
      </c>
      <c r="AG33" s="127">
        <f t="shared" si="43"/>
        <v>101.42599999999996</v>
      </c>
      <c r="AH33" s="113">
        <v>101.65</v>
      </c>
      <c r="AI33" s="108">
        <v>101.65</v>
      </c>
      <c r="AJ33" s="108">
        <v>101.65</v>
      </c>
      <c r="AK33" s="108">
        <v>101.65</v>
      </c>
      <c r="AL33" s="108">
        <v>101.65</v>
      </c>
      <c r="AM33" s="108">
        <v>101.65</v>
      </c>
      <c r="AN33" s="108">
        <v>101.65</v>
      </c>
      <c r="AO33" s="108">
        <v>101.65</v>
      </c>
      <c r="AP33" s="108">
        <v>101.65</v>
      </c>
      <c r="AQ33" s="108">
        <v>101.65</v>
      </c>
      <c r="AR33" s="108">
        <v>101.65</v>
      </c>
      <c r="AS33" s="108">
        <v>101.65</v>
      </c>
      <c r="AT33" s="108">
        <v>101.65</v>
      </c>
      <c r="AU33" s="108">
        <v>101.65</v>
      </c>
      <c r="AV33" s="108">
        <v>101.65</v>
      </c>
      <c r="AW33" s="108">
        <v>101.65</v>
      </c>
      <c r="AX33" s="108">
        <v>101.65</v>
      </c>
      <c r="AY33" s="108">
        <v>101.65</v>
      </c>
      <c r="AZ33" s="127">
        <v>101.65</v>
      </c>
      <c r="BA33" s="113">
        <f t="shared" si="38"/>
        <v>101.41299999999995</v>
      </c>
      <c r="BB33" s="108">
        <f t="shared" si="38"/>
        <v>101.40099999999997</v>
      </c>
      <c r="BC33" s="127">
        <f t="shared" si="38"/>
        <v>101.40099999999997</v>
      </c>
      <c r="BD33" s="140">
        <v>101.401</v>
      </c>
      <c r="BE33" s="141">
        <v>101.36499999999999</v>
      </c>
      <c r="BF33" s="141">
        <v>101.32899999999999</v>
      </c>
      <c r="BG33" s="141">
        <v>101.29300000000001</v>
      </c>
      <c r="BH33" s="141">
        <v>101.25700000000001</v>
      </c>
      <c r="BI33" s="141">
        <v>101.212</v>
      </c>
      <c r="BJ33" s="141">
        <v>101.176</v>
      </c>
      <c r="BK33" s="141">
        <v>101.14</v>
      </c>
      <c r="BL33" s="141">
        <v>101.104</v>
      </c>
      <c r="BM33" s="141">
        <v>101.068</v>
      </c>
      <c r="BN33" s="141">
        <v>101.032</v>
      </c>
      <c r="BO33" s="141">
        <v>100.996</v>
      </c>
      <c r="BP33" s="141">
        <v>100.95099999999999</v>
      </c>
      <c r="BQ33" s="146">
        <v>100.91500000000001</v>
      </c>
      <c r="BR33" s="195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08"/>
      <c r="CI33" s="108"/>
      <c r="CJ33" s="108"/>
      <c r="CK33" s="108"/>
      <c r="CL33" s="108"/>
      <c r="CM33" s="108"/>
      <c r="CN33" s="108"/>
      <c r="CO33" s="108"/>
      <c r="CP33" s="108"/>
      <c r="CQ33" s="108"/>
      <c r="CR33" s="107"/>
    </row>
    <row r="34" spans="1:96" ht="49.5" customHeight="1" thickBot="1">
      <c r="A34" s="104">
        <f t="shared" si="2"/>
        <v>249</v>
      </c>
      <c r="B34" s="108"/>
      <c r="C34" s="112"/>
      <c r="D34" s="232">
        <f t="shared" si="44"/>
        <v>102.77100000000009</v>
      </c>
      <c r="E34" s="141">
        <v>102.77100000000009</v>
      </c>
      <c r="F34" s="233">
        <v>102.77100000000009</v>
      </c>
      <c r="G34" s="126">
        <v>102.17100000000009</v>
      </c>
      <c r="H34" s="127">
        <f t="shared" si="13"/>
        <v>102.17100000000009</v>
      </c>
      <c r="I34" s="176" t="e">
        <f t="shared" si="15"/>
        <v>#REF!</v>
      </c>
      <c r="J34" s="177" t="e">
        <f t="shared" si="16"/>
        <v>#REF!</v>
      </c>
      <c r="K34" s="177" t="e">
        <f t="shared" si="17"/>
        <v>#REF!</v>
      </c>
      <c r="L34" s="177" t="e">
        <f t="shared" si="18"/>
        <v>#REF!</v>
      </c>
      <c r="M34" s="177" t="e">
        <f t="shared" si="19"/>
        <v>#REF!</v>
      </c>
      <c r="N34" s="177" t="e">
        <f t="shared" si="20"/>
        <v>#REF!</v>
      </c>
      <c r="O34" s="177" t="e">
        <f t="shared" si="21"/>
        <v>#REF!</v>
      </c>
      <c r="P34" s="177" t="e">
        <f t="shared" si="22"/>
        <v>#REF!</v>
      </c>
      <c r="Q34" s="177" t="e">
        <f t="shared" si="23"/>
        <v>#REF!</v>
      </c>
      <c r="R34" s="177" t="e">
        <f t="shared" si="24"/>
        <v>#REF!</v>
      </c>
      <c r="S34" s="177" t="e">
        <f t="shared" si="25"/>
        <v>#REF!</v>
      </c>
      <c r="T34" s="177" t="e">
        <f t="shared" si="26"/>
        <v>#REF!</v>
      </c>
      <c r="U34" s="177" t="e">
        <f t="shared" si="27"/>
        <v>#REF!</v>
      </c>
      <c r="V34" s="177" t="e">
        <f t="shared" si="28"/>
        <v>#REF!</v>
      </c>
      <c r="W34" s="177" t="e">
        <f t="shared" si="29"/>
        <v>#REF!</v>
      </c>
      <c r="X34" s="177" t="e">
        <f t="shared" si="30"/>
        <v>#REF!</v>
      </c>
      <c r="Y34" s="177" t="e">
        <f t="shared" si="31"/>
        <v>#REF!</v>
      </c>
      <c r="Z34" s="177" t="e">
        <f t="shared" si="32"/>
        <v>#REF!</v>
      </c>
      <c r="AA34" s="177" t="e">
        <f t="shared" si="33"/>
        <v>#REF!</v>
      </c>
      <c r="AB34" s="177">
        <f t="shared" si="39"/>
        <v>101.51199999999996</v>
      </c>
      <c r="AC34" s="177">
        <f t="shared" si="40"/>
        <v>101.49799999999999</v>
      </c>
      <c r="AD34" s="183">
        <f t="shared" si="41"/>
        <v>101.46499999999999</v>
      </c>
      <c r="AE34" s="113">
        <f t="shared" si="37"/>
        <v>101.43199999999999</v>
      </c>
      <c r="AF34" s="108">
        <f t="shared" si="42"/>
        <v>101.40600000000002</v>
      </c>
      <c r="AG34" s="127">
        <f t="shared" si="43"/>
        <v>101.37999999999995</v>
      </c>
      <c r="AH34" s="113">
        <v>101.65</v>
      </c>
      <c r="AI34" s="108">
        <v>101.65</v>
      </c>
      <c r="AJ34" s="108">
        <v>101.65</v>
      </c>
      <c r="AK34" s="108">
        <v>101.65</v>
      </c>
      <c r="AL34" s="108">
        <v>101.65</v>
      </c>
      <c r="AM34" s="108">
        <v>101.65</v>
      </c>
      <c r="AN34" s="108">
        <v>101.65</v>
      </c>
      <c r="AO34" s="108">
        <v>101.65</v>
      </c>
      <c r="AP34" s="108">
        <v>101.65</v>
      </c>
      <c r="AQ34" s="108">
        <v>101.65</v>
      </c>
      <c r="AR34" s="108">
        <v>101.65</v>
      </c>
      <c r="AS34" s="108">
        <v>101.65</v>
      </c>
      <c r="AT34" s="108">
        <v>101.65</v>
      </c>
      <c r="AU34" s="108">
        <v>101.65</v>
      </c>
      <c r="AV34" s="108">
        <v>101.65</v>
      </c>
      <c r="AW34" s="108">
        <v>101.65</v>
      </c>
      <c r="AX34" s="108">
        <v>101.65</v>
      </c>
      <c r="AY34" s="108">
        <v>101.65</v>
      </c>
      <c r="AZ34" s="127">
        <v>101.65</v>
      </c>
      <c r="BA34" s="113">
        <f t="shared" si="38"/>
        <v>101.40599999999995</v>
      </c>
      <c r="BB34" s="108">
        <f t="shared" si="38"/>
        <v>101.39399999999996</v>
      </c>
      <c r="BC34" s="127">
        <f t="shared" si="38"/>
        <v>101.39399999999996</v>
      </c>
      <c r="BD34" s="140">
        <v>101.399</v>
      </c>
      <c r="BE34" s="141">
        <v>101.36199999999999</v>
      </c>
      <c r="BF34" s="141">
        <v>101.325</v>
      </c>
      <c r="BG34" s="141">
        <v>101.288</v>
      </c>
      <c r="BH34" s="141">
        <v>101.251</v>
      </c>
      <c r="BI34" s="141">
        <v>101.20399999999999</v>
      </c>
      <c r="BJ34" s="141">
        <v>101.167</v>
      </c>
      <c r="BK34" s="141">
        <v>101.13</v>
      </c>
      <c r="BL34" s="141">
        <v>101.093</v>
      </c>
      <c r="BM34" s="141">
        <v>101.056</v>
      </c>
      <c r="BN34" s="141">
        <v>101.01900000000001</v>
      </c>
      <c r="BO34" s="141">
        <v>100.982</v>
      </c>
      <c r="BP34" s="141">
        <v>100.935</v>
      </c>
      <c r="BQ34" s="141">
        <v>100.898</v>
      </c>
      <c r="BR34" s="194">
        <v>100.861</v>
      </c>
      <c r="BS34" s="146">
        <v>100.824</v>
      </c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08"/>
      <c r="CI34" s="108"/>
      <c r="CJ34" s="108"/>
      <c r="CK34" s="108"/>
      <c r="CL34" s="108"/>
      <c r="CM34" s="108"/>
      <c r="CN34" s="108"/>
      <c r="CO34" s="108"/>
      <c r="CP34" s="108"/>
      <c r="CQ34" s="108"/>
      <c r="CR34" s="107"/>
    </row>
    <row r="35" spans="1:96" ht="49.5" customHeight="1" thickBot="1">
      <c r="A35" s="104">
        <f t="shared" si="2"/>
        <v>246</v>
      </c>
      <c r="B35" s="108"/>
      <c r="C35" s="112"/>
      <c r="D35" s="232">
        <f t="shared" si="44"/>
        <v>102.73900000000009</v>
      </c>
      <c r="E35" s="141">
        <v>102.73900000000009</v>
      </c>
      <c r="F35" s="233">
        <v>102.73900000000009</v>
      </c>
      <c r="G35" s="126">
        <v>102.1390000000001</v>
      </c>
      <c r="H35" s="127">
        <f t="shared" si="13"/>
        <v>102.1390000000001</v>
      </c>
      <c r="I35" s="176" t="e">
        <f t="shared" si="15"/>
        <v>#REF!</v>
      </c>
      <c r="J35" s="177" t="e">
        <f t="shared" si="16"/>
        <v>#REF!</v>
      </c>
      <c r="K35" s="177" t="e">
        <f t="shared" si="17"/>
        <v>#REF!</v>
      </c>
      <c r="L35" s="177" t="e">
        <f t="shared" si="18"/>
        <v>#REF!</v>
      </c>
      <c r="M35" s="177" t="e">
        <f t="shared" si="19"/>
        <v>#REF!</v>
      </c>
      <c r="N35" s="177" t="e">
        <f t="shared" si="20"/>
        <v>#REF!</v>
      </c>
      <c r="O35" s="177" t="e">
        <f t="shared" si="21"/>
        <v>#REF!</v>
      </c>
      <c r="P35" s="177" t="e">
        <f t="shared" si="22"/>
        <v>#REF!</v>
      </c>
      <c r="Q35" s="177" t="e">
        <f t="shared" si="23"/>
        <v>#REF!</v>
      </c>
      <c r="R35" s="177" t="e">
        <f t="shared" si="24"/>
        <v>#REF!</v>
      </c>
      <c r="S35" s="177" t="e">
        <f t="shared" si="25"/>
        <v>#REF!</v>
      </c>
      <c r="T35" s="177" t="e">
        <f t="shared" si="26"/>
        <v>#REF!</v>
      </c>
      <c r="U35" s="177" t="e">
        <f t="shared" si="27"/>
        <v>#REF!</v>
      </c>
      <c r="V35" s="177" t="e">
        <f t="shared" si="28"/>
        <v>#REF!</v>
      </c>
      <c r="W35" s="177" t="e">
        <f t="shared" si="29"/>
        <v>#REF!</v>
      </c>
      <c r="X35" s="177" t="e">
        <f t="shared" si="30"/>
        <v>#REF!</v>
      </c>
      <c r="Y35" s="177" t="e">
        <f t="shared" si="31"/>
        <v>#REF!</v>
      </c>
      <c r="Z35" s="177" t="e">
        <f t="shared" si="32"/>
        <v>#REF!</v>
      </c>
      <c r="AA35" s="177" t="e">
        <f t="shared" si="33"/>
        <v>#REF!</v>
      </c>
      <c r="AB35" s="177">
        <f t="shared" si="39"/>
        <v>101.47799999999995</v>
      </c>
      <c r="AC35" s="177">
        <f t="shared" si="40"/>
        <v>101.46199999999999</v>
      </c>
      <c r="AD35" s="183">
        <f t="shared" si="41"/>
        <v>101.42599999999999</v>
      </c>
      <c r="AE35" s="113">
        <f t="shared" si="37"/>
        <v>101.38999999999999</v>
      </c>
      <c r="AF35" s="108">
        <f t="shared" si="42"/>
        <v>101.36200000000002</v>
      </c>
      <c r="AG35" s="127">
        <f t="shared" si="43"/>
        <v>101.33399999999995</v>
      </c>
      <c r="AH35" s="113">
        <v>101.65</v>
      </c>
      <c r="AI35" s="108">
        <v>101.65</v>
      </c>
      <c r="AJ35" s="108">
        <v>101.65</v>
      </c>
      <c r="AK35" s="108">
        <v>101.65</v>
      </c>
      <c r="AL35" s="108">
        <v>101.65</v>
      </c>
      <c r="AM35" s="108">
        <v>101.65</v>
      </c>
      <c r="AN35" s="108">
        <v>101.65</v>
      </c>
      <c r="AO35" s="108">
        <v>101.65</v>
      </c>
      <c r="AP35" s="108">
        <v>101.65</v>
      </c>
      <c r="AQ35" s="108">
        <v>101.65</v>
      </c>
      <c r="AR35" s="108">
        <v>101.65</v>
      </c>
      <c r="AS35" s="108">
        <v>101.65</v>
      </c>
      <c r="AT35" s="108">
        <v>101.65</v>
      </c>
      <c r="AU35" s="108">
        <v>101.65</v>
      </c>
      <c r="AV35" s="108">
        <v>101.65</v>
      </c>
      <c r="AW35" s="108">
        <v>101.65</v>
      </c>
      <c r="AX35" s="108">
        <v>101.65</v>
      </c>
      <c r="AY35" s="108">
        <v>101.65</v>
      </c>
      <c r="AZ35" s="127">
        <v>101.65</v>
      </c>
      <c r="BA35" s="113">
        <f t="shared" si="38"/>
        <v>101.39899999999994</v>
      </c>
      <c r="BB35" s="108">
        <f t="shared" si="38"/>
        <v>101.38699999999996</v>
      </c>
      <c r="BC35" s="127">
        <f t="shared" si="38"/>
        <v>101.38699999999996</v>
      </c>
      <c r="BD35" s="140">
        <v>101.39700000000001</v>
      </c>
      <c r="BE35" s="141">
        <v>101.35899999999999</v>
      </c>
      <c r="BF35" s="141">
        <v>101.321</v>
      </c>
      <c r="BG35" s="141">
        <v>101.283</v>
      </c>
      <c r="BH35" s="141">
        <v>101.245</v>
      </c>
      <c r="BI35" s="141">
        <v>101.196</v>
      </c>
      <c r="BJ35" s="141">
        <v>101.158</v>
      </c>
      <c r="BK35" s="141">
        <v>101.12</v>
      </c>
      <c r="BL35" s="141">
        <v>101.08199999999999</v>
      </c>
      <c r="BM35" s="141">
        <v>101.044</v>
      </c>
      <c r="BN35" s="141">
        <v>101.006</v>
      </c>
      <c r="BO35" s="141">
        <v>100.968</v>
      </c>
      <c r="BP35" s="141">
        <v>100.919</v>
      </c>
      <c r="BQ35" s="141">
        <v>100.881</v>
      </c>
      <c r="BR35" s="141">
        <v>100.843</v>
      </c>
      <c r="BS35" s="141">
        <v>100.80500000000001</v>
      </c>
      <c r="BT35" s="146">
        <v>100.767</v>
      </c>
      <c r="BU35" s="195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08"/>
      <c r="CI35" s="108"/>
      <c r="CJ35" s="108"/>
      <c r="CK35" s="108"/>
      <c r="CL35" s="108"/>
      <c r="CM35" s="108"/>
      <c r="CN35" s="108"/>
      <c r="CO35" s="108"/>
      <c r="CP35" s="108"/>
      <c r="CQ35" s="108"/>
      <c r="CR35" s="107"/>
    </row>
    <row r="36" spans="1:96" ht="49.5" customHeight="1" thickBot="1">
      <c r="A36" s="104">
        <f t="shared" si="2"/>
        <v>243</v>
      </c>
      <c r="B36" s="108"/>
      <c r="C36" s="112"/>
      <c r="D36" s="232">
        <f t="shared" si="44"/>
        <v>102.70700000000009</v>
      </c>
      <c r="E36" s="141">
        <v>102.70700000000009</v>
      </c>
      <c r="F36" s="233">
        <v>102.70700000000009</v>
      </c>
      <c r="G36" s="126">
        <v>102.1070000000001</v>
      </c>
      <c r="H36" s="127">
        <f t="shared" si="13"/>
        <v>102.1070000000001</v>
      </c>
      <c r="I36" s="179" t="e">
        <f t="shared" si="15"/>
        <v>#REF!</v>
      </c>
      <c r="J36" s="180" t="e">
        <f t="shared" si="16"/>
        <v>#REF!</v>
      </c>
      <c r="K36" s="180" t="e">
        <f t="shared" si="17"/>
        <v>#REF!</v>
      </c>
      <c r="L36" s="180" t="e">
        <f t="shared" si="18"/>
        <v>#REF!</v>
      </c>
      <c r="M36" s="180" t="e">
        <f t="shared" si="19"/>
        <v>#REF!</v>
      </c>
      <c r="N36" s="180" t="e">
        <f t="shared" si="20"/>
        <v>#REF!</v>
      </c>
      <c r="O36" s="180" t="e">
        <f t="shared" si="21"/>
        <v>#REF!</v>
      </c>
      <c r="P36" s="180" t="e">
        <f t="shared" si="22"/>
        <v>#REF!</v>
      </c>
      <c r="Q36" s="180" t="e">
        <f t="shared" si="23"/>
        <v>#REF!</v>
      </c>
      <c r="R36" s="180" t="e">
        <f t="shared" si="24"/>
        <v>#REF!</v>
      </c>
      <c r="S36" s="180" t="e">
        <f t="shared" si="25"/>
        <v>#REF!</v>
      </c>
      <c r="T36" s="180" t="e">
        <f t="shared" si="26"/>
        <v>#REF!</v>
      </c>
      <c r="U36" s="180" t="e">
        <f t="shared" si="27"/>
        <v>#REF!</v>
      </c>
      <c r="V36" s="180" t="e">
        <f t="shared" si="28"/>
        <v>#REF!</v>
      </c>
      <c r="W36" s="180" t="e">
        <f t="shared" si="29"/>
        <v>#REF!</v>
      </c>
      <c r="X36" s="180" t="e">
        <f t="shared" si="30"/>
        <v>#REF!</v>
      </c>
      <c r="Y36" s="180" t="e">
        <f t="shared" si="31"/>
        <v>#REF!</v>
      </c>
      <c r="Z36" s="180" t="e">
        <f t="shared" si="32"/>
        <v>#REF!</v>
      </c>
      <c r="AA36" s="180" t="e">
        <f t="shared" si="33"/>
        <v>#REF!</v>
      </c>
      <c r="AB36" s="184">
        <f t="shared" si="39"/>
        <v>101.44399999999995</v>
      </c>
      <c r="AC36" s="184">
        <f t="shared" si="40"/>
        <v>101.42599999999999</v>
      </c>
      <c r="AD36" s="185">
        <f t="shared" si="41"/>
        <v>101.38699999999999</v>
      </c>
      <c r="AE36" s="113">
        <f t="shared" si="37"/>
        <v>101.34799999999998</v>
      </c>
      <c r="AF36" s="108">
        <f t="shared" si="42"/>
        <v>101.31800000000003</v>
      </c>
      <c r="AG36" s="127">
        <f t="shared" si="43"/>
        <v>101.28799999999994</v>
      </c>
      <c r="AH36" s="113">
        <v>101.65</v>
      </c>
      <c r="AI36" s="108">
        <v>101.65</v>
      </c>
      <c r="AJ36" s="108">
        <v>101.65</v>
      </c>
      <c r="AK36" s="108">
        <v>101.65</v>
      </c>
      <c r="AL36" s="108">
        <v>101.65</v>
      </c>
      <c r="AM36" s="108">
        <v>101.65</v>
      </c>
      <c r="AN36" s="108">
        <v>101.65</v>
      </c>
      <c r="AO36" s="108">
        <v>101.65</v>
      </c>
      <c r="AP36" s="108">
        <v>101.65</v>
      </c>
      <c r="AQ36" s="108">
        <v>101.65</v>
      </c>
      <c r="AR36" s="108">
        <v>101.65</v>
      </c>
      <c r="AS36" s="108">
        <v>101.65</v>
      </c>
      <c r="AT36" s="108">
        <v>101.65</v>
      </c>
      <c r="AU36" s="108">
        <v>101.65</v>
      </c>
      <c r="AV36" s="108">
        <v>101.65</v>
      </c>
      <c r="AW36" s="108">
        <v>101.65</v>
      </c>
      <c r="AX36" s="108">
        <v>101.65</v>
      </c>
      <c r="AY36" s="108">
        <v>101.65</v>
      </c>
      <c r="AZ36" s="127">
        <v>101.65</v>
      </c>
      <c r="BA36" s="113">
        <f t="shared" si="38"/>
        <v>101.39199999999994</v>
      </c>
      <c r="BB36" s="108">
        <f t="shared" si="38"/>
        <v>101.37999999999995</v>
      </c>
      <c r="BC36" s="127">
        <f t="shared" si="38"/>
        <v>101.37999999999995</v>
      </c>
      <c r="BD36" s="140">
        <v>101.395</v>
      </c>
      <c r="BE36" s="141">
        <v>101.35599999999999</v>
      </c>
      <c r="BF36" s="141">
        <v>101.31699999999999</v>
      </c>
      <c r="BG36" s="141">
        <v>101.27800000000001</v>
      </c>
      <c r="BH36" s="141">
        <v>101.239</v>
      </c>
      <c r="BI36" s="141">
        <v>101.188</v>
      </c>
      <c r="BJ36" s="141">
        <v>101.149</v>
      </c>
      <c r="BK36" s="141">
        <v>101.11</v>
      </c>
      <c r="BL36" s="141">
        <v>101.071</v>
      </c>
      <c r="BM36" s="141">
        <v>101.032</v>
      </c>
      <c r="BN36" s="141">
        <v>100.99299999999999</v>
      </c>
      <c r="BO36" s="141">
        <v>100.95399999999999</v>
      </c>
      <c r="BP36" s="141">
        <v>100.90300000000001</v>
      </c>
      <c r="BQ36" s="141">
        <v>100.864</v>
      </c>
      <c r="BR36" s="141">
        <v>100.825</v>
      </c>
      <c r="BS36" s="141">
        <v>100.786</v>
      </c>
      <c r="BT36" s="141">
        <v>100.747</v>
      </c>
      <c r="BU36" s="194">
        <v>100.696</v>
      </c>
      <c r="BV36" s="146">
        <v>100.681</v>
      </c>
      <c r="BW36" s="195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08"/>
      <c r="CI36" s="108"/>
      <c r="CJ36" s="108"/>
      <c r="CK36" s="108"/>
      <c r="CL36" s="108"/>
      <c r="CM36" s="108"/>
      <c r="CN36" s="108"/>
      <c r="CO36" s="108"/>
      <c r="CP36" s="108"/>
      <c r="CQ36" s="108"/>
      <c r="CR36" s="107"/>
    </row>
    <row r="37" spans="1:96" ht="49.5" customHeight="1" thickBot="1">
      <c r="A37" s="104">
        <f t="shared" si="2"/>
        <v>240</v>
      </c>
      <c r="B37" s="108"/>
      <c r="C37" s="112"/>
      <c r="D37" s="232">
        <f t="shared" si="44"/>
        <v>102.64999999999999</v>
      </c>
      <c r="E37" s="141">
        <v>102.64999999999999</v>
      </c>
      <c r="F37" s="233">
        <v>102.64999999999999</v>
      </c>
      <c r="G37" s="126">
        <v>102.05</v>
      </c>
      <c r="H37" s="108">
        <v>102.05</v>
      </c>
      <c r="I37" s="149">
        <v>102.05</v>
      </c>
      <c r="J37" s="149">
        <v>102.05</v>
      </c>
      <c r="K37" s="149">
        <v>102.03</v>
      </c>
      <c r="L37" s="149">
        <v>102.01</v>
      </c>
      <c r="M37" s="149">
        <v>101.99000000000001</v>
      </c>
      <c r="N37" s="149">
        <v>101.97000000000001</v>
      </c>
      <c r="O37" s="149">
        <v>101.95000000000002</v>
      </c>
      <c r="P37" s="149">
        <v>101.93000000000002</v>
      </c>
      <c r="Q37" s="149">
        <v>101.91000000000003</v>
      </c>
      <c r="R37" s="149">
        <v>101.89000000000003</v>
      </c>
      <c r="S37" s="149">
        <v>101.87000000000003</v>
      </c>
      <c r="T37" s="149">
        <v>101.85000000000004</v>
      </c>
      <c r="U37" s="149">
        <v>101.83000000000004</v>
      </c>
      <c r="V37" s="149">
        <v>101.81000000000004</v>
      </c>
      <c r="W37" s="149">
        <v>101.79000000000005</v>
      </c>
      <c r="X37" s="149">
        <v>101.77000000000005</v>
      </c>
      <c r="Y37" s="149">
        <v>101.75000000000006</v>
      </c>
      <c r="Z37" s="149">
        <v>101.73000000000006</v>
      </c>
      <c r="AA37" s="149">
        <v>101.71000000000006</v>
      </c>
      <c r="AB37" s="131">
        <v>101.69000000000007</v>
      </c>
      <c r="AC37" s="131">
        <v>101.67000000000007</v>
      </c>
      <c r="AD37" s="131">
        <v>101.65000000000008</v>
      </c>
      <c r="AE37" s="108">
        <v>101.63000000000008</v>
      </c>
      <c r="AF37" s="108">
        <v>101.6</v>
      </c>
      <c r="AG37" s="127">
        <v>101.6</v>
      </c>
      <c r="AH37" s="113">
        <v>101.65</v>
      </c>
      <c r="AI37" s="108">
        <v>101.65</v>
      </c>
      <c r="AJ37" s="108">
        <v>101.65</v>
      </c>
      <c r="AK37" s="108">
        <v>101.65</v>
      </c>
      <c r="AL37" s="108">
        <v>101.65</v>
      </c>
      <c r="AM37" s="108">
        <v>101.65</v>
      </c>
      <c r="AN37" s="108">
        <v>101.65</v>
      </c>
      <c r="AO37" s="108">
        <v>101.65</v>
      </c>
      <c r="AP37" s="108">
        <v>101.65</v>
      </c>
      <c r="AQ37" s="108">
        <v>101.65</v>
      </c>
      <c r="AR37" s="108">
        <v>101.65</v>
      </c>
      <c r="AS37" s="108">
        <v>101.65</v>
      </c>
      <c r="AT37" s="108">
        <v>101.65</v>
      </c>
      <c r="AU37" s="108">
        <v>101.65</v>
      </c>
      <c r="AV37" s="108">
        <v>101.65</v>
      </c>
      <c r="AW37" s="108">
        <v>101.65</v>
      </c>
      <c r="AX37" s="108">
        <v>101.65</v>
      </c>
      <c r="AY37" s="108">
        <v>101.65</v>
      </c>
      <c r="AZ37" s="127">
        <v>101.65</v>
      </c>
      <c r="BA37" s="113">
        <f t="shared" si="38"/>
        <v>101.38499999999993</v>
      </c>
      <c r="BB37" s="108">
        <f t="shared" si="38"/>
        <v>101.37299999999995</v>
      </c>
      <c r="BC37" s="127">
        <f t="shared" si="38"/>
        <v>101.37299999999995</v>
      </c>
      <c r="BD37" s="140">
        <v>101.393</v>
      </c>
      <c r="BE37" s="141">
        <v>101.35299999999999</v>
      </c>
      <c r="BF37" s="141">
        <v>101.313</v>
      </c>
      <c r="BG37" s="141">
        <v>101.273</v>
      </c>
      <c r="BH37" s="141">
        <v>101.233</v>
      </c>
      <c r="BI37" s="141">
        <v>101.18</v>
      </c>
      <c r="BJ37" s="141">
        <v>101.14</v>
      </c>
      <c r="BK37" s="141">
        <v>101.1</v>
      </c>
      <c r="BL37" s="141">
        <v>101.06</v>
      </c>
      <c r="BM37" s="141">
        <v>101.02</v>
      </c>
      <c r="BN37" s="141">
        <v>100.98</v>
      </c>
      <c r="BO37" s="141">
        <v>100.94</v>
      </c>
      <c r="BP37" s="141">
        <v>100.887</v>
      </c>
      <c r="BQ37" s="141">
        <v>100.84699999999999</v>
      </c>
      <c r="BR37" s="141">
        <v>100.807</v>
      </c>
      <c r="BS37" s="141">
        <v>100.767</v>
      </c>
      <c r="BT37" s="141">
        <v>100.727</v>
      </c>
      <c r="BU37" s="141">
        <v>100.67400000000001</v>
      </c>
      <c r="BV37" s="141">
        <v>100.66</v>
      </c>
      <c r="BW37" s="194">
        <v>100.646</v>
      </c>
      <c r="BX37" s="146">
        <v>100.63200000000001</v>
      </c>
      <c r="BY37" s="195"/>
      <c r="BZ37" s="144"/>
      <c r="CA37" s="144"/>
      <c r="CB37" s="144"/>
      <c r="CC37" s="144"/>
      <c r="CD37" s="144"/>
      <c r="CE37" s="144"/>
      <c r="CF37" s="144"/>
      <c r="CG37" s="144"/>
      <c r="CH37" s="108"/>
      <c r="CI37" s="108"/>
      <c r="CJ37" s="108"/>
      <c r="CK37" s="108"/>
      <c r="CL37" s="108"/>
      <c r="CM37" s="108"/>
      <c r="CN37" s="108"/>
      <c r="CO37" s="108"/>
      <c r="CP37" s="108"/>
      <c r="CQ37" s="108"/>
      <c r="CR37" s="107"/>
    </row>
    <row r="38" spans="1:96" ht="49.5" customHeight="1" thickBot="1">
      <c r="A38" s="104">
        <f t="shared" si="2"/>
        <v>237</v>
      </c>
      <c r="B38" s="108"/>
      <c r="C38" s="112"/>
      <c r="D38" s="232">
        <f t="shared" si="44"/>
        <v>102.64999999999999</v>
      </c>
      <c r="E38" s="141">
        <v>102.64999999999999</v>
      </c>
      <c r="F38" s="233">
        <v>102.64999999999999</v>
      </c>
      <c r="G38" s="126">
        <v>102.05</v>
      </c>
      <c r="H38" s="132">
        <v>102.05</v>
      </c>
      <c r="I38" s="132">
        <v>102.05</v>
      </c>
      <c r="J38" s="132">
        <v>102.05</v>
      </c>
      <c r="K38" s="108">
        <v>102.03</v>
      </c>
      <c r="L38" s="108">
        <v>102.01</v>
      </c>
      <c r="M38" s="108">
        <v>101.99000000000001</v>
      </c>
      <c r="N38" s="108">
        <v>101.97000000000001</v>
      </c>
      <c r="O38" s="108">
        <v>101.95000000000002</v>
      </c>
      <c r="P38" s="108">
        <v>101.93000000000002</v>
      </c>
      <c r="Q38" s="108">
        <v>101.91000000000003</v>
      </c>
      <c r="R38" s="108">
        <v>101.89000000000003</v>
      </c>
      <c r="S38" s="108">
        <v>101.87000000000003</v>
      </c>
      <c r="T38" s="108">
        <v>101.85000000000004</v>
      </c>
      <c r="U38" s="108">
        <v>101.83000000000004</v>
      </c>
      <c r="V38" s="108">
        <v>101.81000000000004</v>
      </c>
      <c r="W38" s="108">
        <v>101.79000000000005</v>
      </c>
      <c r="X38" s="108">
        <v>101.77000000000005</v>
      </c>
      <c r="Y38" s="108">
        <v>101.75000000000006</v>
      </c>
      <c r="Z38" s="108">
        <v>101.73000000000006</v>
      </c>
      <c r="AA38" s="108">
        <v>101.71000000000006</v>
      </c>
      <c r="AB38" s="108">
        <v>101.69000000000007</v>
      </c>
      <c r="AC38" s="108">
        <v>101.67000000000007</v>
      </c>
      <c r="AD38" s="108">
        <v>101.65000000000008</v>
      </c>
      <c r="AE38" s="108">
        <v>101.63000000000008</v>
      </c>
      <c r="AF38" s="132">
        <v>101.6</v>
      </c>
      <c r="AG38" s="127">
        <v>101.6</v>
      </c>
      <c r="AH38" s="113">
        <v>101.65</v>
      </c>
      <c r="AI38" s="108">
        <v>101.65</v>
      </c>
      <c r="AJ38" s="108">
        <v>101.65</v>
      </c>
      <c r="AK38" s="108">
        <v>101.65</v>
      </c>
      <c r="AL38" s="108">
        <v>101.65</v>
      </c>
      <c r="AM38" s="108">
        <v>101.65</v>
      </c>
      <c r="AN38" s="108">
        <v>101.65</v>
      </c>
      <c r="AO38" s="108">
        <v>101.65</v>
      </c>
      <c r="AP38" s="108">
        <v>101.65</v>
      </c>
      <c r="AQ38" s="108">
        <v>101.65</v>
      </c>
      <c r="AR38" s="108">
        <v>101.65</v>
      </c>
      <c r="AS38" s="108">
        <v>101.65</v>
      </c>
      <c r="AT38" s="108">
        <v>101.65</v>
      </c>
      <c r="AU38" s="108">
        <v>101.65</v>
      </c>
      <c r="AV38" s="108">
        <v>101.65</v>
      </c>
      <c r="AW38" s="108">
        <v>101.65</v>
      </c>
      <c r="AX38" s="108">
        <v>101.65</v>
      </c>
      <c r="AY38" s="108">
        <v>101.65</v>
      </c>
      <c r="AZ38" s="127">
        <v>101.65</v>
      </c>
      <c r="BA38" s="113">
        <f t="shared" si="38"/>
        <v>101.37799999999993</v>
      </c>
      <c r="BB38" s="108">
        <f t="shared" si="38"/>
        <v>101.36599999999994</v>
      </c>
      <c r="BC38" s="127">
        <f t="shared" si="38"/>
        <v>101.36599999999994</v>
      </c>
      <c r="BD38" s="140">
        <v>101.39100000000001</v>
      </c>
      <c r="BE38" s="141">
        <v>101.35</v>
      </c>
      <c r="BF38" s="141">
        <v>101.309</v>
      </c>
      <c r="BG38" s="141">
        <v>101.268</v>
      </c>
      <c r="BH38" s="141">
        <v>101.227</v>
      </c>
      <c r="BI38" s="141">
        <v>101.172</v>
      </c>
      <c r="BJ38" s="141">
        <v>101.131</v>
      </c>
      <c r="BK38" s="141">
        <v>101.09</v>
      </c>
      <c r="BL38" s="141">
        <v>101.04900000000001</v>
      </c>
      <c r="BM38" s="141">
        <v>101.008</v>
      </c>
      <c r="BN38" s="141">
        <v>100.967</v>
      </c>
      <c r="BO38" s="141">
        <v>100.926</v>
      </c>
      <c r="BP38" s="141">
        <v>100.871</v>
      </c>
      <c r="BQ38" s="141">
        <v>100.83</v>
      </c>
      <c r="BR38" s="141">
        <v>100.789</v>
      </c>
      <c r="BS38" s="141">
        <v>100.748</v>
      </c>
      <c r="BT38" s="141">
        <v>100.70699999999999</v>
      </c>
      <c r="BU38" s="141">
        <v>100.652</v>
      </c>
      <c r="BV38" s="141">
        <v>100.639</v>
      </c>
      <c r="BW38" s="141">
        <v>100.626</v>
      </c>
      <c r="BX38" s="233">
        <v>100.613</v>
      </c>
      <c r="BY38" s="146">
        <v>100.59099999999999</v>
      </c>
      <c r="BZ38" s="145"/>
      <c r="CA38" s="144"/>
      <c r="CB38" s="144"/>
      <c r="CC38" s="144"/>
      <c r="CD38" s="144"/>
      <c r="CE38" s="144"/>
      <c r="CF38" s="144"/>
      <c r="CG38" s="144"/>
      <c r="CH38" s="108"/>
      <c r="CI38" s="108"/>
      <c r="CJ38" s="108"/>
      <c r="CK38" s="108"/>
      <c r="CL38" s="108"/>
      <c r="CM38" s="108"/>
      <c r="CN38" s="108"/>
      <c r="CO38" s="108"/>
      <c r="CP38" s="108"/>
      <c r="CQ38" s="108"/>
      <c r="CR38" s="107"/>
    </row>
    <row r="39" spans="1:96" ht="49.5" customHeight="1" thickBot="1">
      <c r="A39" s="104">
        <f t="shared" si="2"/>
        <v>234</v>
      </c>
      <c r="B39" s="108"/>
      <c r="C39" s="112"/>
      <c r="D39" s="234">
        <f t="shared" si="44"/>
        <v>102.64999999999999</v>
      </c>
      <c r="E39" s="141">
        <v>102.64999999999999</v>
      </c>
      <c r="F39" s="233">
        <v>102.64999999999999</v>
      </c>
      <c r="G39" s="203">
        <v>102.05</v>
      </c>
      <c r="H39" s="150">
        <v>102.05</v>
      </c>
      <c r="I39" s="108">
        <v>102.05</v>
      </c>
      <c r="J39" s="108">
        <f>+J38-0.013</f>
        <v>102.03699999999999</v>
      </c>
      <c r="K39" s="108">
        <v>102.03</v>
      </c>
      <c r="L39" s="109">
        <v>102.01</v>
      </c>
      <c r="M39" s="109">
        <v>101.99000000000001</v>
      </c>
      <c r="N39" s="109">
        <v>101.97000000000001</v>
      </c>
      <c r="O39" s="109">
        <v>101.95000000000002</v>
      </c>
      <c r="P39" s="109">
        <v>101.93000000000002</v>
      </c>
      <c r="Q39" s="109">
        <v>101.91000000000003</v>
      </c>
      <c r="R39" s="109">
        <v>101.89000000000003</v>
      </c>
      <c r="S39" s="109">
        <v>101.87000000000003</v>
      </c>
      <c r="T39" s="109">
        <v>101.85000000000004</v>
      </c>
      <c r="U39" s="109">
        <v>101.83000000000004</v>
      </c>
      <c r="V39" s="109">
        <v>101.81000000000004</v>
      </c>
      <c r="W39" s="109">
        <v>101.79000000000005</v>
      </c>
      <c r="X39" s="109">
        <v>101.77000000000005</v>
      </c>
      <c r="Y39" s="109">
        <v>101.75000000000006</v>
      </c>
      <c r="Z39" s="109">
        <v>101.73000000000006</v>
      </c>
      <c r="AA39" s="109">
        <v>101.71000000000006</v>
      </c>
      <c r="AB39" s="109">
        <v>101.69000000000007</v>
      </c>
      <c r="AC39" s="109">
        <v>101.67000000000007</v>
      </c>
      <c r="AD39" s="109">
        <v>101.65000000000008</v>
      </c>
      <c r="AE39" s="109">
        <v>101.63000000000008</v>
      </c>
      <c r="AF39" s="109">
        <v>101.6</v>
      </c>
      <c r="AG39" s="130">
        <v>101.6</v>
      </c>
      <c r="AH39" s="113">
        <v>101.65</v>
      </c>
      <c r="AI39" s="108">
        <v>101.65</v>
      </c>
      <c r="AJ39" s="108">
        <v>101.65</v>
      </c>
      <c r="AK39" s="108">
        <v>101.65</v>
      </c>
      <c r="AL39" s="108">
        <v>101.65</v>
      </c>
      <c r="AM39" s="108">
        <v>101.65</v>
      </c>
      <c r="AN39" s="108">
        <v>101.65</v>
      </c>
      <c r="AO39" s="108">
        <v>101.65</v>
      </c>
      <c r="AP39" s="108">
        <v>101.65</v>
      </c>
      <c r="AQ39" s="108">
        <v>101.65</v>
      </c>
      <c r="AR39" s="108">
        <v>101.65</v>
      </c>
      <c r="AS39" s="108">
        <v>101.65</v>
      </c>
      <c r="AT39" s="108">
        <v>101.65</v>
      </c>
      <c r="AU39" s="108">
        <v>101.65</v>
      </c>
      <c r="AV39" s="108">
        <v>101.65</v>
      </c>
      <c r="AW39" s="108">
        <v>101.65</v>
      </c>
      <c r="AX39" s="108">
        <v>101.65</v>
      </c>
      <c r="AY39" s="108">
        <v>101.65</v>
      </c>
      <c r="AZ39" s="127">
        <v>101.65</v>
      </c>
      <c r="BA39" s="113">
        <f t="shared" si="38"/>
        <v>101.37099999999992</v>
      </c>
      <c r="BB39" s="108">
        <f t="shared" si="38"/>
        <v>101.35899999999994</v>
      </c>
      <c r="BC39" s="127">
        <f t="shared" si="38"/>
        <v>101.35899999999994</v>
      </c>
      <c r="BD39" s="140">
        <v>101.389</v>
      </c>
      <c r="BE39" s="141">
        <v>101.34699999999999</v>
      </c>
      <c r="BF39" s="141">
        <v>101.30500000000001</v>
      </c>
      <c r="BG39" s="141">
        <v>101.26300000000001</v>
      </c>
      <c r="BH39" s="141">
        <v>101.221</v>
      </c>
      <c r="BI39" s="141">
        <v>101.164</v>
      </c>
      <c r="BJ39" s="141">
        <v>101.122</v>
      </c>
      <c r="BK39" s="141">
        <v>101.08</v>
      </c>
      <c r="BL39" s="141">
        <v>101.038</v>
      </c>
      <c r="BM39" s="141">
        <v>100.996</v>
      </c>
      <c r="BN39" s="141">
        <v>100.95399999999999</v>
      </c>
      <c r="BO39" s="141">
        <v>100.91200000000001</v>
      </c>
      <c r="BP39" s="141">
        <v>100.855</v>
      </c>
      <c r="BQ39" s="141">
        <v>100.813</v>
      </c>
      <c r="BR39" s="141">
        <v>100.771</v>
      </c>
      <c r="BS39" s="141">
        <v>100.729</v>
      </c>
      <c r="BT39" s="141">
        <v>100.687</v>
      </c>
      <c r="BU39" s="141">
        <v>100.63</v>
      </c>
      <c r="BV39" s="141">
        <v>100.61799999999999</v>
      </c>
      <c r="BW39" s="141">
        <v>100.60599999999999</v>
      </c>
      <c r="BX39" s="141">
        <v>100.59399999999999</v>
      </c>
      <c r="BY39" s="235">
        <v>100.59699999999999</v>
      </c>
      <c r="BZ39" s="194">
        <v>100.58499999999999</v>
      </c>
      <c r="CA39" s="146">
        <v>100.57299999999999</v>
      </c>
      <c r="CB39" s="195"/>
      <c r="CC39" s="144"/>
      <c r="CD39" s="144"/>
      <c r="CE39" s="144"/>
      <c r="CF39" s="144"/>
      <c r="CG39" s="144"/>
      <c r="CH39" s="108"/>
      <c r="CI39" s="108"/>
      <c r="CJ39" s="108"/>
      <c r="CK39" s="108"/>
      <c r="CL39" s="108"/>
      <c r="CM39" s="108"/>
      <c r="CN39" s="108"/>
      <c r="CO39" s="108"/>
      <c r="CP39" s="108"/>
      <c r="CQ39" s="108"/>
      <c r="CR39" s="107"/>
    </row>
    <row r="40" spans="1:96" ht="49.5" customHeight="1" thickBot="1">
      <c r="A40" s="104">
        <f t="shared" si="2"/>
        <v>231</v>
      </c>
      <c r="B40" s="108"/>
      <c r="C40" s="108"/>
      <c r="D40" s="122"/>
      <c r="E40" s="232">
        <f>+I40+0.6</f>
        <v>102.62399999999998</v>
      </c>
      <c r="F40" s="141">
        <v>102.62399999999998</v>
      </c>
      <c r="G40" s="235">
        <v>102.62399999999998</v>
      </c>
      <c r="H40" s="236">
        <v>102.62399999999998</v>
      </c>
      <c r="I40" s="126">
        <v>102.02399999999999</v>
      </c>
      <c r="J40" s="108">
        <v>102.02399999999999</v>
      </c>
      <c r="K40" s="127">
        <v>102.02399999999999</v>
      </c>
      <c r="L40" s="159">
        <v>101.65</v>
      </c>
      <c r="M40" s="149">
        <v>101.65</v>
      </c>
      <c r="N40" s="149">
        <v>101.65</v>
      </c>
      <c r="O40" s="149">
        <v>101.65</v>
      </c>
      <c r="P40" s="149">
        <v>101.65</v>
      </c>
      <c r="Q40" s="149">
        <v>101.65</v>
      </c>
      <c r="R40" s="149">
        <v>101.65</v>
      </c>
      <c r="S40" s="149">
        <v>101.65</v>
      </c>
      <c r="T40" s="149">
        <v>101.65</v>
      </c>
      <c r="U40" s="149">
        <v>101.65</v>
      </c>
      <c r="V40" s="149">
        <v>101.65</v>
      </c>
      <c r="W40" s="149">
        <v>101.65</v>
      </c>
      <c r="X40" s="149">
        <v>101.65</v>
      </c>
      <c r="Y40" s="149">
        <v>101.65</v>
      </c>
      <c r="Z40" s="149">
        <v>101.65</v>
      </c>
      <c r="AA40" s="149">
        <v>101.65</v>
      </c>
      <c r="AB40" s="149">
        <v>101.65</v>
      </c>
      <c r="AC40" s="149">
        <v>101.65</v>
      </c>
      <c r="AD40" s="149">
        <v>101.65</v>
      </c>
      <c r="AE40" s="149">
        <v>101.65</v>
      </c>
      <c r="AF40" s="149">
        <v>101.65</v>
      </c>
      <c r="AG40" s="149">
        <v>101.65</v>
      </c>
      <c r="AH40" s="151">
        <v>101.65</v>
      </c>
      <c r="AI40" s="108">
        <v>101.65</v>
      </c>
      <c r="AJ40" s="108">
        <v>101.65</v>
      </c>
      <c r="AK40" s="108">
        <v>101.65</v>
      </c>
      <c r="AL40" s="108">
        <v>101.65</v>
      </c>
      <c r="AM40" s="108">
        <v>101.65</v>
      </c>
      <c r="AN40" s="108">
        <v>101.65</v>
      </c>
      <c r="AO40" s="108">
        <v>101.65</v>
      </c>
      <c r="AP40" s="108">
        <v>101.65</v>
      </c>
      <c r="AQ40" s="108">
        <v>101.65</v>
      </c>
      <c r="AR40" s="108">
        <v>101.65</v>
      </c>
      <c r="AS40" s="108">
        <v>101.65</v>
      </c>
      <c r="AT40" s="108">
        <v>101.65</v>
      </c>
      <c r="AU40" s="108">
        <v>101.65</v>
      </c>
      <c r="AV40" s="108">
        <v>101.65</v>
      </c>
      <c r="AW40" s="108">
        <v>101.65</v>
      </c>
      <c r="AX40" s="108">
        <v>101.65</v>
      </c>
      <c r="AY40" s="108">
        <v>101.65</v>
      </c>
      <c r="AZ40" s="127">
        <v>101.65</v>
      </c>
      <c r="BA40" s="113">
        <f t="shared" si="38"/>
        <v>101.36399999999992</v>
      </c>
      <c r="BB40" s="108">
        <f t="shared" si="38"/>
        <v>101.35199999999993</v>
      </c>
      <c r="BC40" s="127">
        <f t="shared" si="38"/>
        <v>101.35199999999993</v>
      </c>
      <c r="BD40" s="140">
        <v>101.387</v>
      </c>
      <c r="BE40" s="141">
        <v>101.34399999999999</v>
      </c>
      <c r="BF40" s="141">
        <v>101.301</v>
      </c>
      <c r="BG40" s="141">
        <v>101.258</v>
      </c>
      <c r="BH40" s="141">
        <v>101.215</v>
      </c>
      <c r="BI40" s="141">
        <v>101.15600000000001</v>
      </c>
      <c r="BJ40" s="141">
        <v>101.113</v>
      </c>
      <c r="BK40" s="141">
        <v>101.07</v>
      </c>
      <c r="BL40" s="141">
        <v>101.027</v>
      </c>
      <c r="BM40" s="141">
        <v>100.98399999999999</v>
      </c>
      <c r="BN40" s="141">
        <v>100.941</v>
      </c>
      <c r="BO40" s="141">
        <v>100.898</v>
      </c>
      <c r="BP40" s="141">
        <v>100.839</v>
      </c>
      <c r="BQ40" s="141">
        <v>100.79600000000001</v>
      </c>
      <c r="BR40" s="141">
        <v>100.753</v>
      </c>
      <c r="BS40" s="141">
        <v>100.71</v>
      </c>
      <c r="BT40" s="141">
        <v>100.667</v>
      </c>
      <c r="BU40" s="141">
        <v>100.608</v>
      </c>
      <c r="BV40" s="141">
        <v>100.59699999999999</v>
      </c>
      <c r="BW40" s="141">
        <v>100.586</v>
      </c>
      <c r="BX40" s="141">
        <v>100.575</v>
      </c>
      <c r="BY40" s="141">
        <v>100.58</v>
      </c>
      <c r="BZ40" s="141">
        <v>100.569</v>
      </c>
      <c r="CA40" s="141">
        <v>100.55800000000001</v>
      </c>
      <c r="CB40" s="194">
        <v>100.547</v>
      </c>
      <c r="CC40" s="146">
        <v>100.536</v>
      </c>
      <c r="CD40" s="195"/>
      <c r="CE40" s="144"/>
      <c r="CF40" s="144"/>
      <c r="CG40" s="144"/>
      <c r="CH40" s="108"/>
      <c r="CI40" s="108"/>
      <c r="CJ40" s="108"/>
      <c r="CK40" s="108"/>
      <c r="CL40" s="108"/>
      <c r="CM40" s="108"/>
      <c r="CN40" s="108"/>
      <c r="CO40" s="108"/>
      <c r="CP40" s="108"/>
      <c r="CQ40" s="108"/>
      <c r="CR40" s="107"/>
    </row>
    <row r="41" spans="1:96" ht="49.5" customHeight="1" thickBot="1">
      <c r="A41" s="104">
        <f t="shared" si="2"/>
        <v>228</v>
      </c>
      <c r="B41" s="108"/>
      <c r="C41" s="108"/>
      <c r="D41" s="112"/>
      <c r="E41" s="232">
        <f t="shared" ref="E41:E56" si="45">+I41+0.6</f>
        <v>102.61099999999998</v>
      </c>
      <c r="F41" s="141">
        <v>102.61099999999998</v>
      </c>
      <c r="G41" s="141">
        <v>102.61099999999998</v>
      </c>
      <c r="H41" s="233">
        <v>102.61099999999998</v>
      </c>
      <c r="I41" s="126">
        <v>102.01099999999998</v>
      </c>
      <c r="J41" s="108">
        <v>102.01099999999998</v>
      </c>
      <c r="K41" s="127">
        <v>102.01099999999998</v>
      </c>
      <c r="L41" s="126">
        <v>101.65</v>
      </c>
      <c r="M41" s="108">
        <v>101.65</v>
      </c>
      <c r="N41" s="108">
        <v>101.65</v>
      </c>
      <c r="O41" s="108">
        <v>101.65</v>
      </c>
      <c r="P41" s="108">
        <v>101.65</v>
      </c>
      <c r="Q41" s="108">
        <v>101.65</v>
      </c>
      <c r="R41" s="108">
        <v>101.65</v>
      </c>
      <c r="S41" s="108">
        <v>101.65</v>
      </c>
      <c r="T41" s="108">
        <v>101.65</v>
      </c>
      <c r="U41" s="108">
        <v>101.65</v>
      </c>
      <c r="V41" s="108">
        <v>101.65</v>
      </c>
      <c r="W41" s="108">
        <v>101.65</v>
      </c>
      <c r="X41" s="108">
        <v>101.65</v>
      </c>
      <c r="Y41" s="108">
        <v>101.65</v>
      </c>
      <c r="Z41" s="108">
        <v>101.65</v>
      </c>
      <c r="AA41" s="108">
        <v>101.65</v>
      </c>
      <c r="AB41" s="108">
        <v>101.65</v>
      </c>
      <c r="AC41" s="108">
        <v>101.65</v>
      </c>
      <c r="AD41" s="108">
        <v>101.65</v>
      </c>
      <c r="AE41" s="108">
        <v>101.65</v>
      </c>
      <c r="AF41" s="108">
        <v>101.65</v>
      </c>
      <c r="AG41" s="108">
        <v>101.65</v>
      </c>
      <c r="AH41" s="108">
        <v>101.65</v>
      </c>
      <c r="AI41" s="108">
        <v>101.65</v>
      </c>
      <c r="AJ41" s="108">
        <v>101.65</v>
      </c>
      <c r="AK41" s="108">
        <v>101.65</v>
      </c>
      <c r="AL41" s="108">
        <v>101.65</v>
      </c>
      <c r="AM41" s="108">
        <v>101.65</v>
      </c>
      <c r="AN41" s="108">
        <v>101.65</v>
      </c>
      <c r="AO41" s="108">
        <v>101.65</v>
      </c>
      <c r="AP41" s="108">
        <v>101.65</v>
      </c>
      <c r="AQ41" s="108">
        <v>101.65</v>
      </c>
      <c r="AR41" s="108">
        <v>101.65</v>
      </c>
      <c r="AS41" s="108">
        <v>101.65</v>
      </c>
      <c r="AT41" s="108">
        <v>101.65</v>
      </c>
      <c r="AU41" s="108">
        <v>101.65</v>
      </c>
      <c r="AV41" s="108">
        <v>101.65</v>
      </c>
      <c r="AW41" s="108">
        <v>101.65</v>
      </c>
      <c r="AX41" s="108">
        <v>101.65</v>
      </c>
      <c r="AY41" s="108">
        <v>101.65</v>
      </c>
      <c r="AZ41" s="127">
        <v>101.65</v>
      </c>
      <c r="BA41" s="113">
        <f t="shared" si="38"/>
        <v>101.35699999999991</v>
      </c>
      <c r="BB41" s="108">
        <f t="shared" si="38"/>
        <v>101.34499999999993</v>
      </c>
      <c r="BC41" s="127">
        <f t="shared" si="38"/>
        <v>101.34499999999993</v>
      </c>
      <c r="BD41" s="140">
        <v>101.38500000000001</v>
      </c>
      <c r="BE41" s="141">
        <v>101.34099999999999</v>
      </c>
      <c r="BF41" s="141">
        <v>101.297</v>
      </c>
      <c r="BG41" s="141">
        <v>101.253</v>
      </c>
      <c r="BH41" s="141">
        <v>101.209</v>
      </c>
      <c r="BI41" s="141">
        <v>101.148</v>
      </c>
      <c r="BJ41" s="141">
        <v>101.104</v>
      </c>
      <c r="BK41" s="141">
        <v>101.06</v>
      </c>
      <c r="BL41" s="141">
        <v>101.01600000000001</v>
      </c>
      <c r="BM41" s="141">
        <v>100.97199999999999</v>
      </c>
      <c r="BN41" s="141">
        <v>100.928</v>
      </c>
      <c r="BO41" s="141">
        <v>100.884</v>
      </c>
      <c r="BP41" s="141">
        <v>100.82299999999999</v>
      </c>
      <c r="BQ41" s="141">
        <v>100.779</v>
      </c>
      <c r="BR41" s="141">
        <v>100.735</v>
      </c>
      <c r="BS41" s="141">
        <v>100.691</v>
      </c>
      <c r="BT41" s="141">
        <v>100.64700000000001</v>
      </c>
      <c r="BU41" s="141">
        <v>100.586</v>
      </c>
      <c r="BV41" s="141">
        <v>100.57599999999999</v>
      </c>
      <c r="BW41" s="141">
        <v>100.566</v>
      </c>
      <c r="BX41" s="141">
        <v>100.556</v>
      </c>
      <c r="BY41" s="141">
        <v>100.563</v>
      </c>
      <c r="BZ41" s="141">
        <v>100.553</v>
      </c>
      <c r="CA41" s="141">
        <v>100.54300000000001</v>
      </c>
      <c r="CB41" s="141">
        <v>100.533</v>
      </c>
      <c r="CC41" s="141">
        <v>100.523</v>
      </c>
      <c r="CD41" s="194">
        <v>100.53</v>
      </c>
      <c r="CE41" s="146">
        <v>100.503</v>
      </c>
      <c r="CF41" s="144"/>
      <c r="CG41" s="144"/>
      <c r="CH41" s="108"/>
      <c r="CI41" s="108"/>
      <c r="CJ41" s="108"/>
      <c r="CK41" s="108"/>
      <c r="CL41" s="108"/>
      <c r="CM41" s="108"/>
      <c r="CN41" s="108"/>
      <c r="CO41" s="108"/>
      <c r="CP41" s="108"/>
      <c r="CQ41" s="108"/>
      <c r="CR41" s="107"/>
    </row>
    <row r="42" spans="1:96" ht="49.5" customHeight="1" thickBot="1">
      <c r="A42" s="104">
        <f t="shared" si="2"/>
        <v>225</v>
      </c>
      <c r="B42" s="108"/>
      <c r="C42" s="108"/>
      <c r="D42" s="112"/>
      <c r="E42" s="232">
        <f t="shared" si="45"/>
        <v>102.59799999999997</v>
      </c>
      <c r="F42" s="141">
        <v>102.59799999999997</v>
      </c>
      <c r="G42" s="141">
        <v>102.59799999999997</v>
      </c>
      <c r="H42" s="233">
        <v>102.59799999999997</v>
      </c>
      <c r="I42" s="126">
        <v>101.99799999999998</v>
      </c>
      <c r="J42" s="108">
        <v>101.99799999999998</v>
      </c>
      <c r="K42" s="127">
        <v>101.99799999999998</v>
      </c>
      <c r="L42" s="126">
        <v>101.65</v>
      </c>
      <c r="M42" s="108">
        <v>101.65</v>
      </c>
      <c r="N42" s="108">
        <v>101.65</v>
      </c>
      <c r="O42" s="108">
        <v>101.65</v>
      </c>
      <c r="P42" s="108">
        <v>101.65</v>
      </c>
      <c r="Q42" s="108">
        <v>101.65</v>
      </c>
      <c r="R42" s="108">
        <v>101.65</v>
      </c>
      <c r="S42" s="108">
        <v>101.65</v>
      </c>
      <c r="T42" s="108">
        <v>101.65</v>
      </c>
      <c r="U42" s="108">
        <v>101.65</v>
      </c>
      <c r="V42" s="108">
        <v>101.65</v>
      </c>
      <c r="W42" s="108">
        <v>101.65</v>
      </c>
      <c r="X42" s="108">
        <v>101.65</v>
      </c>
      <c r="Y42" s="108">
        <v>101.65</v>
      </c>
      <c r="Z42" s="108">
        <v>101.65</v>
      </c>
      <c r="AA42" s="108">
        <v>101.65</v>
      </c>
      <c r="AB42" s="108">
        <v>101.65</v>
      </c>
      <c r="AC42" s="108">
        <v>101.65</v>
      </c>
      <c r="AD42" s="108">
        <v>101.65</v>
      </c>
      <c r="AE42" s="108">
        <v>101.65</v>
      </c>
      <c r="AF42" s="108">
        <v>101.65</v>
      </c>
      <c r="AG42" s="108">
        <v>101.65</v>
      </c>
      <c r="AH42" s="108">
        <v>101.65</v>
      </c>
      <c r="AI42" s="108">
        <v>101.65</v>
      </c>
      <c r="AJ42" s="108">
        <v>101.65</v>
      </c>
      <c r="AK42" s="108">
        <v>101.65</v>
      </c>
      <c r="AL42" s="108">
        <v>101.65</v>
      </c>
      <c r="AM42" s="108">
        <v>101.65</v>
      </c>
      <c r="AN42" s="108">
        <v>101.65</v>
      </c>
      <c r="AO42" s="108">
        <v>101.65</v>
      </c>
      <c r="AP42" s="108">
        <v>101.65</v>
      </c>
      <c r="AQ42" s="108">
        <v>101.65</v>
      </c>
      <c r="AR42" s="108">
        <v>101.65</v>
      </c>
      <c r="AS42" s="108">
        <v>101.65</v>
      </c>
      <c r="AT42" s="108">
        <v>101.65</v>
      </c>
      <c r="AU42" s="108">
        <v>101.65</v>
      </c>
      <c r="AV42" s="108">
        <v>101.65</v>
      </c>
      <c r="AW42" s="108">
        <v>101.65</v>
      </c>
      <c r="AX42" s="108">
        <v>101.65</v>
      </c>
      <c r="AY42" s="108">
        <v>101.65</v>
      </c>
      <c r="AZ42" s="127">
        <v>101.65</v>
      </c>
      <c r="BA42" s="113">
        <f t="shared" si="38"/>
        <v>101.34999999999991</v>
      </c>
      <c r="BB42" s="108">
        <f t="shared" si="38"/>
        <v>101.33799999999992</v>
      </c>
      <c r="BC42" s="127">
        <f t="shared" si="38"/>
        <v>101.33799999999992</v>
      </c>
      <c r="BD42" s="140">
        <v>101.383</v>
      </c>
      <c r="BE42" s="141">
        <v>101.33799999999999</v>
      </c>
      <c r="BF42" s="141">
        <v>101.29300000000001</v>
      </c>
      <c r="BG42" s="141">
        <v>101.248</v>
      </c>
      <c r="BH42" s="141">
        <v>101.203</v>
      </c>
      <c r="BI42" s="141">
        <v>101.14</v>
      </c>
      <c r="BJ42" s="141">
        <v>101.095</v>
      </c>
      <c r="BK42" s="141">
        <v>101.05</v>
      </c>
      <c r="BL42" s="141">
        <v>101.005</v>
      </c>
      <c r="BM42" s="141">
        <v>100.96</v>
      </c>
      <c r="BN42" s="141">
        <v>100.91500000000001</v>
      </c>
      <c r="BO42" s="141">
        <v>100.87</v>
      </c>
      <c r="BP42" s="141">
        <v>100.807</v>
      </c>
      <c r="BQ42" s="141">
        <v>100.762</v>
      </c>
      <c r="BR42" s="141">
        <v>100.717</v>
      </c>
      <c r="BS42" s="141">
        <v>100.672</v>
      </c>
      <c r="BT42" s="141">
        <v>100.627</v>
      </c>
      <c r="BU42" s="141">
        <v>100.56399999999999</v>
      </c>
      <c r="BV42" s="141">
        <v>100.55500000000001</v>
      </c>
      <c r="BW42" s="141">
        <v>100.54600000000001</v>
      </c>
      <c r="BX42" s="141">
        <v>100.53700000000001</v>
      </c>
      <c r="BY42" s="141">
        <v>100.54600000000001</v>
      </c>
      <c r="BZ42" s="141">
        <v>100.53700000000001</v>
      </c>
      <c r="CA42" s="141">
        <v>100.52800000000001</v>
      </c>
      <c r="CB42" s="141">
        <v>100.51900000000001</v>
      </c>
      <c r="CC42" s="141">
        <v>100.51</v>
      </c>
      <c r="CD42" s="141">
        <v>100.51900000000001</v>
      </c>
      <c r="CE42" s="141">
        <v>100.492</v>
      </c>
      <c r="CF42" s="146">
        <v>100.483</v>
      </c>
      <c r="CG42" s="144"/>
      <c r="CH42" s="108"/>
      <c r="CI42" s="108"/>
      <c r="CJ42" s="108"/>
      <c r="CK42" s="108"/>
      <c r="CL42" s="108"/>
      <c r="CM42" s="108"/>
      <c r="CN42" s="108"/>
      <c r="CO42" s="108"/>
      <c r="CP42" s="108"/>
      <c r="CQ42" s="108"/>
      <c r="CR42" s="107"/>
    </row>
    <row r="43" spans="1:96" ht="49.5" customHeight="1">
      <c r="A43" s="104">
        <f t="shared" si="2"/>
        <v>222</v>
      </c>
      <c r="B43" s="108"/>
      <c r="C43" s="108"/>
      <c r="D43" s="112"/>
      <c r="E43" s="232">
        <f t="shared" si="45"/>
        <v>102.58499999999997</v>
      </c>
      <c r="F43" s="141">
        <v>102.58499999999997</v>
      </c>
      <c r="G43" s="141">
        <v>102.58499999999997</v>
      </c>
      <c r="H43" s="233">
        <v>102.58499999999997</v>
      </c>
      <c r="I43" s="126">
        <v>101.98499999999997</v>
      </c>
      <c r="J43" s="108">
        <v>101.98499999999997</v>
      </c>
      <c r="K43" s="127">
        <v>101.98499999999997</v>
      </c>
      <c r="L43" s="126">
        <v>101.65</v>
      </c>
      <c r="M43" s="108">
        <v>101.65</v>
      </c>
      <c r="N43" s="108">
        <v>101.65</v>
      </c>
      <c r="O43" s="108">
        <v>101.65</v>
      </c>
      <c r="P43" s="108">
        <v>101.65</v>
      </c>
      <c r="Q43" s="108">
        <v>101.65</v>
      </c>
      <c r="R43" s="108">
        <v>101.65</v>
      </c>
      <c r="S43" s="108">
        <v>101.65</v>
      </c>
      <c r="T43" s="108">
        <v>101.65</v>
      </c>
      <c r="U43" s="108">
        <v>101.65</v>
      </c>
      <c r="V43" s="108">
        <v>101.65</v>
      </c>
      <c r="W43" s="108">
        <v>101.65</v>
      </c>
      <c r="X43" s="108">
        <v>101.65</v>
      </c>
      <c r="Y43" s="108">
        <v>101.65</v>
      </c>
      <c r="Z43" s="108">
        <v>101.65</v>
      </c>
      <c r="AA43" s="108">
        <v>101.65</v>
      </c>
      <c r="AB43" s="108">
        <v>101.65</v>
      </c>
      <c r="AC43" s="108">
        <v>101.65</v>
      </c>
      <c r="AD43" s="108">
        <v>101.65</v>
      </c>
      <c r="AE43" s="108">
        <v>101.65</v>
      </c>
      <c r="AF43" s="108">
        <v>101.65</v>
      </c>
      <c r="AG43" s="108">
        <v>101.65</v>
      </c>
      <c r="AH43" s="108">
        <v>101.65</v>
      </c>
      <c r="AI43" s="108">
        <v>101.65</v>
      </c>
      <c r="AJ43" s="108">
        <v>101.65</v>
      </c>
      <c r="AK43" s="108">
        <v>101.65</v>
      </c>
      <c r="AL43" s="108">
        <v>101.65</v>
      </c>
      <c r="AM43" s="108">
        <v>101.65</v>
      </c>
      <c r="AN43" s="108">
        <v>101.65</v>
      </c>
      <c r="AO43" s="108">
        <v>101.65</v>
      </c>
      <c r="AP43" s="108">
        <v>101.65</v>
      </c>
      <c r="AQ43" s="108">
        <v>101.65</v>
      </c>
      <c r="AR43" s="108">
        <v>101.65</v>
      </c>
      <c r="AS43" s="108">
        <v>101.65</v>
      </c>
      <c r="AT43" s="108">
        <v>101.65</v>
      </c>
      <c r="AU43" s="108">
        <v>101.65</v>
      </c>
      <c r="AV43" s="108">
        <v>101.65</v>
      </c>
      <c r="AW43" s="108">
        <v>101.65</v>
      </c>
      <c r="AX43" s="108">
        <v>101.65</v>
      </c>
      <c r="AY43" s="108">
        <v>101.65</v>
      </c>
      <c r="AZ43" s="127">
        <v>101.65</v>
      </c>
      <c r="BA43" s="113">
        <f t="shared" si="38"/>
        <v>101.3429999999999</v>
      </c>
      <c r="BB43" s="108">
        <f t="shared" si="38"/>
        <v>101.33099999999992</v>
      </c>
      <c r="BC43" s="127">
        <f t="shared" si="38"/>
        <v>101.33099999999992</v>
      </c>
      <c r="BD43" s="140">
        <v>101.381</v>
      </c>
      <c r="BE43" s="141">
        <v>101.33499999999999</v>
      </c>
      <c r="BF43" s="141">
        <v>101.289</v>
      </c>
      <c r="BG43" s="141">
        <v>101.24299999999999</v>
      </c>
      <c r="BH43" s="141">
        <v>101.197</v>
      </c>
      <c r="BI43" s="141">
        <v>101.13200000000001</v>
      </c>
      <c r="BJ43" s="141">
        <v>101.086</v>
      </c>
      <c r="BK43" s="141">
        <v>101.04</v>
      </c>
      <c r="BL43" s="141">
        <v>100.994</v>
      </c>
      <c r="BM43" s="141">
        <v>100.94799999999999</v>
      </c>
      <c r="BN43" s="141">
        <v>100.902</v>
      </c>
      <c r="BO43" s="141">
        <v>100.85599999999999</v>
      </c>
      <c r="BP43" s="141">
        <v>100.791</v>
      </c>
      <c r="BQ43" s="141">
        <v>100.745</v>
      </c>
      <c r="BR43" s="141">
        <v>100.699</v>
      </c>
      <c r="BS43" s="141">
        <v>100.65300000000001</v>
      </c>
      <c r="BT43" s="141">
        <v>100.607</v>
      </c>
      <c r="BU43" s="141">
        <v>100.542</v>
      </c>
      <c r="BV43" s="141">
        <v>100.53400000000001</v>
      </c>
      <c r="BW43" s="141">
        <v>100.526</v>
      </c>
      <c r="BX43" s="141">
        <v>100.518</v>
      </c>
      <c r="BY43" s="141">
        <v>100.529</v>
      </c>
      <c r="BZ43" s="141">
        <v>100.521</v>
      </c>
      <c r="CA43" s="141">
        <v>100.51300000000001</v>
      </c>
      <c r="CB43" s="141">
        <v>100.505</v>
      </c>
      <c r="CC43" s="141">
        <v>100.497</v>
      </c>
      <c r="CD43" s="141">
        <v>100.508</v>
      </c>
      <c r="CE43" s="141">
        <v>100.48099999999999</v>
      </c>
      <c r="CF43" s="141">
        <v>100.473</v>
      </c>
      <c r="CG43" s="146">
        <v>100.465</v>
      </c>
      <c r="CH43" s="108"/>
      <c r="CI43" s="108"/>
      <c r="CJ43" s="108"/>
      <c r="CK43" s="108"/>
      <c r="CL43" s="108"/>
      <c r="CM43" s="108"/>
      <c r="CN43" s="108"/>
      <c r="CO43" s="108"/>
      <c r="CP43" s="108"/>
      <c r="CQ43" s="108"/>
      <c r="CR43" s="107"/>
    </row>
    <row r="44" spans="1:96" ht="49.5" customHeight="1">
      <c r="A44" s="104">
        <f t="shared" si="2"/>
        <v>219</v>
      </c>
      <c r="B44" s="108"/>
      <c r="C44" s="108"/>
      <c r="D44" s="112"/>
      <c r="E44" s="232">
        <f t="shared" si="45"/>
        <v>102.57199999999996</v>
      </c>
      <c r="F44" s="141">
        <v>102.57199999999996</v>
      </c>
      <c r="G44" s="141">
        <v>102.57199999999996</v>
      </c>
      <c r="H44" s="233">
        <v>102.57199999999996</v>
      </c>
      <c r="I44" s="126">
        <v>101.97199999999997</v>
      </c>
      <c r="J44" s="108">
        <v>101.97199999999997</v>
      </c>
      <c r="K44" s="127">
        <v>101.97199999999997</v>
      </c>
      <c r="L44" s="126">
        <v>101.65</v>
      </c>
      <c r="M44" s="108">
        <v>101.65</v>
      </c>
      <c r="N44" s="108">
        <v>101.65</v>
      </c>
      <c r="O44" s="108">
        <v>101.65</v>
      </c>
      <c r="P44" s="108">
        <v>101.65</v>
      </c>
      <c r="Q44" s="108">
        <v>101.65</v>
      </c>
      <c r="R44" s="108">
        <v>101.65</v>
      </c>
      <c r="S44" s="108">
        <v>101.65</v>
      </c>
      <c r="T44" s="108">
        <v>101.65</v>
      </c>
      <c r="U44" s="108">
        <v>101.65</v>
      </c>
      <c r="V44" s="108">
        <v>101.65</v>
      </c>
      <c r="W44" s="108">
        <v>101.65</v>
      </c>
      <c r="X44" s="108">
        <v>101.65</v>
      </c>
      <c r="Y44" s="108">
        <v>101.65</v>
      </c>
      <c r="Z44" s="108">
        <v>101.65</v>
      </c>
      <c r="AA44" s="108">
        <v>101.65</v>
      </c>
      <c r="AB44" s="108">
        <v>101.65</v>
      </c>
      <c r="AC44" s="108">
        <v>101.65</v>
      </c>
      <c r="AD44" s="108">
        <v>101.65</v>
      </c>
      <c r="AE44" s="108">
        <v>101.65</v>
      </c>
      <c r="AF44" s="108">
        <v>101.65</v>
      </c>
      <c r="AG44" s="108">
        <v>101.65</v>
      </c>
      <c r="AH44" s="108">
        <v>101.65</v>
      </c>
      <c r="AI44" s="108">
        <v>101.65</v>
      </c>
      <c r="AJ44" s="108">
        <v>101.65</v>
      </c>
      <c r="AK44" s="108">
        <v>101.65</v>
      </c>
      <c r="AL44" s="108">
        <v>101.65</v>
      </c>
      <c r="AM44" s="108">
        <v>101.65</v>
      </c>
      <c r="AN44" s="108">
        <v>101.65</v>
      </c>
      <c r="AO44" s="108">
        <v>101.65</v>
      </c>
      <c r="AP44" s="108">
        <v>101.65</v>
      </c>
      <c r="AQ44" s="108">
        <v>101.65</v>
      </c>
      <c r="AR44" s="108">
        <v>101.65</v>
      </c>
      <c r="AS44" s="108">
        <v>101.65</v>
      </c>
      <c r="AT44" s="108">
        <v>101.65</v>
      </c>
      <c r="AU44" s="108">
        <v>101.65</v>
      </c>
      <c r="AV44" s="108">
        <v>101.65</v>
      </c>
      <c r="AW44" s="108">
        <v>101.65</v>
      </c>
      <c r="AX44" s="108">
        <v>101.65</v>
      </c>
      <c r="AY44" s="108">
        <v>101.65</v>
      </c>
      <c r="AZ44" s="127">
        <v>101.65</v>
      </c>
      <c r="BA44" s="113">
        <f t="shared" si="38"/>
        <v>101.3359999999999</v>
      </c>
      <c r="BB44" s="108">
        <f t="shared" si="38"/>
        <v>101.32399999999991</v>
      </c>
      <c r="BC44" s="127">
        <f t="shared" si="38"/>
        <v>101.32399999999991</v>
      </c>
      <c r="BD44" s="140">
        <v>101.379</v>
      </c>
      <c r="BE44" s="141">
        <v>101.33199999999999</v>
      </c>
      <c r="BF44" s="141">
        <v>101.285</v>
      </c>
      <c r="BG44" s="141">
        <v>101.238</v>
      </c>
      <c r="BH44" s="141">
        <v>101.191</v>
      </c>
      <c r="BI44" s="141">
        <v>101.124</v>
      </c>
      <c r="BJ44" s="141">
        <v>101.077</v>
      </c>
      <c r="BK44" s="141">
        <v>101.03</v>
      </c>
      <c r="BL44" s="141">
        <v>100.983</v>
      </c>
      <c r="BM44" s="141">
        <v>100.93600000000001</v>
      </c>
      <c r="BN44" s="141">
        <v>100.889</v>
      </c>
      <c r="BO44" s="141">
        <v>100.842</v>
      </c>
      <c r="BP44" s="141">
        <v>100.77500000000001</v>
      </c>
      <c r="BQ44" s="141">
        <v>100.72799999999999</v>
      </c>
      <c r="BR44" s="141">
        <v>100.681</v>
      </c>
      <c r="BS44" s="141">
        <v>100.634</v>
      </c>
      <c r="BT44" s="141">
        <v>100.587</v>
      </c>
      <c r="BU44" s="141">
        <v>100.52</v>
      </c>
      <c r="BV44" s="141">
        <v>100.51300000000001</v>
      </c>
      <c r="BW44" s="141">
        <v>100.506</v>
      </c>
      <c r="BX44" s="141">
        <v>100.499</v>
      </c>
      <c r="BY44" s="141">
        <v>100.512</v>
      </c>
      <c r="BZ44" s="141">
        <v>100.505</v>
      </c>
      <c r="CA44" s="141">
        <v>100.498</v>
      </c>
      <c r="CB44" s="141">
        <v>100.491</v>
      </c>
      <c r="CC44" s="141">
        <v>100.48399999999999</v>
      </c>
      <c r="CD44" s="141">
        <v>100.497</v>
      </c>
      <c r="CE44" s="141">
        <v>100.47</v>
      </c>
      <c r="CF44" s="141">
        <v>100.46299999999999</v>
      </c>
      <c r="CG44" s="142">
        <v>100.456</v>
      </c>
      <c r="CH44" s="113"/>
      <c r="CI44" s="108"/>
      <c r="CJ44" s="108"/>
      <c r="CK44" s="108"/>
      <c r="CL44" s="108"/>
      <c r="CM44" s="108"/>
      <c r="CN44" s="108"/>
      <c r="CO44" s="108"/>
      <c r="CP44" s="108"/>
      <c r="CQ44" s="108"/>
      <c r="CR44" s="107"/>
    </row>
    <row r="45" spans="1:96" ht="49.5" customHeight="1" thickBot="1">
      <c r="A45" s="104">
        <f t="shared" si="2"/>
        <v>216</v>
      </c>
      <c r="B45" s="108"/>
      <c r="C45" s="108"/>
      <c r="D45" s="112"/>
      <c r="E45" s="232">
        <f t="shared" si="45"/>
        <v>102.55899999999995</v>
      </c>
      <c r="F45" s="141">
        <v>102.55899999999995</v>
      </c>
      <c r="G45" s="141">
        <v>102.55899999999995</v>
      </c>
      <c r="H45" s="233">
        <v>102.55899999999995</v>
      </c>
      <c r="I45" s="126">
        <v>101.95899999999996</v>
      </c>
      <c r="J45" s="108">
        <v>101.95899999999996</v>
      </c>
      <c r="K45" s="127">
        <v>101.95899999999996</v>
      </c>
      <c r="L45" s="158">
        <v>101.65</v>
      </c>
      <c r="M45" s="150">
        <v>101.65</v>
      </c>
      <c r="N45" s="150">
        <v>101.65</v>
      </c>
      <c r="O45" s="150">
        <v>101.65</v>
      </c>
      <c r="P45" s="150">
        <v>101.65</v>
      </c>
      <c r="Q45" s="150">
        <v>101.65</v>
      </c>
      <c r="R45" s="150">
        <v>101.65</v>
      </c>
      <c r="S45" s="150">
        <v>101.65</v>
      </c>
      <c r="T45" s="150">
        <v>101.65</v>
      </c>
      <c r="U45" s="150">
        <v>101.65</v>
      </c>
      <c r="V45" s="150">
        <v>101.65</v>
      </c>
      <c r="W45" s="150">
        <v>101.65</v>
      </c>
      <c r="X45" s="150">
        <v>101.65</v>
      </c>
      <c r="Y45" s="150">
        <v>101.65</v>
      </c>
      <c r="Z45" s="150">
        <v>101.65</v>
      </c>
      <c r="AA45" s="150">
        <v>101.65</v>
      </c>
      <c r="AB45" s="150">
        <v>101.65</v>
      </c>
      <c r="AC45" s="150">
        <v>101.65</v>
      </c>
      <c r="AD45" s="150">
        <v>101.65</v>
      </c>
      <c r="AE45" s="150">
        <v>101.65</v>
      </c>
      <c r="AF45" s="150">
        <v>101.65</v>
      </c>
      <c r="AG45" s="150">
        <v>101.65</v>
      </c>
      <c r="AH45" s="200">
        <v>101.65</v>
      </c>
      <c r="AI45" s="150">
        <v>101.65</v>
      </c>
      <c r="AJ45" s="150">
        <v>101.65</v>
      </c>
      <c r="AK45" s="150">
        <v>101.65</v>
      </c>
      <c r="AL45" s="150">
        <v>101.65</v>
      </c>
      <c r="AM45" s="150">
        <v>101.65</v>
      </c>
      <c r="AN45" s="150">
        <v>101.65</v>
      </c>
      <c r="AO45" s="150">
        <v>101.65</v>
      </c>
      <c r="AP45" s="150">
        <v>101.65</v>
      </c>
      <c r="AQ45" s="150">
        <v>101.65</v>
      </c>
      <c r="AR45" s="150">
        <v>101.65</v>
      </c>
      <c r="AS45" s="150">
        <v>101.65</v>
      </c>
      <c r="AT45" s="150">
        <v>101.65</v>
      </c>
      <c r="AU45" s="150">
        <v>101.65</v>
      </c>
      <c r="AV45" s="150">
        <v>101.65</v>
      </c>
      <c r="AW45" s="150">
        <v>101.65</v>
      </c>
      <c r="AX45" s="109">
        <v>101.65</v>
      </c>
      <c r="AY45" s="109">
        <v>101.65</v>
      </c>
      <c r="AZ45" s="218">
        <v>101.65</v>
      </c>
      <c r="BA45" s="113">
        <f t="shared" si="38"/>
        <v>101.32899999999989</v>
      </c>
      <c r="BB45" s="108">
        <f t="shared" si="38"/>
        <v>101.31699999999991</v>
      </c>
      <c r="BC45" s="127">
        <f t="shared" si="38"/>
        <v>101.31699999999991</v>
      </c>
      <c r="BD45" s="147">
        <v>101.377</v>
      </c>
      <c r="BE45" s="148">
        <v>101.32899999999999</v>
      </c>
      <c r="BF45" s="148">
        <v>101.28100000000001</v>
      </c>
      <c r="BG45" s="148">
        <v>101.233</v>
      </c>
      <c r="BH45" s="148">
        <v>101.185</v>
      </c>
      <c r="BI45" s="148">
        <v>101.116</v>
      </c>
      <c r="BJ45" s="148">
        <v>101.068</v>
      </c>
      <c r="BK45" s="148">
        <v>101.02</v>
      </c>
      <c r="BL45" s="148">
        <v>100.97199999999999</v>
      </c>
      <c r="BM45" s="148">
        <v>100.92400000000001</v>
      </c>
      <c r="BN45" s="148">
        <v>100.876</v>
      </c>
      <c r="BO45" s="148">
        <v>100.828</v>
      </c>
      <c r="BP45" s="148">
        <v>100.759</v>
      </c>
      <c r="BQ45" s="148">
        <v>100.711</v>
      </c>
      <c r="BR45" s="148">
        <v>100.663</v>
      </c>
      <c r="BS45" s="148">
        <v>100.61499999999999</v>
      </c>
      <c r="BT45" s="148">
        <v>100.56699999999999</v>
      </c>
      <c r="BU45" s="148">
        <v>100.498</v>
      </c>
      <c r="BV45" s="148">
        <v>100.492</v>
      </c>
      <c r="BW45" s="148">
        <v>100.486</v>
      </c>
      <c r="BX45" s="148">
        <v>100.48</v>
      </c>
      <c r="BY45" s="148">
        <v>100.495</v>
      </c>
      <c r="BZ45" s="148">
        <v>100.489</v>
      </c>
      <c r="CA45" s="148">
        <v>100.483</v>
      </c>
      <c r="CB45" s="148">
        <v>100.477</v>
      </c>
      <c r="CC45" s="148">
        <v>100.471</v>
      </c>
      <c r="CD45" s="148">
        <v>100.486</v>
      </c>
      <c r="CE45" s="148">
        <v>100.459</v>
      </c>
      <c r="CF45" s="148">
        <v>100.453</v>
      </c>
      <c r="CG45" s="230">
        <v>100.447</v>
      </c>
      <c r="CH45" s="113"/>
      <c r="CI45" s="108"/>
      <c r="CJ45" s="108"/>
      <c r="CK45" s="108"/>
      <c r="CL45" s="108"/>
      <c r="CM45" s="108"/>
      <c r="CN45" s="108"/>
      <c r="CO45" s="108"/>
      <c r="CP45" s="108"/>
      <c r="CQ45" s="108"/>
      <c r="CR45" s="107"/>
    </row>
    <row r="46" spans="1:96" ht="49.5" customHeight="1">
      <c r="A46" s="104">
        <f t="shared" si="2"/>
        <v>213</v>
      </c>
      <c r="B46" s="108"/>
      <c r="C46" s="108"/>
      <c r="D46" s="112"/>
      <c r="E46" s="232">
        <f t="shared" si="45"/>
        <v>102.54599999999995</v>
      </c>
      <c r="F46" s="141">
        <v>102.54599999999995</v>
      </c>
      <c r="G46" s="141">
        <v>102.54599999999995</v>
      </c>
      <c r="H46" s="233">
        <v>102.54599999999995</v>
      </c>
      <c r="I46" s="126">
        <v>101.94599999999996</v>
      </c>
      <c r="J46" s="108">
        <v>101.94599999999996</v>
      </c>
      <c r="K46" s="127">
        <v>101.94599999999996</v>
      </c>
      <c r="L46" s="171">
        <v>101.65</v>
      </c>
      <c r="M46" s="131">
        <v>101.65</v>
      </c>
      <c r="N46" s="131">
        <v>101.65</v>
      </c>
      <c r="O46" s="131">
        <v>101.65</v>
      </c>
      <c r="P46" s="131">
        <v>101.65</v>
      </c>
      <c r="Q46" s="131">
        <v>101.65</v>
      </c>
      <c r="R46" s="131">
        <v>101.65</v>
      </c>
      <c r="S46" s="131">
        <v>101.65</v>
      </c>
      <c r="T46" s="131">
        <v>101.65</v>
      </c>
      <c r="U46" s="131">
        <v>101.65</v>
      </c>
      <c r="V46" s="131">
        <v>101.65</v>
      </c>
      <c r="W46" s="131">
        <v>101.65</v>
      </c>
      <c r="X46" s="131">
        <v>101.65</v>
      </c>
      <c r="Y46" s="131">
        <v>101.65</v>
      </c>
      <c r="Z46" s="131">
        <v>101.65</v>
      </c>
      <c r="AA46" s="131">
        <v>101.65</v>
      </c>
      <c r="AB46" s="131">
        <v>101.65</v>
      </c>
      <c r="AC46" s="131">
        <v>101.65</v>
      </c>
      <c r="AD46" s="131">
        <v>101.65</v>
      </c>
      <c r="AE46" s="131">
        <v>101.65</v>
      </c>
      <c r="AF46" s="131">
        <v>101.65</v>
      </c>
      <c r="AG46" s="131">
        <v>101.65</v>
      </c>
      <c r="AH46" s="131">
        <v>101.65</v>
      </c>
      <c r="AI46" s="131">
        <v>101.65</v>
      </c>
      <c r="AJ46" s="131">
        <v>101.65</v>
      </c>
      <c r="AK46" s="131">
        <v>101.65</v>
      </c>
      <c r="AL46" s="131">
        <v>101.65</v>
      </c>
      <c r="AM46" s="131">
        <v>101.65</v>
      </c>
      <c r="AN46" s="131">
        <v>101.65</v>
      </c>
      <c r="AO46" s="131">
        <v>101.65</v>
      </c>
      <c r="AP46" s="131">
        <v>101.65</v>
      </c>
      <c r="AQ46" s="131">
        <v>101.65</v>
      </c>
      <c r="AR46" s="131">
        <v>101.65</v>
      </c>
      <c r="AS46" s="131">
        <v>101.65</v>
      </c>
      <c r="AT46" s="131">
        <v>101.65</v>
      </c>
      <c r="AU46" s="131">
        <v>101.65</v>
      </c>
      <c r="AV46" s="131">
        <v>101.65</v>
      </c>
      <c r="AW46" s="157">
        <v>101.65</v>
      </c>
      <c r="AX46" s="197">
        <v>101.3</v>
      </c>
      <c r="AY46" s="149">
        <v>101.3</v>
      </c>
      <c r="AZ46" s="153">
        <v>101.3</v>
      </c>
      <c r="BA46" s="108">
        <v>101.3</v>
      </c>
      <c r="BB46" s="108">
        <v>101.3</v>
      </c>
      <c r="BC46" s="108">
        <v>101.3</v>
      </c>
      <c r="BD46" s="205">
        <f>+BC46-0.071</f>
        <v>101.229</v>
      </c>
      <c r="BE46" s="205">
        <f>+BD46-0.071</f>
        <v>101.158</v>
      </c>
      <c r="BF46" s="205">
        <f t="shared" ref="BF46:BU46" si="46">+BE46-0.071</f>
        <v>101.087</v>
      </c>
      <c r="BG46" s="205">
        <f t="shared" si="46"/>
        <v>101.01600000000001</v>
      </c>
      <c r="BH46" s="205">
        <f t="shared" si="46"/>
        <v>100.94500000000001</v>
      </c>
      <c r="BI46" s="205">
        <f t="shared" si="46"/>
        <v>100.87400000000001</v>
      </c>
      <c r="BJ46" s="205">
        <f t="shared" si="46"/>
        <v>100.80300000000001</v>
      </c>
      <c r="BK46" s="205">
        <f t="shared" si="46"/>
        <v>100.73200000000001</v>
      </c>
      <c r="BL46" s="205">
        <f t="shared" si="46"/>
        <v>100.66100000000002</v>
      </c>
      <c r="BM46" s="205">
        <f t="shared" si="46"/>
        <v>100.59000000000002</v>
      </c>
      <c r="BN46" s="205">
        <f t="shared" si="46"/>
        <v>100.51900000000002</v>
      </c>
      <c r="BO46" s="205">
        <f t="shared" si="46"/>
        <v>100.44800000000002</v>
      </c>
      <c r="BP46" s="205">
        <f t="shared" si="46"/>
        <v>100.37700000000002</v>
      </c>
      <c r="BQ46" s="205">
        <f t="shared" si="46"/>
        <v>100.30600000000003</v>
      </c>
      <c r="BR46" s="205">
        <f t="shared" si="46"/>
        <v>100.23500000000003</v>
      </c>
      <c r="BS46" s="205">
        <f t="shared" si="46"/>
        <v>100.16400000000003</v>
      </c>
      <c r="BT46" s="205">
        <f t="shared" si="46"/>
        <v>100.09300000000003</v>
      </c>
      <c r="BU46" s="205">
        <f t="shared" si="46"/>
        <v>100.02200000000003</v>
      </c>
      <c r="BV46" s="161">
        <v>99.95</v>
      </c>
      <c r="BW46" s="192">
        <v>100.25</v>
      </c>
      <c r="BX46" s="211">
        <f>+BW46-0.124</f>
        <v>100.126</v>
      </c>
      <c r="BY46" s="162">
        <f t="shared" ref="BY46:CF48" si="47">+BX46-0.124</f>
        <v>100.00200000000001</v>
      </c>
      <c r="BZ46" s="162">
        <f t="shared" si="47"/>
        <v>99.878000000000014</v>
      </c>
      <c r="CA46" s="162">
        <f t="shared" si="47"/>
        <v>99.754000000000019</v>
      </c>
      <c r="CB46" s="162">
        <f t="shared" si="47"/>
        <v>99.630000000000024</v>
      </c>
      <c r="CC46" s="162">
        <f t="shared" si="47"/>
        <v>99.506000000000029</v>
      </c>
      <c r="CD46" s="162">
        <f t="shared" si="47"/>
        <v>99.382000000000033</v>
      </c>
      <c r="CE46" s="162">
        <f t="shared" si="47"/>
        <v>99.258000000000038</v>
      </c>
      <c r="CF46" s="162">
        <f t="shared" si="47"/>
        <v>99.134000000000043</v>
      </c>
      <c r="CG46" s="161">
        <v>99.01</v>
      </c>
      <c r="CH46" s="113"/>
      <c r="CI46" s="108"/>
      <c r="CJ46" s="108"/>
      <c r="CK46" s="108"/>
      <c r="CL46" s="108"/>
      <c r="CM46" s="108"/>
      <c r="CN46" s="108"/>
      <c r="CO46" s="108"/>
      <c r="CP46" s="108"/>
      <c r="CQ46" s="108"/>
      <c r="CR46" s="107"/>
    </row>
    <row r="47" spans="1:96" ht="49.5" customHeight="1">
      <c r="A47" s="104">
        <f t="shared" si="2"/>
        <v>210</v>
      </c>
      <c r="B47" s="108"/>
      <c r="C47" s="108"/>
      <c r="D47" s="112"/>
      <c r="E47" s="232">
        <f t="shared" si="45"/>
        <v>102.53299999999994</v>
      </c>
      <c r="F47" s="141">
        <v>102.53299999999994</v>
      </c>
      <c r="G47" s="141">
        <v>102.53299999999994</v>
      </c>
      <c r="H47" s="233">
        <v>102.53299999999994</v>
      </c>
      <c r="I47" s="126">
        <v>101.93299999999995</v>
      </c>
      <c r="J47" s="108">
        <v>101.93299999999995</v>
      </c>
      <c r="K47" s="127">
        <v>101.93299999999995</v>
      </c>
      <c r="L47" s="113">
        <v>101.65</v>
      </c>
      <c r="M47" s="108">
        <v>101.65</v>
      </c>
      <c r="N47" s="108">
        <v>101.65</v>
      </c>
      <c r="O47" s="108">
        <v>101.65</v>
      </c>
      <c r="P47" s="108">
        <v>101.65</v>
      </c>
      <c r="Q47" s="108">
        <v>101.65</v>
      </c>
      <c r="R47" s="108">
        <v>101.65</v>
      </c>
      <c r="S47" s="108">
        <v>101.65</v>
      </c>
      <c r="T47" s="108">
        <v>101.65</v>
      </c>
      <c r="U47" s="108">
        <v>101.65</v>
      </c>
      <c r="V47" s="108">
        <v>101.65</v>
      </c>
      <c r="W47" s="108">
        <v>101.65</v>
      </c>
      <c r="X47" s="108">
        <v>101.65</v>
      </c>
      <c r="Y47" s="108">
        <v>101.65</v>
      </c>
      <c r="Z47" s="108">
        <v>101.65</v>
      </c>
      <c r="AA47" s="108">
        <v>101.65</v>
      </c>
      <c r="AB47" s="108">
        <v>101.65</v>
      </c>
      <c r="AC47" s="108">
        <v>101.65</v>
      </c>
      <c r="AD47" s="108">
        <v>101.65</v>
      </c>
      <c r="AE47" s="108">
        <v>101.65</v>
      </c>
      <c r="AF47" s="108">
        <v>101.65</v>
      </c>
      <c r="AG47" s="108">
        <v>101.65</v>
      </c>
      <c r="AH47" s="108">
        <v>101.65</v>
      </c>
      <c r="AI47" s="108">
        <v>101.65</v>
      </c>
      <c r="AJ47" s="108">
        <v>101.65</v>
      </c>
      <c r="AK47" s="108">
        <v>101.65</v>
      </c>
      <c r="AL47" s="108">
        <v>101.65</v>
      </c>
      <c r="AM47" s="108">
        <v>101.65</v>
      </c>
      <c r="AN47" s="108">
        <v>101.65</v>
      </c>
      <c r="AO47" s="108">
        <v>101.65</v>
      </c>
      <c r="AP47" s="108">
        <v>101.65</v>
      </c>
      <c r="AQ47" s="108">
        <v>101.65</v>
      </c>
      <c r="AR47" s="108">
        <v>101.65</v>
      </c>
      <c r="AS47" s="108">
        <v>101.65</v>
      </c>
      <c r="AT47" s="108">
        <v>101.65</v>
      </c>
      <c r="AU47" s="108">
        <v>101.65</v>
      </c>
      <c r="AV47" s="108">
        <v>101.65</v>
      </c>
      <c r="AW47" s="127">
        <v>101.65</v>
      </c>
      <c r="AX47" s="113">
        <f t="shared" ref="AX47:AY47" si="48">+AX46-0.037</f>
        <v>101.26299999999999</v>
      </c>
      <c r="AY47" s="108">
        <f t="shared" si="48"/>
        <v>101.26299999999999</v>
      </c>
      <c r="AZ47" s="108">
        <f>+AZ46-0.037</f>
        <v>101.26299999999999</v>
      </c>
      <c r="BA47" s="108">
        <f t="shared" ref="BA47:BC47" si="49">+BA46-0.037</f>
        <v>101.26299999999999</v>
      </c>
      <c r="BB47" s="108">
        <f t="shared" si="49"/>
        <v>101.26299999999999</v>
      </c>
      <c r="BC47" s="108">
        <f t="shared" si="49"/>
        <v>101.26299999999999</v>
      </c>
      <c r="BD47" s="175">
        <f>+BC47-0.069</f>
        <v>101.19399999999999</v>
      </c>
      <c r="BE47" s="175">
        <f t="shared" ref="BE47:BU47" si="50">+BD47-0.069</f>
        <v>101.12499999999999</v>
      </c>
      <c r="BF47" s="175">
        <f t="shared" si="50"/>
        <v>101.05599999999998</v>
      </c>
      <c r="BG47" s="175">
        <f t="shared" si="50"/>
        <v>100.98699999999998</v>
      </c>
      <c r="BH47" s="175">
        <f t="shared" si="50"/>
        <v>100.91799999999998</v>
      </c>
      <c r="BI47" s="175">
        <f t="shared" si="50"/>
        <v>100.84899999999998</v>
      </c>
      <c r="BJ47" s="175">
        <f t="shared" si="50"/>
        <v>100.77999999999997</v>
      </c>
      <c r="BK47" s="175">
        <f t="shared" si="50"/>
        <v>100.71099999999997</v>
      </c>
      <c r="BL47" s="175">
        <f t="shared" si="50"/>
        <v>100.64199999999997</v>
      </c>
      <c r="BM47" s="175">
        <f t="shared" si="50"/>
        <v>100.57299999999996</v>
      </c>
      <c r="BN47" s="175">
        <f t="shared" si="50"/>
        <v>100.50399999999996</v>
      </c>
      <c r="BO47" s="175">
        <f t="shared" si="50"/>
        <v>100.43499999999996</v>
      </c>
      <c r="BP47" s="175">
        <f t="shared" si="50"/>
        <v>100.36599999999996</v>
      </c>
      <c r="BQ47" s="175">
        <f t="shared" si="50"/>
        <v>100.29699999999995</v>
      </c>
      <c r="BR47" s="175">
        <f t="shared" si="50"/>
        <v>100.22799999999995</v>
      </c>
      <c r="BS47" s="175">
        <f t="shared" si="50"/>
        <v>100.15899999999995</v>
      </c>
      <c r="BT47" s="175">
        <f t="shared" si="50"/>
        <v>100.08999999999995</v>
      </c>
      <c r="BU47" s="175">
        <f t="shared" si="50"/>
        <v>100.02099999999994</v>
      </c>
      <c r="BV47" s="206">
        <v>99.95</v>
      </c>
      <c r="BW47" s="190">
        <v>100.25</v>
      </c>
      <c r="BX47" s="175">
        <v>100.126</v>
      </c>
      <c r="BY47" s="175">
        <f t="shared" si="47"/>
        <v>100.00200000000001</v>
      </c>
      <c r="BZ47" s="175">
        <v>99.878000000000014</v>
      </c>
      <c r="CA47" s="175">
        <v>99.754000000000019</v>
      </c>
      <c r="CB47" s="175">
        <v>99.630000000000024</v>
      </c>
      <c r="CC47" s="175">
        <v>99.506000000000029</v>
      </c>
      <c r="CD47" s="175">
        <v>99.382000000000033</v>
      </c>
      <c r="CE47" s="175">
        <v>99.258000000000038</v>
      </c>
      <c r="CF47" s="175">
        <v>99.134000000000043</v>
      </c>
      <c r="CG47" s="206">
        <v>99.01</v>
      </c>
      <c r="CH47" s="113"/>
      <c r="CI47" s="108"/>
      <c r="CJ47" s="108"/>
      <c r="CK47" s="108"/>
      <c r="CL47" s="108"/>
      <c r="CM47" s="108"/>
      <c r="CN47" s="108"/>
      <c r="CO47" s="108"/>
      <c r="CP47" s="108"/>
      <c r="CQ47" s="108"/>
      <c r="CR47" s="107"/>
    </row>
    <row r="48" spans="1:96" ht="49.5" customHeight="1" thickBot="1">
      <c r="A48" s="104">
        <f t="shared" si="2"/>
        <v>207</v>
      </c>
      <c r="B48" s="108"/>
      <c r="C48" s="108"/>
      <c r="D48" s="112"/>
      <c r="E48" s="232">
        <f t="shared" si="45"/>
        <v>102.51999999999994</v>
      </c>
      <c r="F48" s="141">
        <v>102.51999999999994</v>
      </c>
      <c r="G48" s="141">
        <v>102.51999999999994</v>
      </c>
      <c r="H48" s="233">
        <v>102.51999999999994</v>
      </c>
      <c r="I48" s="126">
        <v>101.91999999999994</v>
      </c>
      <c r="J48" s="108">
        <v>101.91999999999994</v>
      </c>
      <c r="K48" s="127">
        <v>101.91999999999994</v>
      </c>
      <c r="L48" s="113">
        <v>101.65</v>
      </c>
      <c r="M48" s="108">
        <v>101.65</v>
      </c>
      <c r="N48" s="108">
        <v>101.65</v>
      </c>
      <c r="O48" s="108">
        <v>101.65</v>
      </c>
      <c r="P48" s="108">
        <v>101.65</v>
      </c>
      <c r="Q48" s="108">
        <v>101.65</v>
      </c>
      <c r="R48" s="108">
        <v>101.65</v>
      </c>
      <c r="S48" s="108">
        <v>101.65</v>
      </c>
      <c r="T48" s="108">
        <v>101.65</v>
      </c>
      <c r="U48" s="108">
        <v>101.65</v>
      </c>
      <c r="V48" s="108">
        <v>101.65</v>
      </c>
      <c r="W48" s="108">
        <v>101.65</v>
      </c>
      <c r="X48" s="108">
        <v>101.65</v>
      </c>
      <c r="Y48" s="108">
        <v>101.65</v>
      </c>
      <c r="Z48" s="108">
        <v>101.65</v>
      </c>
      <c r="AA48" s="108">
        <v>101.65</v>
      </c>
      <c r="AB48" s="108">
        <v>101.65</v>
      </c>
      <c r="AC48" s="108">
        <v>101.65</v>
      </c>
      <c r="AD48" s="108">
        <v>101.65</v>
      </c>
      <c r="AE48" s="108">
        <v>101.65</v>
      </c>
      <c r="AF48" s="108">
        <v>101.65</v>
      </c>
      <c r="AG48" s="108">
        <v>101.65</v>
      </c>
      <c r="AH48" s="108">
        <v>101.65</v>
      </c>
      <c r="AI48" s="108">
        <v>101.65</v>
      </c>
      <c r="AJ48" s="108">
        <v>101.65</v>
      </c>
      <c r="AK48" s="108">
        <v>101.65</v>
      </c>
      <c r="AL48" s="108">
        <v>101.65</v>
      </c>
      <c r="AM48" s="108">
        <v>101.65</v>
      </c>
      <c r="AN48" s="108">
        <v>101.65</v>
      </c>
      <c r="AO48" s="108">
        <v>101.65</v>
      </c>
      <c r="AP48" s="108">
        <v>101.65</v>
      </c>
      <c r="AQ48" s="108">
        <v>101.65</v>
      </c>
      <c r="AR48" s="108">
        <v>101.65</v>
      </c>
      <c r="AS48" s="108">
        <v>101.65</v>
      </c>
      <c r="AT48" s="108">
        <v>101.65</v>
      </c>
      <c r="AU48" s="108">
        <v>101.65</v>
      </c>
      <c r="AV48" s="108">
        <v>101.65</v>
      </c>
      <c r="AW48" s="127">
        <v>101.65</v>
      </c>
      <c r="AX48" s="113">
        <f t="shared" ref="AX48:AX56" si="51">+AX47-0.037</f>
        <v>101.22599999999998</v>
      </c>
      <c r="AY48" s="108">
        <f t="shared" ref="AY48:AY56" si="52">+AY47-0.037</f>
        <v>101.22599999999998</v>
      </c>
      <c r="AZ48" s="108">
        <f t="shared" ref="AZ48:AZ56" si="53">+AZ47-0.037</f>
        <v>101.22599999999998</v>
      </c>
      <c r="BA48" s="108">
        <f t="shared" ref="BA48:BA56" si="54">+BA47-0.037</f>
        <v>101.22599999999998</v>
      </c>
      <c r="BB48" s="108">
        <f t="shared" ref="BB48:BB56" si="55">+BB47-0.037</f>
        <v>101.22599999999998</v>
      </c>
      <c r="BC48" s="108">
        <f t="shared" ref="BC48:BC56" si="56">+BC47-0.037</f>
        <v>101.22599999999998</v>
      </c>
      <c r="BD48" s="175">
        <f>+BC48-0.067</f>
        <v>101.15899999999999</v>
      </c>
      <c r="BE48" s="163">
        <f t="shared" ref="BE48:BU48" si="57">+BD48-0.067</f>
        <v>101.092</v>
      </c>
      <c r="BF48" s="163">
        <f t="shared" si="57"/>
        <v>101.02500000000001</v>
      </c>
      <c r="BG48" s="163">
        <f t="shared" si="57"/>
        <v>100.95800000000001</v>
      </c>
      <c r="BH48" s="163">
        <f t="shared" si="57"/>
        <v>100.89100000000002</v>
      </c>
      <c r="BI48" s="163">
        <f t="shared" si="57"/>
        <v>100.82400000000003</v>
      </c>
      <c r="BJ48" s="163">
        <f t="shared" si="57"/>
        <v>100.75700000000003</v>
      </c>
      <c r="BK48" s="163">
        <f t="shared" si="57"/>
        <v>100.69000000000004</v>
      </c>
      <c r="BL48" s="163">
        <f t="shared" si="57"/>
        <v>100.62300000000005</v>
      </c>
      <c r="BM48" s="163">
        <f t="shared" si="57"/>
        <v>100.55600000000005</v>
      </c>
      <c r="BN48" s="163">
        <f t="shared" si="57"/>
        <v>100.48900000000006</v>
      </c>
      <c r="BO48" s="163">
        <f t="shared" si="57"/>
        <v>100.42200000000007</v>
      </c>
      <c r="BP48" s="163">
        <f t="shared" si="57"/>
        <v>100.35500000000008</v>
      </c>
      <c r="BQ48" s="163">
        <f t="shared" si="57"/>
        <v>100.28800000000008</v>
      </c>
      <c r="BR48" s="175">
        <f t="shared" si="57"/>
        <v>100.22100000000009</v>
      </c>
      <c r="BS48" s="175">
        <f t="shared" si="57"/>
        <v>100.1540000000001</v>
      </c>
      <c r="BT48" s="175">
        <f t="shared" si="57"/>
        <v>100.0870000000001</v>
      </c>
      <c r="BU48" s="175">
        <f t="shared" si="57"/>
        <v>100.02000000000011</v>
      </c>
      <c r="BV48" s="207">
        <v>99.95</v>
      </c>
      <c r="BW48" s="188">
        <v>100.25</v>
      </c>
      <c r="BX48" s="189">
        <v>100.126</v>
      </c>
      <c r="BY48" s="175">
        <f t="shared" si="47"/>
        <v>100.00200000000001</v>
      </c>
      <c r="BZ48" s="175">
        <v>99.878000000000014</v>
      </c>
      <c r="CA48" s="175">
        <v>99.754000000000019</v>
      </c>
      <c r="CB48" s="175">
        <v>99.630000000000024</v>
      </c>
      <c r="CC48" s="175">
        <v>99.506000000000029</v>
      </c>
      <c r="CD48" s="175">
        <v>99.382000000000033</v>
      </c>
      <c r="CE48" s="175">
        <v>99.258000000000038</v>
      </c>
      <c r="CF48" s="175">
        <v>99.134000000000043</v>
      </c>
      <c r="CG48" s="206">
        <v>99.01</v>
      </c>
      <c r="CH48" s="113"/>
      <c r="CI48" s="108"/>
      <c r="CJ48" s="108"/>
      <c r="CK48" s="108"/>
      <c r="CL48" s="108"/>
      <c r="CM48" s="108"/>
      <c r="CN48" s="108"/>
      <c r="CO48" s="108"/>
      <c r="CP48" s="108"/>
      <c r="CQ48" s="108"/>
      <c r="CR48" s="107"/>
    </row>
    <row r="49" spans="1:96" ht="49.5" customHeight="1">
      <c r="A49" s="104">
        <f t="shared" si="2"/>
        <v>204</v>
      </c>
      <c r="B49" s="108"/>
      <c r="C49" s="108"/>
      <c r="D49" s="112"/>
      <c r="E49" s="232">
        <f t="shared" si="45"/>
        <v>102.50699999999993</v>
      </c>
      <c r="F49" s="141">
        <v>102.50699999999993</v>
      </c>
      <c r="G49" s="141">
        <v>102.50699999999993</v>
      </c>
      <c r="H49" s="233">
        <v>102.50699999999993</v>
      </c>
      <c r="I49" s="126">
        <v>101.90699999999994</v>
      </c>
      <c r="J49" s="108">
        <v>101.90699999999994</v>
      </c>
      <c r="K49" s="127">
        <v>101.90699999999994</v>
      </c>
      <c r="L49" s="113">
        <v>101.65</v>
      </c>
      <c r="M49" s="108">
        <v>101.65</v>
      </c>
      <c r="N49" s="108">
        <v>101.65</v>
      </c>
      <c r="O49" s="108">
        <v>101.65</v>
      </c>
      <c r="P49" s="108">
        <v>101.65</v>
      </c>
      <c r="Q49" s="108">
        <v>101.65</v>
      </c>
      <c r="R49" s="108">
        <v>101.65</v>
      </c>
      <c r="S49" s="108">
        <v>101.65</v>
      </c>
      <c r="T49" s="108">
        <v>101.65</v>
      </c>
      <c r="U49" s="108">
        <v>101.65</v>
      </c>
      <c r="V49" s="108">
        <v>101.65</v>
      </c>
      <c r="W49" s="108">
        <v>101.65</v>
      </c>
      <c r="X49" s="108">
        <v>101.65</v>
      </c>
      <c r="Y49" s="108">
        <v>101.65</v>
      </c>
      <c r="Z49" s="108">
        <v>101.65</v>
      </c>
      <c r="AA49" s="108">
        <v>101.65</v>
      </c>
      <c r="AB49" s="108">
        <v>101.65</v>
      </c>
      <c r="AC49" s="108">
        <v>101.65</v>
      </c>
      <c r="AD49" s="108">
        <v>101.65</v>
      </c>
      <c r="AE49" s="108">
        <v>101.65</v>
      </c>
      <c r="AF49" s="108">
        <v>101.65</v>
      </c>
      <c r="AG49" s="108">
        <v>101.65</v>
      </c>
      <c r="AH49" s="108">
        <v>101.65</v>
      </c>
      <c r="AI49" s="108">
        <v>101.65</v>
      </c>
      <c r="AJ49" s="108">
        <v>101.65</v>
      </c>
      <c r="AK49" s="108">
        <v>101.65</v>
      </c>
      <c r="AL49" s="108">
        <v>101.65</v>
      </c>
      <c r="AM49" s="108">
        <v>101.65</v>
      </c>
      <c r="AN49" s="108">
        <v>101.65</v>
      </c>
      <c r="AO49" s="108">
        <v>101.65</v>
      </c>
      <c r="AP49" s="108">
        <v>101.65</v>
      </c>
      <c r="AQ49" s="108">
        <v>101.65</v>
      </c>
      <c r="AR49" s="108">
        <v>101.65</v>
      </c>
      <c r="AS49" s="108">
        <v>101.65</v>
      </c>
      <c r="AT49" s="108">
        <v>101.65</v>
      </c>
      <c r="AU49" s="108">
        <v>101.65</v>
      </c>
      <c r="AV49" s="108">
        <v>101.65</v>
      </c>
      <c r="AW49" s="127">
        <v>101.65</v>
      </c>
      <c r="AX49" s="113">
        <f t="shared" si="51"/>
        <v>101.18899999999998</v>
      </c>
      <c r="AY49" s="108">
        <f t="shared" si="52"/>
        <v>101.18899999999998</v>
      </c>
      <c r="AZ49" s="108">
        <f t="shared" si="53"/>
        <v>101.18899999999998</v>
      </c>
      <c r="BA49" s="108">
        <f t="shared" si="54"/>
        <v>101.18899999999998</v>
      </c>
      <c r="BB49" s="108">
        <f t="shared" si="55"/>
        <v>101.18899999999998</v>
      </c>
      <c r="BC49" s="108">
        <f t="shared" si="56"/>
        <v>101.18899999999998</v>
      </c>
      <c r="BD49" s="159">
        <f>101.159+0.45-0.15</f>
        <v>101.459</v>
      </c>
      <c r="BE49" s="166">
        <f>+BD49-0.002</f>
        <v>101.45700000000001</v>
      </c>
      <c r="BF49" s="166">
        <f>+BE49</f>
        <v>101.45700000000001</v>
      </c>
      <c r="BG49" s="166">
        <f>+BF49-0.002</f>
        <v>101.45500000000001</v>
      </c>
      <c r="BH49" s="166">
        <f>+BG49</f>
        <v>101.45500000000001</v>
      </c>
      <c r="BI49" s="166">
        <f>+BH49-0.001</f>
        <v>101.45400000000001</v>
      </c>
      <c r="BJ49" s="166">
        <f>+BI49</f>
        <v>101.45400000000001</v>
      </c>
      <c r="BK49" s="166">
        <f>+BJ49-0.001</f>
        <v>101.453</v>
      </c>
      <c r="BL49" s="166">
        <f>+BK49</f>
        <v>101.453</v>
      </c>
      <c r="BM49" s="166">
        <f>+BL49-0.001</f>
        <v>101.452</v>
      </c>
      <c r="BN49" s="166">
        <f>+BM49</f>
        <v>101.452</v>
      </c>
      <c r="BO49" s="166">
        <f>+BN49-0.001</f>
        <v>101.45099999999999</v>
      </c>
      <c r="BP49" s="166">
        <f>+BO49</f>
        <v>101.45099999999999</v>
      </c>
      <c r="BQ49" s="166">
        <f t="shared" ref="BQ49" si="58">+BQ48-0.15</f>
        <v>100.13800000000008</v>
      </c>
      <c r="BR49" s="161">
        <f>100.15+0.45-0.15</f>
        <v>100.45</v>
      </c>
      <c r="BS49" s="190">
        <f>+BS48-0.0036</f>
        <v>100.15040000000009</v>
      </c>
      <c r="BT49" s="175">
        <f>+BT48-0.005</f>
        <v>100.08200000000011</v>
      </c>
      <c r="BU49" s="208">
        <f>+BU48-0.005</f>
        <v>100.01500000000011</v>
      </c>
      <c r="BV49" s="192">
        <v>99.8</v>
      </c>
      <c r="BW49" s="211">
        <v>99.8</v>
      </c>
      <c r="BX49" s="210">
        <v>99.8</v>
      </c>
      <c r="BY49" s="190">
        <f>+BX49-0.087</f>
        <v>99.712999999999994</v>
      </c>
      <c r="BZ49" s="190">
        <f>+BY49-0.087</f>
        <v>99.625999999999991</v>
      </c>
      <c r="CA49" s="190">
        <f t="shared" ref="CA49:CF49" si="59">+BZ49-0.087</f>
        <v>99.538999999999987</v>
      </c>
      <c r="CB49" s="190">
        <f t="shared" si="59"/>
        <v>99.451999999999984</v>
      </c>
      <c r="CC49" s="190">
        <f t="shared" si="59"/>
        <v>99.364999999999981</v>
      </c>
      <c r="CD49" s="190">
        <f t="shared" si="59"/>
        <v>99.277999999999977</v>
      </c>
      <c r="CE49" s="190">
        <f t="shared" si="59"/>
        <v>99.190999999999974</v>
      </c>
      <c r="CF49" s="190">
        <f t="shared" si="59"/>
        <v>99.103999999999971</v>
      </c>
      <c r="CG49" s="206">
        <v>99.01</v>
      </c>
      <c r="CH49" s="190"/>
      <c r="CI49" s="144"/>
      <c r="CJ49" s="144"/>
      <c r="CK49" s="108"/>
      <c r="CL49" s="108"/>
      <c r="CM49" s="108"/>
      <c r="CN49" s="108"/>
      <c r="CO49" s="108"/>
      <c r="CP49" s="108"/>
      <c r="CQ49" s="108"/>
      <c r="CR49" s="107"/>
    </row>
    <row r="50" spans="1:96" ht="49.5" customHeight="1">
      <c r="A50" s="104">
        <f t="shared" si="2"/>
        <v>201</v>
      </c>
      <c r="B50" s="108"/>
      <c r="C50" s="108"/>
      <c r="D50" s="112"/>
      <c r="E50" s="232">
        <f t="shared" si="45"/>
        <v>102.49399999999993</v>
      </c>
      <c r="F50" s="141">
        <v>102.49399999999993</v>
      </c>
      <c r="G50" s="141">
        <v>102.49399999999993</v>
      </c>
      <c r="H50" s="233">
        <v>102.49399999999993</v>
      </c>
      <c r="I50" s="126">
        <v>101.89399999999993</v>
      </c>
      <c r="J50" s="108">
        <v>101.89399999999993</v>
      </c>
      <c r="K50" s="127">
        <v>101.89399999999993</v>
      </c>
      <c r="L50" s="113">
        <v>101.65</v>
      </c>
      <c r="M50" s="108">
        <v>101.65</v>
      </c>
      <c r="N50" s="108">
        <v>101.65</v>
      </c>
      <c r="O50" s="108">
        <v>101.65</v>
      </c>
      <c r="P50" s="108">
        <v>101.65</v>
      </c>
      <c r="Q50" s="108">
        <v>101.65</v>
      </c>
      <c r="R50" s="108">
        <v>101.65</v>
      </c>
      <c r="S50" s="108">
        <v>101.65</v>
      </c>
      <c r="T50" s="108">
        <v>101.65</v>
      </c>
      <c r="U50" s="108">
        <v>101.65</v>
      </c>
      <c r="V50" s="108">
        <v>101.65</v>
      </c>
      <c r="W50" s="108">
        <v>101.65</v>
      </c>
      <c r="X50" s="108">
        <v>101.65</v>
      </c>
      <c r="Y50" s="108">
        <v>101.65</v>
      </c>
      <c r="Z50" s="108">
        <v>101.65</v>
      </c>
      <c r="AA50" s="108">
        <v>101.65</v>
      </c>
      <c r="AB50" s="108">
        <v>101.65</v>
      </c>
      <c r="AC50" s="108">
        <v>101.65</v>
      </c>
      <c r="AD50" s="108">
        <v>101.65</v>
      </c>
      <c r="AE50" s="108">
        <v>101.65</v>
      </c>
      <c r="AF50" s="108">
        <v>101.65</v>
      </c>
      <c r="AG50" s="108">
        <v>101.65</v>
      </c>
      <c r="AH50" s="108">
        <v>101.65</v>
      </c>
      <c r="AI50" s="108">
        <v>101.65</v>
      </c>
      <c r="AJ50" s="108">
        <v>101.65</v>
      </c>
      <c r="AK50" s="108">
        <v>101.65</v>
      </c>
      <c r="AL50" s="108">
        <v>101.65</v>
      </c>
      <c r="AM50" s="108">
        <v>101.65</v>
      </c>
      <c r="AN50" s="108">
        <v>101.65</v>
      </c>
      <c r="AO50" s="108">
        <v>101.65</v>
      </c>
      <c r="AP50" s="108">
        <v>101.65</v>
      </c>
      <c r="AQ50" s="108">
        <v>101.65</v>
      </c>
      <c r="AR50" s="108">
        <v>101.65</v>
      </c>
      <c r="AS50" s="108">
        <v>101.65</v>
      </c>
      <c r="AT50" s="108">
        <v>101.65</v>
      </c>
      <c r="AU50" s="108">
        <v>101.65</v>
      </c>
      <c r="AV50" s="108">
        <v>101.65</v>
      </c>
      <c r="AW50" s="127">
        <v>101.65</v>
      </c>
      <c r="AX50" s="113">
        <f t="shared" si="51"/>
        <v>101.15199999999997</v>
      </c>
      <c r="AY50" s="108">
        <f t="shared" si="52"/>
        <v>101.15199999999997</v>
      </c>
      <c r="AZ50" s="108">
        <f t="shared" si="53"/>
        <v>101.15199999999997</v>
      </c>
      <c r="BA50" s="108">
        <f t="shared" si="54"/>
        <v>101.15199999999997</v>
      </c>
      <c r="BB50" s="108">
        <f t="shared" si="55"/>
        <v>101.15199999999997</v>
      </c>
      <c r="BC50" s="108">
        <f t="shared" si="56"/>
        <v>101.15199999999997</v>
      </c>
      <c r="BD50" s="215">
        <f>+BD49-0.04</f>
        <v>101.419</v>
      </c>
      <c r="BE50" s="175">
        <f>+BE49-0.04</f>
        <v>101.417</v>
      </c>
      <c r="BF50" s="175">
        <f>+BF49-0.041</f>
        <v>101.41600000000001</v>
      </c>
      <c r="BG50" s="175">
        <f>+BG49-0.041</f>
        <v>101.41400000000002</v>
      </c>
      <c r="BH50" s="175">
        <f>+BH49-0.042</f>
        <v>101.41300000000001</v>
      </c>
      <c r="BI50" s="175">
        <f>+BI49-0.043</f>
        <v>101.411</v>
      </c>
      <c r="BJ50" s="175">
        <f>+BJ49-0.043</f>
        <v>101.411</v>
      </c>
      <c r="BK50" s="175">
        <f>+BK49-0.044</f>
        <v>101.40900000000001</v>
      </c>
      <c r="BL50" s="175">
        <f>+BL49-0.045</f>
        <v>101.408</v>
      </c>
      <c r="BM50" s="175">
        <f>+BM49-0.045</f>
        <v>101.407</v>
      </c>
      <c r="BN50" s="175">
        <f>+BN49-0.046</f>
        <v>101.40599999999999</v>
      </c>
      <c r="BO50" s="175">
        <f>+BO49-0.047</f>
        <v>101.404</v>
      </c>
      <c r="BP50" s="175">
        <f>+BP49-0.048</f>
        <v>101.40299999999999</v>
      </c>
      <c r="BQ50" s="175">
        <f>+BQ49+0.009</f>
        <v>100.14700000000008</v>
      </c>
      <c r="BR50" s="206">
        <f>+BR49-0.006</f>
        <v>100.444</v>
      </c>
      <c r="BS50" s="190">
        <f t="shared" ref="BS50:BS72" si="60">+BS49-0.0036</f>
        <v>100.14680000000008</v>
      </c>
      <c r="BT50" s="175">
        <f t="shared" ref="BT50:BT72" si="61">+BT49-0.005</f>
        <v>100.07700000000011</v>
      </c>
      <c r="BU50" s="208">
        <f>+BU49-0.005</f>
        <v>100.01000000000012</v>
      </c>
      <c r="BV50" s="212">
        <f>+BV49+0.024</f>
        <v>99.823999999999998</v>
      </c>
      <c r="BW50" s="175">
        <v>99.823999999999998</v>
      </c>
      <c r="BX50" s="206">
        <v>99.823999999999998</v>
      </c>
      <c r="BY50" s="190">
        <f>+BX50-0.09</f>
        <v>99.733999999999995</v>
      </c>
      <c r="BZ50" s="190">
        <f t="shared" ref="BZ50:CF50" si="62">+BY50-0.09</f>
        <v>99.643999999999991</v>
      </c>
      <c r="CA50" s="190">
        <f t="shared" si="62"/>
        <v>99.553999999999988</v>
      </c>
      <c r="CB50" s="190">
        <f t="shared" si="62"/>
        <v>99.463999999999984</v>
      </c>
      <c r="CC50" s="190">
        <f t="shared" si="62"/>
        <v>99.373999999999981</v>
      </c>
      <c r="CD50" s="190">
        <f t="shared" si="62"/>
        <v>99.283999999999978</v>
      </c>
      <c r="CE50" s="190">
        <f t="shared" si="62"/>
        <v>99.193999999999974</v>
      </c>
      <c r="CF50" s="190">
        <f t="shared" si="62"/>
        <v>99.103999999999971</v>
      </c>
      <c r="CG50" s="206">
        <v>99.01</v>
      </c>
      <c r="CH50" s="190"/>
      <c r="CI50" s="144"/>
      <c r="CJ50" s="144"/>
      <c r="CK50" s="108"/>
      <c r="CL50" s="108"/>
      <c r="CM50" s="108"/>
      <c r="CN50" s="108"/>
      <c r="CO50" s="108"/>
      <c r="CP50" s="108"/>
      <c r="CQ50" s="108"/>
      <c r="CR50" s="107"/>
    </row>
    <row r="51" spans="1:96" ht="49.5" customHeight="1">
      <c r="A51" s="104">
        <f t="shared" si="2"/>
        <v>198</v>
      </c>
      <c r="B51" s="108"/>
      <c r="C51" s="108"/>
      <c r="D51" s="112"/>
      <c r="E51" s="232">
        <f t="shared" si="45"/>
        <v>102.48099999999992</v>
      </c>
      <c r="F51" s="141">
        <v>102.48099999999992</v>
      </c>
      <c r="G51" s="141">
        <v>102.48099999999992</v>
      </c>
      <c r="H51" s="233">
        <v>102.48099999999992</v>
      </c>
      <c r="I51" s="126">
        <v>101.88099999999993</v>
      </c>
      <c r="J51" s="108">
        <v>101.88099999999993</v>
      </c>
      <c r="K51" s="127">
        <v>101.88099999999993</v>
      </c>
      <c r="L51" s="113">
        <v>101.65</v>
      </c>
      <c r="M51" s="108">
        <v>101.65</v>
      </c>
      <c r="N51" s="108">
        <v>101.65</v>
      </c>
      <c r="O51" s="108">
        <v>101.65</v>
      </c>
      <c r="P51" s="108">
        <v>101.65</v>
      </c>
      <c r="Q51" s="108">
        <v>101.65</v>
      </c>
      <c r="R51" s="108">
        <v>101.65</v>
      </c>
      <c r="S51" s="108">
        <v>101.65</v>
      </c>
      <c r="T51" s="108">
        <v>101.65</v>
      </c>
      <c r="U51" s="108">
        <v>101.65</v>
      </c>
      <c r="V51" s="108">
        <v>101.65</v>
      </c>
      <c r="W51" s="108">
        <v>101.65</v>
      </c>
      <c r="X51" s="108">
        <v>101.65</v>
      </c>
      <c r="Y51" s="108">
        <v>101.65</v>
      </c>
      <c r="Z51" s="108">
        <v>101.65</v>
      </c>
      <c r="AA51" s="108">
        <v>101.65</v>
      </c>
      <c r="AB51" s="108">
        <v>101.65</v>
      </c>
      <c r="AC51" s="108">
        <v>101.65</v>
      </c>
      <c r="AD51" s="108">
        <v>101.65</v>
      </c>
      <c r="AE51" s="108">
        <v>101.65</v>
      </c>
      <c r="AF51" s="108">
        <v>101.65</v>
      </c>
      <c r="AG51" s="108">
        <v>101.65</v>
      </c>
      <c r="AH51" s="108">
        <v>101.65</v>
      </c>
      <c r="AI51" s="108">
        <v>101.65</v>
      </c>
      <c r="AJ51" s="108">
        <v>101.65</v>
      </c>
      <c r="AK51" s="108">
        <v>101.65</v>
      </c>
      <c r="AL51" s="108">
        <v>101.65</v>
      </c>
      <c r="AM51" s="108">
        <v>101.65</v>
      </c>
      <c r="AN51" s="108">
        <v>101.65</v>
      </c>
      <c r="AO51" s="108">
        <v>101.65</v>
      </c>
      <c r="AP51" s="108">
        <v>101.65</v>
      </c>
      <c r="AQ51" s="108">
        <v>101.65</v>
      </c>
      <c r="AR51" s="108">
        <v>101.65</v>
      </c>
      <c r="AS51" s="108">
        <v>101.65</v>
      </c>
      <c r="AT51" s="108">
        <v>101.65</v>
      </c>
      <c r="AU51" s="108">
        <v>101.65</v>
      </c>
      <c r="AV51" s="108">
        <v>101.65</v>
      </c>
      <c r="AW51" s="127">
        <v>101.65</v>
      </c>
      <c r="AX51" s="113">
        <f t="shared" si="51"/>
        <v>101.11499999999997</v>
      </c>
      <c r="AY51" s="108">
        <f t="shared" si="52"/>
        <v>101.11499999999997</v>
      </c>
      <c r="AZ51" s="108">
        <f t="shared" si="53"/>
        <v>101.11499999999997</v>
      </c>
      <c r="BA51" s="108">
        <f t="shared" si="54"/>
        <v>101.11499999999997</v>
      </c>
      <c r="BB51" s="108">
        <f t="shared" si="55"/>
        <v>101.11499999999997</v>
      </c>
      <c r="BC51" s="108">
        <f t="shared" si="56"/>
        <v>101.11499999999997</v>
      </c>
      <c r="BD51" s="215">
        <f t="shared" ref="BD51:BD71" si="63">+BD50-0.04</f>
        <v>101.37899999999999</v>
      </c>
      <c r="BE51" s="175">
        <f t="shared" ref="BE51:BE71" si="64">+BE50-0.04</f>
        <v>101.377</v>
      </c>
      <c r="BF51" s="175">
        <f t="shared" ref="BF51:BF71" si="65">+BF50-0.041</f>
        <v>101.37500000000001</v>
      </c>
      <c r="BG51" s="175">
        <f t="shared" ref="BG51:BG71" si="66">+BG50-0.041</f>
        <v>101.37300000000002</v>
      </c>
      <c r="BH51" s="175">
        <f t="shared" ref="BH51:BH71" si="67">+BH50-0.042</f>
        <v>101.37100000000001</v>
      </c>
      <c r="BI51" s="175">
        <f t="shared" ref="BI51:BI71" si="68">+BI50-0.043</f>
        <v>101.36799999999999</v>
      </c>
      <c r="BJ51" s="175">
        <f t="shared" ref="BJ51:BJ71" si="69">+BJ50-0.043</f>
        <v>101.36799999999999</v>
      </c>
      <c r="BK51" s="175">
        <f t="shared" ref="BK51:BK71" si="70">+BK50-0.044</f>
        <v>101.36500000000001</v>
      </c>
      <c r="BL51" s="175">
        <f t="shared" ref="BL51:BL71" si="71">+BL50-0.045</f>
        <v>101.363</v>
      </c>
      <c r="BM51" s="175">
        <f t="shared" ref="BM51:BM71" si="72">+BM50-0.045</f>
        <v>101.36199999999999</v>
      </c>
      <c r="BN51" s="175">
        <f t="shared" ref="BN51:BN71" si="73">+BN50-0.046</f>
        <v>101.35999999999999</v>
      </c>
      <c r="BO51" s="175">
        <f t="shared" ref="BO51:BO71" si="74">+BO50-0.047</f>
        <v>101.357</v>
      </c>
      <c r="BP51" s="175">
        <f t="shared" ref="BP51:BP71" si="75">+BP50-0.048</f>
        <v>101.35499999999999</v>
      </c>
      <c r="BQ51" s="175">
        <f t="shared" ref="BQ51:BQ71" si="76">+BQ50+0.009</f>
        <v>100.15600000000008</v>
      </c>
      <c r="BR51" s="206">
        <f t="shared" ref="BR51:BR71" si="77">+BR50-0.006</f>
        <v>100.438</v>
      </c>
      <c r="BS51" s="190">
        <f t="shared" si="60"/>
        <v>100.14320000000008</v>
      </c>
      <c r="BT51" s="175">
        <f t="shared" si="61"/>
        <v>100.07200000000012</v>
      </c>
      <c r="BU51" s="208">
        <f t="shared" ref="BU51:BU72" si="78">+BU50-0.005</f>
        <v>100.00500000000012</v>
      </c>
      <c r="BV51" s="209">
        <f>+BV50+0.024</f>
        <v>99.847999999999999</v>
      </c>
      <c r="BW51" s="175">
        <v>99.847999999999999</v>
      </c>
      <c r="BX51" s="206">
        <v>99.847999999999999</v>
      </c>
      <c r="BY51" s="190">
        <f>+BX51-0.093</f>
        <v>99.754999999999995</v>
      </c>
      <c r="BZ51" s="190">
        <f t="shared" ref="BZ51:CF51" si="79">+BY51-0.093</f>
        <v>99.661999999999992</v>
      </c>
      <c r="CA51" s="190">
        <f t="shared" si="79"/>
        <v>99.568999999999988</v>
      </c>
      <c r="CB51" s="190">
        <f t="shared" si="79"/>
        <v>99.475999999999985</v>
      </c>
      <c r="CC51" s="190">
        <f t="shared" si="79"/>
        <v>99.382999999999981</v>
      </c>
      <c r="CD51" s="190">
        <f t="shared" si="79"/>
        <v>99.289999999999978</v>
      </c>
      <c r="CE51" s="190">
        <f t="shared" si="79"/>
        <v>99.196999999999974</v>
      </c>
      <c r="CF51" s="190">
        <f t="shared" si="79"/>
        <v>99.103999999999971</v>
      </c>
      <c r="CG51" s="206">
        <v>99.01</v>
      </c>
      <c r="CH51" s="190"/>
      <c r="CI51" s="144"/>
      <c r="CJ51" s="144"/>
      <c r="CK51" s="108"/>
      <c r="CL51" s="108"/>
      <c r="CM51" s="108"/>
      <c r="CN51" s="108"/>
      <c r="CO51" s="108"/>
      <c r="CP51" s="108"/>
      <c r="CQ51" s="108"/>
      <c r="CR51" s="107"/>
    </row>
    <row r="52" spans="1:96" ht="49.5" customHeight="1">
      <c r="A52" s="104">
        <f t="shared" si="2"/>
        <v>195</v>
      </c>
      <c r="B52" s="108"/>
      <c r="C52" s="108"/>
      <c r="D52" s="112"/>
      <c r="E52" s="232">
        <f t="shared" si="45"/>
        <v>102.46799999999992</v>
      </c>
      <c r="F52" s="141">
        <v>102.46799999999992</v>
      </c>
      <c r="G52" s="141">
        <v>102.46799999999992</v>
      </c>
      <c r="H52" s="233">
        <v>102.46799999999992</v>
      </c>
      <c r="I52" s="126">
        <v>101.86799999999992</v>
      </c>
      <c r="J52" s="108">
        <v>101.86799999999992</v>
      </c>
      <c r="K52" s="127">
        <v>101.86799999999992</v>
      </c>
      <c r="L52" s="113">
        <v>101.65</v>
      </c>
      <c r="M52" s="108">
        <v>101.65</v>
      </c>
      <c r="N52" s="108">
        <v>101.65</v>
      </c>
      <c r="O52" s="108">
        <v>101.65</v>
      </c>
      <c r="P52" s="108">
        <v>101.65</v>
      </c>
      <c r="Q52" s="108">
        <v>101.65</v>
      </c>
      <c r="R52" s="108">
        <v>101.65</v>
      </c>
      <c r="S52" s="108">
        <v>101.65</v>
      </c>
      <c r="T52" s="108">
        <v>101.65</v>
      </c>
      <c r="U52" s="108">
        <v>101.65</v>
      </c>
      <c r="V52" s="108">
        <v>101.65</v>
      </c>
      <c r="W52" s="108">
        <v>101.65</v>
      </c>
      <c r="X52" s="108">
        <v>101.65</v>
      </c>
      <c r="Y52" s="108">
        <v>101.65</v>
      </c>
      <c r="Z52" s="108">
        <v>101.65</v>
      </c>
      <c r="AA52" s="108">
        <v>101.65</v>
      </c>
      <c r="AB52" s="108">
        <v>101.65</v>
      </c>
      <c r="AC52" s="108">
        <v>101.65</v>
      </c>
      <c r="AD52" s="108">
        <v>101.65</v>
      </c>
      <c r="AE52" s="108">
        <v>101.65</v>
      </c>
      <c r="AF52" s="108">
        <v>101.65</v>
      </c>
      <c r="AG52" s="108">
        <v>101.65</v>
      </c>
      <c r="AH52" s="108">
        <v>101.65</v>
      </c>
      <c r="AI52" s="108">
        <v>101.65</v>
      </c>
      <c r="AJ52" s="108">
        <v>101.65</v>
      </c>
      <c r="AK52" s="108">
        <v>101.65</v>
      </c>
      <c r="AL52" s="108">
        <v>101.65</v>
      </c>
      <c r="AM52" s="108">
        <v>101.65</v>
      </c>
      <c r="AN52" s="108">
        <v>101.65</v>
      </c>
      <c r="AO52" s="108">
        <v>101.65</v>
      </c>
      <c r="AP52" s="108">
        <v>101.65</v>
      </c>
      <c r="AQ52" s="108">
        <v>101.65</v>
      </c>
      <c r="AR52" s="108">
        <v>101.65</v>
      </c>
      <c r="AS52" s="108">
        <v>101.65</v>
      </c>
      <c r="AT52" s="108">
        <v>101.65</v>
      </c>
      <c r="AU52" s="108">
        <v>101.65</v>
      </c>
      <c r="AV52" s="108">
        <v>101.65</v>
      </c>
      <c r="AW52" s="127">
        <v>101.65</v>
      </c>
      <c r="AX52" s="113">
        <f t="shared" si="51"/>
        <v>101.07799999999996</v>
      </c>
      <c r="AY52" s="108">
        <f t="shared" si="52"/>
        <v>101.07799999999996</v>
      </c>
      <c r="AZ52" s="108">
        <f t="shared" si="53"/>
        <v>101.07799999999996</v>
      </c>
      <c r="BA52" s="108">
        <f t="shared" si="54"/>
        <v>101.07799999999996</v>
      </c>
      <c r="BB52" s="108">
        <f t="shared" si="55"/>
        <v>101.07799999999996</v>
      </c>
      <c r="BC52" s="108">
        <f t="shared" si="56"/>
        <v>101.07799999999996</v>
      </c>
      <c r="BD52" s="215">
        <f t="shared" si="63"/>
        <v>101.33899999999998</v>
      </c>
      <c r="BE52" s="175">
        <f t="shared" si="64"/>
        <v>101.33699999999999</v>
      </c>
      <c r="BF52" s="175">
        <f t="shared" si="65"/>
        <v>101.33400000000002</v>
      </c>
      <c r="BG52" s="175">
        <f t="shared" si="66"/>
        <v>101.33200000000002</v>
      </c>
      <c r="BH52" s="175">
        <f t="shared" si="67"/>
        <v>101.32900000000001</v>
      </c>
      <c r="BI52" s="175">
        <f t="shared" si="68"/>
        <v>101.32499999999999</v>
      </c>
      <c r="BJ52" s="175">
        <f t="shared" si="69"/>
        <v>101.32499999999999</v>
      </c>
      <c r="BK52" s="175">
        <f t="shared" si="70"/>
        <v>101.32100000000001</v>
      </c>
      <c r="BL52" s="175">
        <f t="shared" si="71"/>
        <v>101.318</v>
      </c>
      <c r="BM52" s="175">
        <f t="shared" si="72"/>
        <v>101.31699999999999</v>
      </c>
      <c r="BN52" s="175">
        <f t="shared" si="73"/>
        <v>101.31399999999998</v>
      </c>
      <c r="BO52" s="175">
        <f t="shared" si="74"/>
        <v>101.31</v>
      </c>
      <c r="BP52" s="175">
        <f t="shared" si="75"/>
        <v>101.30699999999999</v>
      </c>
      <c r="BQ52" s="175">
        <f t="shared" si="76"/>
        <v>100.16500000000008</v>
      </c>
      <c r="BR52" s="206">
        <f t="shared" si="77"/>
        <v>100.432</v>
      </c>
      <c r="BS52" s="190">
        <f t="shared" si="60"/>
        <v>100.13960000000007</v>
      </c>
      <c r="BT52" s="175">
        <f t="shared" si="61"/>
        <v>100.06700000000012</v>
      </c>
      <c r="BU52" s="208">
        <f t="shared" si="78"/>
        <v>100.00000000000013</v>
      </c>
      <c r="BV52" s="209">
        <f t="shared" ref="BV52:BV71" si="80">+BV51+0.024</f>
        <v>99.872</v>
      </c>
      <c r="BW52" s="175">
        <v>99.872</v>
      </c>
      <c r="BX52" s="206">
        <v>99.872</v>
      </c>
      <c r="BY52" s="190">
        <f>+BX52-0.096</f>
        <v>99.775999999999996</v>
      </c>
      <c r="BZ52" s="190">
        <f>+BY52-0.096</f>
        <v>99.679999999999993</v>
      </c>
      <c r="CA52" s="190">
        <f t="shared" ref="CA52:CF52" si="81">+BZ52-0.096</f>
        <v>99.583999999999989</v>
      </c>
      <c r="CB52" s="190">
        <f t="shared" si="81"/>
        <v>99.487999999999985</v>
      </c>
      <c r="CC52" s="190">
        <f t="shared" si="81"/>
        <v>99.391999999999982</v>
      </c>
      <c r="CD52" s="190">
        <f t="shared" si="81"/>
        <v>99.295999999999978</v>
      </c>
      <c r="CE52" s="190">
        <f t="shared" si="81"/>
        <v>99.199999999999974</v>
      </c>
      <c r="CF52" s="190">
        <f t="shared" si="81"/>
        <v>99.103999999999971</v>
      </c>
      <c r="CG52" s="206">
        <v>99.01</v>
      </c>
      <c r="CH52" s="190"/>
      <c r="CI52" s="144"/>
      <c r="CJ52" s="144"/>
      <c r="CK52" s="108"/>
      <c r="CL52" s="108"/>
      <c r="CM52" s="108"/>
      <c r="CN52" s="108"/>
      <c r="CO52" s="108"/>
      <c r="CP52" s="108"/>
      <c r="CQ52" s="108"/>
      <c r="CR52" s="107"/>
    </row>
    <row r="53" spans="1:96" ht="49.5" customHeight="1" thickBot="1">
      <c r="A53" s="104">
        <f t="shared" si="2"/>
        <v>192</v>
      </c>
      <c r="B53" s="108"/>
      <c r="C53" s="108"/>
      <c r="D53" s="112"/>
      <c r="E53" s="232">
        <f t="shared" si="45"/>
        <v>102.45499999999991</v>
      </c>
      <c r="F53" s="141">
        <v>102.45499999999991</v>
      </c>
      <c r="G53" s="141">
        <v>102.45499999999991</v>
      </c>
      <c r="H53" s="233">
        <v>102.45499999999991</v>
      </c>
      <c r="I53" s="126">
        <v>101.85499999999992</v>
      </c>
      <c r="J53" s="108">
        <v>101.85499999999992</v>
      </c>
      <c r="K53" s="127">
        <v>101.85499999999992</v>
      </c>
      <c r="L53" s="113">
        <v>101.65</v>
      </c>
      <c r="M53" s="108">
        <v>101.65</v>
      </c>
      <c r="N53" s="108">
        <v>101.65</v>
      </c>
      <c r="O53" s="108">
        <v>101.65</v>
      </c>
      <c r="P53" s="108">
        <v>101.65</v>
      </c>
      <c r="Q53" s="108">
        <v>101.65</v>
      </c>
      <c r="R53" s="108">
        <v>101.65</v>
      </c>
      <c r="S53" s="108">
        <v>101.65</v>
      </c>
      <c r="T53" s="108">
        <v>101.65</v>
      </c>
      <c r="U53" s="108">
        <v>101.65</v>
      </c>
      <c r="V53" s="108">
        <v>101.65</v>
      </c>
      <c r="W53" s="108">
        <v>101.65</v>
      </c>
      <c r="X53" s="108">
        <v>101.65</v>
      </c>
      <c r="Y53" s="108">
        <v>101.65</v>
      </c>
      <c r="Z53" s="108">
        <v>101.65</v>
      </c>
      <c r="AA53" s="108">
        <v>101.65</v>
      </c>
      <c r="AB53" s="108">
        <v>101.65</v>
      </c>
      <c r="AC53" s="108">
        <v>101.65</v>
      </c>
      <c r="AD53" s="108">
        <v>101.65</v>
      </c>
      <c r="AE53" s="108">
        <v>101.65</v>
      </c>
      <c r="AF53" s="108">
        <v>101.65</v>
      </c>
      <c r="AG53" s="108">
        <v>101.65</v>
      </c>
      <c r="AH53" s="108">
        <v>101.65</v>
      </c>
      <c r="AI53" s="108">
        <v>101.65</v>
      </c>
      <c r="AJ53" s="108">
        <v>101.65</v>
      </c>
      <c r="AK53" s="108">
        <v>101.65</v>
      </c>
      <c r="AL53" s="108">
        <v>101.65</v>
      </c>
      <c r="AM53" s="108">
        <v>101.65</v>
      </c>
      <c r="AN53" s="108">
        <v>101.65</v>
      </c>
      <c r="AO53" s="108">
        <v>101.65</v>
      </c>
      <c r="AP53" s="108">
        <v>101.65</v>
      </c>
      <c r="AQ53" s="108">
        <v>101.65</v>
      </c>
      <c r="AR53" s="108">
        <v>101.65</v>
      </c>
      <c r="AS53" s="108">
        <v>101.65</v>
      </c>
      <c r="AT53" s="108">
        <v>101.65</v>
      </c>
      <c r="AU53" s="108">
        <v>101.65</v>
      </c>
      <c r="AV53" s="108">
        <v>101.65</v>
      </c>
      <c r="AW53" s="127">
        <v>101.65</v>
      </c>
      <c r="AX53" s="113">
        <f t="shared" si="51"/>
        <v>101.04099999999995</v>
      </c>
      <c r="AY53" s="108">
        <f t="shared" si="52"/>
        <v>101.04099999999995</v>
      </c>
      <c r="AZ53" s="108">
        <f t="shared" si="53"/>
        <v>101.04099999999995</v>
      </c>
      <c r="BA53" s="108">
        <f t="shared" si="54"/>
        <v>101.04099999999995</v>
      </c>
      <c r="BB53" s="108">
        <f t="shared" si="55"/>
        <v>101.04099999999995</v>
      </c>
      <c r="BC53" s="108">
        <f t="shared" si="56"/>
        <v>101.04099999999995</v>
      </c>
      <c r="BD53" s="215">
        <f t="shared" si="63"/>
        <v>101.29899999999998</v>
      </c>
      <c r="BE53" s="175">
        <f t="shared" si="64"/>
        <v>101.29699999999998</v>
      </c>
      <c r="BF53" s="175">
        <f t="shared" si="65"/>
        <v>101.29300000000002</v>
      </c>
      <c r="BG53" s="175">
        <f t="shared" si="66"/>
        <v>101.29100000000003</v>
      </c>
      <c r="BH53" s="175">
        <f t="shared" si="67"/>
        <v>101.28700000000001</v>
      </c>
      <c r="BI53" s="175">
        <f t="shared" si="68"/>
        <v>101.28199999999998</v>
      </c>
      <c r="BJ53" s="175">
        <f t="shared" si="69"/>
        <v>101.28199999999998</v>
      </c>
      <c r="BK53" s="175">
        <f t="shared" si="70"/>
        <v>101.27700000000002</v>
      </c>
      <c r="BL53" s="175">
        <f t="shared" si="71"/>
        <v>101.273</v>
      </c>
      <c r="BM53" s="175">
        <f t="shared" si="72"/>
        <v>101.27199999999999</v>
      </c>
      <c r="BN53" s="175">
        <f t="shared" si="73"/>
        <v>101.26799999999997</v>
      </c>
      <c r="BO53" s="175">
        <f t="shared" si="74"/>
        <v>101.26300000000001</v>
      </c>
      <c r="BP53" s="175">
        <f t="shared" si="75"/>
        <v>101.25899999999999</v>
      </c>
      <c r="BQ53" s="175">
        <f t="shared" si="76"/>
        <v>100.17400000000008</v>
      </c>
      <c r="BR53" s="206">
        <f t="shared" si="77"/>
        <v>100.426</v>
      </c>
      <c r="BS53" s="190">
        <f t="shared" si="60"/>
        <v>100.13600000000007</v>
      </c>
      <c r="BT53" s="175">
        <f t="shared" si="61"/>
        <v>100.06200000000013</v>
      </c>
      <c r="BU53" s="208">
        <f t="shared" si="78"/>
        <v>99.995000000000132</v>
      </c>
      <c r="BV53" s="209">
        <f t="shared" si="80"/>
        <v>99.896000000000001</v>
      </c>
      <c r="BW53" s="175">
        <v>99.896000000000001</v>
      </c>
      <c r="BX53" s="206">
        <v>99.896000000000001</v>
      </c>
      <c r="BY53" s="190">
        <f>+BX53-0.098</f>
        <v>99.798000000000002</v>
      </c>
      <c r="BZ53" s="190">
        <f t="shared" ref="BZ53:CF53" si="82">+BY53-0.098</f>
        <v>99.7</v>
      </c>
      <c r="CA53" s="190">
        <f t="shared" si="82"/>
        <v>99.602000000000004</v>
      </c>
      <c r="CB53" s="190">
        <f t="shared" si="82"/>
        <v>99.504000000000005</v>
      </c>
      <c r="CC53" s="190">
        <f t="shared" si="82"/>
        <v>99.406000000000006</v>
      </c>
      <c r="CD53" s="190">
        <f t="shared" si="82"/>
        <v>99.308000000000007</v>
      </c>
      <c r="CE53" s="190">
        <f t="shared" si="82"/>
        <v>99.210000000000008</v>
      </c>
      <c r="CF53" s="190">
        <f t="shared" si="82"/>
        <v>99.112000000000009</v>
      </c>
      <c r="CG53" s="206">
        <v>99.01</v>
      </c>
      <c r="CH53" s="188"/>
      <c r="CI53" s="144"/>
      <c r="CJ53" s="144"/>
      <c r="CK53" s="108"/>
      <c r="CL53" s="108"/>
      <c r="CM53" s="108"/>
      <c r="CN53" s="108"/>
      <c r="CO53" s="108"/>
      <c r="CP53" s="108"/>
      <c r="CQ53" s="108"/>
      <c r="CR53" s="107"/>
    </row>
    <row r="54" spans="1:96" ht="49.5" customHeight="1">
      <c r="A54" s="104">
        <f t="shared" si="2"/>
        <v>189</v>
      </c>
      <c r="B54" s="108"/>
      <c r="C54" s="108"/>
      <c r="D54" s="112"/>
      <c r="E54" s="232">
        <f t="shared" si="45"/>
        <v>102.44199999999991</v>
      </c>
      <c r="F54" s="141">
        <v>102.44199999999991</v>
      </c>
      <c r="G54" s="141">
        <v>102.44199999999991</v>
      </c>
      <c r="H54" s="233">
        <v>102.44199999999991</v>
      </c>
      <c r="I54" s="126">
        <v>101.84199999999991</v>
      </c>
      <c r="J54" s="108">
        <v>101.84199999999991</v>
      </c>
      <c r="K54" s="127">
        <v>101.84199999999991</v>
      </c>
      <c r="L54" s="113">
        <v>101.65</v>
      </c>
      <c r="M54" s="108">
        <v>101.65</v>
      </c>
      <c r="N54" s="108">
        <v>101.65</v>
      </c>
      <c r="O54" s="108">
        <v>101.65</v>
      </c>
      <c r="P54" s="108">
        <v>101.65</v>
      </c>
      <c r="Q54" s="108">
        <v>101.65</v>
      </c>
      <c r="R54" s="108">
        <v>101.65</v>
      </c>
      <c r="S54" s="108">
        <v>101.65</v>
      </c>
      <c r="T54" s="108">
        <v>101.65</v>
      </c>
      <c r="U54" s="108">
        <v>101.65</v>
      </c>
      <c r="V54" s="108">
        <v>101.65</v>
      </c>
      <c r="W54" s="108">
        <v>101.65</v>
      </c>
      <c r="X54" s="108">
        <v>101.65</v>
      </c>
      <c r="Y54" s="108">
        <v>101.65</v>
      </c>
      <c r="Z54" s="108">
        <v>101.65</v>
      </c>
      <c r="AA54" s="108">
        <v>101.65</v>
      </c>
      <c r="AB54" s="108">
        <v>101.65</v>
      </c>
      <c r="AC54" s="108">
        <v>101.65</v>
      </c>
      <c r="AD54" s="108">
        <v>101.65</v>
      </c>
      <c r="AE54" s="108">
        <v>101.65</v>
      </c>
      <c r="AF54" s="108">
        <v>101.65</v>
      </c>
      <c r="AG54" s="108">
        <v>101.65</v>
      </c>
      <c r="AH54" s="108">
        <v>101.65</v>
      </c>
      <c r="AI54" s="108">
        <v>101.65</v>
      </c>
      <c r="AJ54" s="108">
        <v>101.65</v>
      </c>
      <c r="AK54" s="108">
        <v>101.65</v>
      </c>
      <c r="AL54" s="108">
        <v>101.65</v>
      </c>
      <c r="AM54" s="108">
        <v>101.65</v>
      </c>
      <c r="AN54" s="108">
        <v>101.65</v>
      </c>
      <c r="AO54" s="108">
        <v>101.65</v>
      </c>
      <c r="AP54" s="108">
        <v>101.65</v>
      </c>
      <c r="AQ54" s="108">
        <v>101.65</v>
      </c>
      <c r="AR54" s="108">
        <v>101.65</v>
      </c>
      <c r="AS54" s="108">
        <v>101.65</v>
      </c>
      <c r="AT54" s="108">
        <v>101.65</v>
      </c>
      <c r="AU54" s="108">
        <v>101.65</v>
      </c>
      <c r="AV54" s="108">
        <v>101.65</v>
      </c>
      <c r="AW54" s="127">
        <v>101.65</v>
      </c>
      <c r="AX54" s="113">
        <f t="shared" si="51"/>
        <v>101.00399999999995</v>
      </c>
      <c r="AY54" s="108">
        <f t="shared" si="52"/>
        <v>101.00399999999995</v>
      </c>
      <c r="AZ54" s="108">
        <f t="shared" si="53"/>
        <v>101.00399999999995</v>
      </c>
      <c r="BA54" s="108">
        <f t="shared" si="54"/>
        <v>101.00399999999995</v>
      </c>
      <c r="BB54" s="108">
        <f t="shared" si="55"/>
        <v>101.00399999999995</v>
      </c>
      <c r="BC54" s="108">
        <f t="shared" si="56"/>
        <v>101.00399999999995</v>
      </c>
      <c r="BD54" s="215">
        <f t="shared" si="63"/>
        <v>101.25899999999997</v>
      </c>
      <c r="BE54" s="175">
        <f t="shared" si="64"/>
        <v>101.25699999999998</v>
      </c>
      <c r="BF54" s="175">
        <f t="shared" si="65"/>
        <v>101.25200000000002</v>
      </c>
      <c r="BG54" s="175">
        <f t="shared" si="66"/>
        <v>101.25000000000003</v>
      </c>
      <c r="BH54" s="175">
        <f t="shared" si="67"/>
        <v>101.245</v>
      </c>
      <c r="BI54" s="175">
        <f t="shared" si="68"/>
        <v>101.23899999999998</v>
      </c>
      <c r="BJ54" s="175">
        <f t="shared" si="69"/>
        <v>101.23899999999998</v>
      </c>
      <c r="BK54" s="175">
        <f t="shared" si="70"/>
        <v>101.23300000000002</v>
      </c>
      <c r="BL54" s="175">
        <f t="shared" si="71"/>
        <v>101.22799999999999</v>
      </c>
      <c r="BM54" s="175">
        <f t="shared" si="72"/>
        <v>101.22699999999999</v>
      </c>
      <c r="BN54" s="175">
        <f t="shared" si="73"/>
        <v>101.22199999999997</v>
      </c>
      <c r="BO54" s="175">
        <f t="shared" si="74"/>
        <v>101.21600000000001</v>
      </c>
      <c r="BP54" s="175">
        <f t="shared" si="75"/>
        <v>101.21099999999998</v>
      </c>
      <c r="BQ54" s="175">
        <f t="shared" si="76"/>
        <v>100.18300000000008</v>
      </c>
      <c r="BR54" s="206">
        <f t="shared" si="77"/>
        <v>100.42</v>
      </c>
      <c r="BS54" s="190">
        <f t="shared" si="60"/>
        <v>100.13240000000006</v>
      </c>
      <c r="BT54" s="175">
        <f t="shared" si="61"/>
        <v>100.05700000000013</v>
      </c>
      <c r="BU54" s="208">
        <f t="shared" si="78"/>
        <v>99.990000000000137</v>
      </c>
      <c r="BV54" s="209">
        <f t="shared" si="80"/>
        <v>99.92</v>
      </c>
      <c r="BW54" s="175">
        <v>99.92</v>
      </c>
      <c r="BX54" s="206">
        <v>99.92</v>
      </c>
      <c r="BY54" s="190">
        <f>+BX54-0.091</f>
        <v>99.829000000000008</v>
      </c>
      <c r="BZ54" s="190">
        <f>+BY54-0.091</f>
        <v>99.738000000000014</v>
      </c>
      <c r="CA54" s="190">
        <f t="shared" ref="CA54:CG54" si="83">+BZ54-0.091</f>
        <v>99.64700000000002</v>
      </c>
      <c r="CB54" s="190">
        <f t="shared" si="83"/>
        <v>99.556000000000026</v>
      </c>
      <c r="CC54" s="190">
        <f t="shared" si="83"/>
        <v>99.465000000000032</v>
      </c>
      <c r="CD54" s="190">
        <f t="shared" si="83"/>
        <v>99.374000000000038</v>
      </c>
      <c r="CE54" s="190">
        <f t="shared" si="83"/>
        <v>99.283000000000044</v>
      </c>
      <c r="CF54" s="190">
        <f t="shared" si="83"/>
        <v>99.19200000000005</v>
      </c>
      <c r="CG54" s="190">
        <f t="shared" si="83"/>
        <v>99.101000000000056</v>
      </c>
      <c r="CH54" s="210">
        <v>99.01</v>
      </c>
      <c r="CI54" s="143"/>
      <c r="CJ54" s="144"/>
      <c r="CK54" s="108"/>
      <c r="CL54" s="108"/>
      <c r="CM54" s="108"/>
      <c r="CN54" s="108"/>
      <c r="CO54" s="108"/>
      <c r="CP54" s="108"/>
      <c r="CQ54" s="108"/>
      <c r="CR54" s="107"/>
    </row>
    <row r="55" spans="1:96" ht="49.5" customHeight="1">
      <c r="A55" s="104">
        <f t="shared" si="2"/>
        <v>186</v>
      </c>
      <c r="B55" s="108"/>
      <c r="C55" s="108"/>
      <c r="D55" s="112"/>
      <c r="E55" s="232">
        <f t="shared" si="45"/>
        <v>102.4289999999999</v>
      </c>
      <c r="F55" s="141">
        <v>102.4289999999999</v>
      </c>
      <c r="G55" s="141">
        <v>102.4289999999999</v>
      </c>
      <c r="H55" s="233">
        <v>102.4289999999999</v>
      </c>
      <c r="I55" s="126">
        <v>101.82899999999991</v>
      </c>
      <c r="J55" s="108">
        <v>101.82899999999991</v>
      </c>
      <c r="K55" s="127">
        <v>101.82899999999991</v>
      </c>
      <c r="L55" s="113">
        <v>101.65</v>
      </c>
      <c r="M55" s="108">
        <v>101.65</v>
      </c>
      <c r="N55" s="108">
        <v>101.65</v>
      </c>
      <c r="O55" s="108">
        <v>101.65</v>
      </c>
      <c r="P55" s="108">
        <v>101.65</v>
      </c>
      <c r="Q55" s="108">
        <v>101.65</v>
      </c>
      <c r="R55" s="108">
        <v>101.65</v>
      </c>
      <c r="S55" s="108">
        <v>101.65</v>
      </c>
      <c r="T55" s="108">
        <v>101.65</v>
      </c>
      <c r="U55" s="108">
        <v>101.65</v>
      </c>
      <c r="V55" s="108">
        <v>101.65</v>
      </c>
      <c r="W55" s="108">
        <v>101.65</v>
      </c>
      <c r="X55" s="108">
        <v>101.65</v>
      </c>
      <c r="Y55" s="108">
        <v>101.65</v>
      </c>
      <c r="Z55" s="108">
        <v>101.65</v>
      </c>
      <c r="AA55" s="108">
        <v>101.65</v>
      </c>
      <c r="AB55" s="108">
        <v>101.65</v>
      </c>
      <c r="AC55" s="108">
        <v>101.65</v>
      </c>
      <c r="AD55" s="108">
        <v>101.65</v>
      </c>
      <c r="AE55" s="108">
        <v>101.65</v>
      </c>
      <c r="AF55" s="108">
        <v>101.65</v>
      </c>
      <c r="AG55" s="108">
        <v>101.65</v>
      </c>
      <c r="AH55" s="108">
        <v>101.65</v>
      </c>
      <c r="AI55" s="108">
        <v>101.65</v>
      </c>
      <c r="AJ55" s="108">
        <v>101.65</v>
      </c>
      <c r="AK55" s="108">
        <v>101.65</v>
      </c>
      <c r="AL55" s="108">
        <v>101.65</v>
      </c>
      <c r="AM55" s="108">
        <v>101.65</v>
      </c>
      <c r="AN55" s="108">
        <v>101.65</v>
      </c>
      <c r="AO55" s="108">
        <v>101.65</v>
      </c>
      <c r="AP55" s="108">
        <v>101.65</v>
      </c>
      <c r="AQ55" s="108">
        <v>101.65</v>
      </c>
      <c r="AR55" s="108">
        <v>101.65</v>
      </c>
      <c r="AS55" s="108">
        <v>101.65</v>
      </c>
      <c r="AT55" s="108">
        <v>101.65</v>
      </c>
      <c r="AU55" s="108">
        <v>101.65</v>
      </c>
      <c r="AV55" s="108">
        <v>101.65</v>
      </c>
      <c r="AW55" s="127">
        <v>101.65</v>
      </c>
      <c r="AX55" s="113">
        <f t="shared" si="51"/>
        <v>100.96699999999994</v>
      </c>
      <c r="AY55" s="108">
        <f t="shared" si="52"/>
        <v>100.96699999999994</v>
      </c>
      <c r="AZ55" s="108">
        <f t="shared" si="53"/>
        <v>100.96699999999994</v>
      </c>
      <c r="BA55" s="108">
        <f t="shared" si="54"/>
        <v>100.96699999999994</v>
      </c>
      <c r="BB55" s="108">
        <f t="shared" si="55"/>
        <v>100.96699999999994</v>
      </c>
      <c r="BC55" s="108">
        <f t="shared" si="56"/>
        <v>100.96699999999994</v>
      </c>
      <c r="BD55" s="215">
        <f t="shared" si="63"/>
        <v>101.21899999999997</v>
      </c>
      <c r="BE55" s="175">
        <f t="shared" si="64"/>
        <v>101.21699999999997</v>
      </c>
      <c r="BF55" s="175">
        <f t="shared" si="65"/>
        <v>101.21100000000003</v>
      </c>
      <c r="BG55" s="175">
        <f t="shared" si="66"/>
        <v>101.20900000000003</v>
      </c>
      <c r="BH55" s="175">
        <f t="shared" si="67"/>
        <v>101.203</v>
      </c>
      <c r="BI55" s="175">
        <f t="shared" si="68"/>
        <v>101.19599999999997</v>
      </c>
      <c r="BJ55" s="175">
        <f t="shared" si="69"/>
        <v>101.19599999999997</v>
      </c>
      <c r="BK55" s="175">
        <f t="shared" si="70"/>
        <v>101.18900000000002</v>
      </c>
      <c r="BL55" s="175">
        <f t="shared" si="71"/>
        <v>101.18299999999999</v>
      </c>
      <c r="BM55" s="175">
        <f t="shared" si="72"/>
        <v>101.18199999999999</v>
      </c>
      <c r="BN55" s="175">
        <f t="shared" si="73"/>
        <v>101.17599999999996</v>
      </c>
      <c r="BO55" s="175">
        <f t="shared" si="74"/>
        <v>101.16900000000001</v>
      </c>
      <c r="BP55" s="175">
        <f t="shared" si="75"/>
        <v>101.16299999999998</v>
      </c>
      <c r="BQ55" s="175">
        <f t="shared" si="76"/>
        <v>100.19200000000008</v>
      </c>
      <c r="BR55" s="206">
        <f t="shared" si="77"/>
        <v>100.414</v>
      </c>
      <c r="BS55" s="190">
        <f t="shared" si="60"/>
        <v>100.12880000000006</v>
      </c>
      <c r="BT55" s="175">
        <f t="shared" si="61"/>
        <v>100.05200000000013</v>
      </c>
      <c r="BU55" s="208">
        <f t="shared" si="78"/>
        <v>99.985000000000142</v>
      </c>
      <c r="BV55" s="209">
        <f t="shared" si="80"/>
        <v>99.944000000000003</v>
      </c>
      <c r="BW55" s="175">
        <v>99.944000000000003</v>
      </c>
      <c r="BX55" s="206">
        <v>99.944000000000003</v>
      </c>
      <c r="BY55" s="190">
        <f>+BX55-0.093</f>
        <v>99.850999999999999</v>
      </c>
      <c r="BZ55" s="190">
        <f t="shared" ref="BZ55:CG55" si="84">+BY55-0.093</f>
        <v>99.757999999999996</v>
      </c>
      <c r="CA55" s="190">
        <f t="shared" si="84"/>
        <v>99.664999999999992</v>
      </c>
      <c r="CB55" s="190">
        <f t="shared" si="84"/>
        <v>99.571999999999989</v>
      </c>
      <c r="CC55" s="190">
        <f t="shared" si="84"/>
        <v>99.478999999999985</v>
      </c>
      <c r="CD55" s="190">
        <f t="shared" si="84"/>
        <v>99.385999999999981</v>
      </c>
      <c r="CE55" s="190">
        <f t="shared" si="84"/>
        <v>99.292999999999978</v>
      </c>
      <c r="CF55" s="190">
        <f t="shared" si="84"/>
        <v>99.199999999999974</v>
      </c>
      <c r="CG55" s="190">
        <f t="shared" si="84"/>
        <v>99.106999999999971</v>
      </c>
      <c r="CH55" s="206">
        <v>99.01</v>
      </c>
      <c r="CI55" s="143"/>
      <c r="CJ55" s="144"/>
      <c r="CK55" s="108"/>
      <c r="CL55" s="108"/>
      <c r="CM55" s="108"/>
      <c r="CN55" s="108"/>
      <c r="CO55" s="108"/>
      <c r="CP55" s="108"/>
      <c r="CQ55" s="108"/>
      <c r="CR55" s="107"/>
    </row>
    <row r="56" spans="1:96" ht="49.5" customHeight="1" thickBot="1">
      <c r="A56" s="104">
        <f t="shared" si="2"/>
        <v>183</v>
      </c>
      <c r="B56" s="108"/>
      <c r="C56" s="108"/>
      <c r="D56" s="112"/>
      <c r="E56" s="234">
        <f t="shared" si="45"/>
        <v>102.4159999999999</v>
      </c>
      <c r="F56" s="141">
        <v>102.4159999999999</v>
      </c>
      <c r="G56" s="141">
        <v>102.4159999999999</v>
      </c>
      <c r="H56" s="233">
        <v>102.4159999999999</v>
      </c>
      <c r="I56" s="126">
        <v>101.8159999999999</v>
      </c>
      <c r="J56" s="108">
        <v>101.8159999999999</v>
      </c>
      <c r="K56" s="127">
        <v>101.8159999999999</v>
      </c>
      <c r="L56" s="113">
        <v>101.65</v>
      </c>
      <c r="M56" s="108">
        <v>101.65</v>
      </c>
      <c r="N56" s="108">
        <v>101.65</v>
      </c>
      <c r="O56" s="108">
        <v>101.65</v>
      </c>
      <c r="P56" s="108">
        <v>101.65</v>
      </c>
      <c r="Q56" s="108">
        <v>101.65</v>
      </c>
      <c r="R56" s="108">
        <v>101.65</v>
      </c>
      <c r="S56" s="108">
        <v>101.65</v>
      </c>
      <c r="T56" s="108">
        <v>101.65</v>
      </c>
      <c r="U56" s="108">
        <v>101.65</v>
      </c>
      <c r="V56" s="108">
        <v>101.65</v>
      </c>
      <c r="W56" s="108">
        <v>101.65</v>
      </c>
      <c r="X56" s="108">
        <v>101.65</v>
      </c>
      <c r="Y56" s="108">
        <v>101.65</v>
      </c>
      <c r="Z56" s="108">
        <v>101.65</v>
      </c>
      <c r="AA56" s="108">
        <v>101.65</v>
      </c>
      <c r="AB56" s="108">
        <v>101.65</v>
      </c>
      <c r="AC56" s="108">
        <v>101.65</v>
      </c>
      <c r="AD56" s="108">
        <v>101.65</v>
      </c>
      <c r="AE56" s="108">
        <v>101.65</v>
      </c>
      <c r="AF56" s="108">
        <v>101.65</v>
      </c>
      <c r="AG56" s="108">
        <v>101.65</v>
      </c>
      <c r="AH56" s="108">
        <v>101.65</v>
      </c>
      <c r="AI56" s="108">
        <v>101.65</v>
      </c>
      <c r="AJ56" s="108">
        <v>101.65</v>
      </c>
      <c r="AK56" s="108">
        <v>101.65</v>
      </c>
      <c r="AL56" s="108">
        <v>101.65</v>
      </c>
      <c r="AM56" s="108">
        <v>101.65</v>
      </c>
      <c r="AN56" s="108">
        <v>101.65</v>
      </c>
      <c r="AO56" s="108">
        <v>101.65</v>
      </c>
      <c r="AP56" s="108">
        <v>101.65</v>
      </c>
      <c r="AQ56" s="108">
        <v>101.65</v>
      </c>
      <c r="AR56" s="108">
        <v>101.65</v>
      </c>
      <c r="AS56" s="108">
        <v>101.65</v>
      </c>
      <c r="AT56" s="108">
        <v>101.65</v>
      </c>
      <c r="AU56" s="108">
        <v>101.65</v>
      </c>
      <c r="AV56" s="108">
        <v>101.65</v>
      </c>
      <c r="AW56" s="127">
        <v>101.65</v>
      </c>
      <c r="AX56" s="113">
        <f t="shared" si="51"/>
        <v>100.92999999999994</v>
      </c>
      <c r="AY56" s="108">
        <f t="shared" si="52"/>
        <v>100.92999999999994</v>
      </c>
      <c r="AZ56" s="108">
        <f t="shared" si="53"/>
        <v>100.92999999999994</v>
      </c>
      <c r="BA56" s="108">
        <f t="shared" si="54"/>
        <v>100.92999999999994</v>
      </c>
      <c r="BB56" s="108">
        <f t="shared" si="55"/>
        <v>100.92999999999994</v>
      </c>
      <c r="BC56" s="108">
        <f t="shared" si="56"/>
        <v>100.92999999999994</v>
      </c>
      <c r="BD56" s="215">
        <f t="shared" si="63"/>
        <v>101.17899999999996</v>
      </c>
      <c r="BE56" s="175">
        <f t="shared" si="64"/>
        <v>101.17699999999996</v>
      </c>
      <c r="BF56" s="175">
        <f t="shared" si="65"/>
        <v>101.17000000000003</v>
      </c>
      <c r="BG56" s="175">
        <f t="shared" si="66"/>
        <v>101.16800000000003</v>
      </c>
      <c r="BH56" s="175">
        <f t="shared" si="67"/>
        <v>101.161</v>
      </c>
      <c r="BI56" s="175">
        <f t="shared" si="68"/>
        <v>101.15299999999996</v>
      </c>
      <c r="BJ56" s="175">
        <f t="shared" si="69"/>
        <v>101.15299999999996</v>
      </c>
      <c r="BK56" s="175">
        <f t="shared" si="70"/>
        <v>101.14500000000002</v>
      </c>
      <c r="BL56" s="175">
        <f t="shared" si="71"/>
        <v>101.13799999999999</v>
      </c>
      <c r="BM56" s="175">
        <f t="shared" si="72"/>
        <v>101.13699999999999</v>
      </c>
      <c r="BN56" s="175">
        <f t="shared" si="73"/>
        <v>101.12999999999995</v>
      </c>
      <c r="BO56" s="175">
        <f t="shared" si="74"/>
        <v>101.12200000000001</v>
      </c>
      <c r="BP56" s="175">
        <f t="shared" si="75"/>
        <v>101.11499999999998</v>
      </c>
      <c r="BQ56" s="175">
        <f t="shared" si="76"/>
        <v>100.20100000000008</v>
      </c>
      <c r="BR56" s="206">
        <f t="shared" si="77"/>
        <v>100.408</v>
      </c>
      <c r="BS56" s="190">
        <f t="shared" si="60"/>
        <v>100.12520000000005</v>
      </c>
      <c r="BT56" s="175">
        <f t="shared" si="61"/>
        <v>100.04700000000014</v>
      </c>
      <c r="BU56" s="208">
        <f t="shared" si="78"/>
        <v>99.980000000000146</v>
      </c>
      <c r="BV56" s="209">
        <f t="shared" si="80"/>
        <v>99.968000000000004</v>
      </c>
      <c r="BW56" s="175">
        <v>99.968000000000004</v>
      </c>
      <c r="BX56" s="206">
        <v>99.968000000000004</v>
      </c>
      <c r="BY56" s="190">
        <f>+BX56-0.095</f>
        <v>99.873000000000005</v>
      </c>
      <c r="BZ56" s="190">
        <f t="shared" ref="BZ56:CG56" si="85">+BY56-0.095</f>
        <v>99.778000000000006</v>
      </c>
      <c r="CA56" s="190">
        <f t="shared" si="85"/>
        <v>99.683000000000007</v>
      </c>
      <c r="CB56" s="190">
        <f t="shared" si="85"/>
        <v>99.588000000000008</v>
      </c>
      <c r="CC56" s="190">
        <f t="shared" si="85"/>
        <v>99.493000000000009</v>
      </c>
      <c r="CD56" s="190">
        <f t="shared" si="85"/>
        <v>99.39800000000001</v>
      </c>
      <c r="CE56" s="190">
        <f t="shared" si="85"/>
        <v>99.303000000000011</v>
      </c>
      <c r="CF56" s="190">
        <f t="shared" si="85"/>
        <v>99.208000000000013</v>
      </c>
      <c r="CG56" s="190">
        <f t="shared" si="85"/>
        <v>99.113000000000014</v>
      </c>
      <c r="CH56" s="206">
        <v>99.01</v>
      </c>
      <c r="CI56" s="143"/>
      <c r="CJ56" s="144"/>
      <c r="CK56" s="108"/>
      <c r="CL56" s="108"/>
      <c r="CM56" s="108"/>
      <c r="CN56" s="108"/>
      <c r="CO56" s="108"/>
      <c r="CP56" s="108"/>
      <c r="CQ56" s="108"/>
      <c r="CR56" s="107"/>
    </row>
    <row r="57" spans="1:96" ht="49.5" customHeight="1">
      <c r="A57" s="104">
        <f t="shared" si="2"/>
        <v>180</v>
      </c>
      <c r="B57" s="108"/>
      <c r="C57" s="108"/>
      <c r="D57" s="108"/>
      <c r="E57" s="122"/>
      <c r="F57" s="232">
        <f>+I57+0.6</f>
        <v>102.4039999999999</v>
      </c>
      <c r="G57" s="141">
        <v>102.4039999999999</v>
      </c>
      <c r="H57" s="233">
        <v>102.4039999999999</v>
      </c>
      <c r="I57" s="126">
        <v>101.8039999999999</v>
      </c>
      <c r="J57" s="108">
        <v>101.8039999999999</v>
      </c>
      <c r="K57" s="127">
        <v>101.8039999999999</v>
      </c>
      <c r="L57" s="113">
        <v>101.65</v>
      </c>
      <c r="M57" s="108">
        <v>101.65</v>
      </c>
      <c r="N57" s="108">
        <v>101.65</v>
      </c>
      <c r="O57" s="108">
        <v>101.65</v>
      </c>
      <c r="P57" s="108">
        <v>101.65</v>
      </c>
      <c r="Q57" s="108">
        <v>101.65</v>
      </c>
      <c r="R57" s="108">
        <v>101.65</v>
      </c>
      <c r="S57" s="108">
        <v>101.65</v>
      </c>
      <c r="T57" s="108">
        <v>101.65</v>
      </c>
      <c r="U57" s="108">
        <v>101.65</v>
      </c>
      <c r="V57" s="108">
        <v>101.65</v>
      </c>
      <c r="W57" s="108">
        <v>101.65</v>
      </c>
      <c r="X57" s="108">
        <v>101.65</v>
      </c>
      <c r="Y57" s="108">
        <v>101.65</v>
      </c>
      <c r="Z57" s="108">
        <v>101.65</v>
      </c>
      <c r="AA57" s="108">
        <v>101.65</v>
      </c>
      <c r="AB57" s="108">
        <v>101.65</v>
      </c>
      <c r="AC57" s="108">
        <v>101.65</v>
      </c>
      <c r="AD57" s="108">
        <v>101.65</v>
      </c>
      <c r="AE57" s="108">
        <v>101.65</v>
      </c>
      <c r="AF57" s="108">
        <v>101.65</v>
      </c>
      <c r="AG57" s="108">
        <v>101.65</v>
      </c>
      <c r="AH57" s="108">
        <v>101.65</v>
      </c>
      <c r="AI57" s="108">
        <v>101.65</v>
      </c>
      <c r="AJ57" s="108">
        <v>101.65</v>
      </c>
      <c r="AK57" s="108">
        <v>101.65</v>
      </c>
      <c r="AL57" s="108">
        <v>101.65</v>
      </c>
      <c r="AM57" s="108">
        <v>101.65</v>
      </c>
      <c r="AN57" s="108">
        <v>101.65</v>
      </c>
      <c r="AO57" s="108">
        <v>101.65</v>
      </c>
      <c r="AP57" s="108">
        <v>101.65</v>
      </c>
      <c r="AQ57" s="108">
        <v>101.65</v>
      </c>
      <c r="AR57" s="108">
        <v>101.65</v>
      </c>
      <c r="AS57" s="108">
        <v>101.65</v>
      </c>
      <c r="AT57" s="108">
        <v>101.65</v>
      </c>
      <c r="AU57" s="108">
        <v>101.65</v>
      </c>
      <c r="AV57" s="108">
        <v>101.65</v>
      </c>
      <c r="AW57" s="127">
        <v>101.65</v>
      </c>
      <c r="AX57" s="113">
        <f t="shared" ref="AX57:AX72" si="86">+AX56-0.037</f>
        <v>100.89299999999993</v>
      </c>
      <c r="AY57" s="108">
        <f t="shared" ref="AY57:AY72" si="87">+AY56-0.037</f>
        <v>100.89299999999993</v>
      </c>
      <c r="AZ57" s="108">
        <f t="shared" ref="AZ57:AZ66" si="88">+AZ56-0.037</f>
        <v>100.89299999999993</v>
      </c>
      <c r="BA57" s="108">
        <f t="shared" ref="BA57:BA72" si="89">+BA56-0.037</f>
        <v>100.89299999999993</v>
      </c>
      <c r="BB57" s="108">
        <f t="shared" ref="BB57:BB72" si="90">+BB56-0.037</f>
        <v>100.89299999999993</v>
      </c>
      <c r="BC57" s="108">
        <f t="shared" ref="BC57:BC72" si="91">+BC56-0.037</f>
        <v>100.89299999999993</v>
      </c>
      <c r="BD57" s="215">
        <f t="shared" si="63"/>
        <v>101.13899999999995</v>
      </c>
      <c r="BE57" s="175">
        <f t="shared" si="64"/>
        <v>101.13699999999996</v>
      </c>
      <c r="BF57" s="175">
        <f t="shared" si="65"/>
        <v>101.12900000000003</v>
      </c>
      <c r="BG57" s="175">
        <f t="shared" si="66"/>
        <v>101.12700000000004</v>
      </c>
      <c r="BH57" s="175">
        <f t="shared" si="67"/>
        <v>101.119</v>
      </c>
      <c r="BI57" s="175">
        <f t="shared" si="68"/>
        <v>101.10999999999996</v>
      </c>
      <c r="BJ57" s="175">
        <f t="shared" si="69"/>
        <v>101.10999999999996</v>
      </c>
      <c r="BK57" s="175">
        <f t="shared" si="70"/>
        <v>101.10100000000003</v>
      </c>
      <c r="BL57" s="175">
        <f t="shared" si="71"/>
        <v>101.09299999999999</v>
      </c>
      <c r="BM57" s="175">
        <f t="shared" si="72"/>
        <v>101.09199999999998</v>
      </c>
      <c r="BN57" s="175">
        <f t="shared" si="73"/>
        <v>101.08399999999995</v>
      </c>
      <c r="BO57" s="175">
        <f t="shared" si="74"/>
        <v>101.07500000000002</v>
      </c>
      <c r="BP57" s="175">
        <f t="shared" si="75"/>
        <v>101.06699999999998</v>
      </c>
      <c r="BQ57" s="175">
        <f t="shared" si="76"/>
        <v>100.21000000000008</v>
      </c>
      <c r="BR57" s="206">
        <f t="shared" si="77"/>
        <v>100.402</v>
      </c>
      <c r="BS57" s="190">
        <f t="shared" si="60"/>
        <v>100.12160000000004</v>
      </c>
      <c r="BT57" s="175">
        <f t="shared" si="61"/>
        <v>100.04200000000014</v>
      </c>
      <c r="BU57" s="208">
        <f t="shared" si="78"/>
        <v>99.975000000000151</v>
      </c>
      <c r="BV57" s="209">
        <f t="shared" si="80"/>
        <v>99.992000000000004</v>
      </c>
      <c r="BW57" s="175">
        <v>99.992000000000004</v>
      </c>
      <c r="BX57" s="206">
        <v>99.992000000000004</v>
      </c>
      <c r="BY57" s="190">
        <f>+BX57-0.098</f>
        <v>99.894000000000005</v>
      </c>
      <c r="BZ57" s="190">
        <f t="shared" ref="BZ57:CG57" si="92">+BY57-0.098</f>
        <v>99.796000000000006</v>
      </c>
      <c r="CA57" s="190">
        <f t="shared" si="92"/>
        <v>99.698000000000008</v>
      </c>
      <c r="CB57" s="190">
        <f t="shared" si="92"/>
        <v>99.600000000000009</v>
      </c>
      <c r="CC57" s="190">
        <f t="shared" si="92"/>
        <v>99.50200000000001</v>
      </c>
      <c r="CD57" s="190">
        <f t="shared" si="92"/>
        <v>99.404000000000011</v>
      </c>
      <c r="CE57" s="190">
        <f t="shared" si="92"/>
        <v>99.306000000000012</v>
      </c>
      <c r="CF57" s="190">
        <f t="shared" si="92"/>
        <v>99.208000000000013</v>
      </c>
      <c r="CG57" s="190">
        <f t="shared" si="92"/>
        <v>99.110000000000014</v>
      </c>
      <c r="CH57" s="206">
        <v>99.01</v>
      </c>
      <c r="CI57" s="143"/>
      <c r="CJ57" s="144"/>
      <c r="CK57" s="108"/>
      <c r="CL57" s="108"/>
      <c r="CM57" s="108"/>
      <c r="CN57" s="108"/>
      <c r="CO57" s="108"/>
      <c r="CP57" s="108"/>
      <c r="CQ57" s="108"/>
      <c r="CR57" s="107"/>
    </row>
    <row r="58" spans="1:96" ht="49.5" customHeight="1">
      <c r="A58" s="104">
        <f t="shared" si="2"/>
        <v>177</v>
      </c>
      <c r="B58" s="108"/>
      <c r="C58" s="108"/>
      <c r="D58" s="108"/>
      <c r="E58" s="112"/>
      <c r="F58" s="232">
        <f t="shared" ref="F58:F76" si="93">+I58+0.6</f>
        <v>102.39099999999989</v>
      </c>
      <c r="G58" s="141">
        <v>102.39099999999989</v>
      </c>
      <c r="H58" s="233">
        <v>102.39099999999989</v>
      </c>
      <c r="I58" s="126">
        <v>101.7909999999999</v>
      </c>
      <c r="J58" s="108">
        <v>101.7909999999999</v>
      </c>
      <c r="K58" s="127">
        <v>101.7909999999999</v>
      </c>
      <c r="L58" s="113">
        <v>101.65</v>
      </c>
      <c r="M58" s="108">
        <v>101.65</v>
      </c>
      <c r="N58" s="108">
        <v>101.65</v>
      </c>
      <c r="O58" s="108">
        <v>101.65</v>
      </c>
      <c r="P58" s="108">
        <v>101.65</v>
      </c>
      <c r="Q58" s="108">
        <v>101.65</v>
      </c>
      <c r="R58" s="108">
        <v>101.65</v>
      </c>
      <c r="S58" s="108">
        <v>101.65</v>
      </c>
      <c r="T58" s="108">
        <v>101.65</v>
      </c>
      <c r="U58" s="108">
        <v>101.65</v>
      </c>
      <c r="V58" s="108">
        <v>101.65</v>
      </c>
      <c r="W58" s="108">
        <v>101.65</v>
      </c>
      <c r="X58" s="108">
        <v>101.65</v>
      </c>
      <c r="Y58" s="108">
        <v>101.65</v>
      </c>
      <c r="Z58" s="108">
        <v>101.65</v>
      </c>
      <c r="AA58" s="108">
        <v>101.65</v>
      </c>
      <c r="AB58" s="108">
        <v>101.65</v>
      </c>
      <c r="AC58" s="108">
        <v>101.65</v>
      </c>
      <c r="AD58" s="108">
        <v>101.65</v>
      </c>
      <c r="AE58" s="108">
        <v>101.65</v>
      </c>
      <c r="AF58" s="108">
        <v>101.65</v>
      </c>
      <c r="AG58" s="108">
        <v>101.65</v>
      </c>
      <c r="AH58" s="108">
        <v>101.65</v>
      </c>
      <c r="AI58" s="108">
        <v>101.65</v>
      </c>
      <c r="AJ58" s="108">
        <v>101.65</v>
      </c>
      <c r="AK58" s="108">
        <v>101.65</v>
      </c>
      <c r="AL58" s="108">
        <v>101.65</v>
      </c>
      <c r="AM58" s="108">
        <v>101.65</v>
      </c>
      <c r="AN58" s="108">
        <v>101.65</v>
      </c>
      <c r="AO58" s="108">
        <v>101.65</v>
      </c>
      <c r="AP58" s="108">
        <v>101.65</v>
      </c>
      <c r="AQ58" s="108">
        <v>101.65</v>
      </c>
      <c r="AR58" s="108">
        <v>101.65</v>
      </c>
      <c r="AS58" s="108">
        <v>101.65</v>
      </c>
      <c r="AT58" s="108">
        <v>101.65</v>
      </c>
      <c r="AU58" s="108">
        <v>101.65</v>
      </c>
      <c r="AV58" s="108">
        <v>101.65</v>
      </c>
      <c r="AW58" s="127">
        <v>101.65</v>
      </c>
      <c r="AX58" s="113">
        <f t="shared" si="86"/>
        <v>100.85599999999992</v>
      </c>
      <c r="AY58" s="108">
        <f t="shared" si="87"/>
        <v>100.85599999999992</v>
      </c>
      <c r="AZ58" s="108">
        <f t="shared" si="88"/>
        <v>100.85599999999992</v>
      </c>
      <c r="BA58" s="108">
        <f t="shared" si="89"/>
        <v>100.85599999999992</v>
      </c>
      <c r="BB58" s="108">
        <f t="shared" si="90"/>
        <v>100.85599999999992</v>
      </c>
      <c r="BC58" s="108">
        <f t="shared" si="91"/>
        <v>100.85599999999992</v>
      </c>
      <c r="BD58" s="215">
        <f t="shared" si="63"/>
        <v>101.09899999999995</v>
      </c>
      <c r="BE58" s="175">
        <f t="shared" si="64"/>
        <v>101.09699999999995</v>
      </c>
      <c r="BF58" s="175">
        <f t="shared" si="65"/>
        <v>101.08800000000004</v>
      </c>
      <c r="BG58" s="175">
        <f t="shared" si="66"/>
        <v>101.08600000000004</v>
      </c>
      <c r="BH58" s="175">
        <f t="shared" si="67"/>
        <v>101.077</v>
      </c>
      <c r="BI58" s="175">
        <f t="shared" si="68"/>
        <v>101.06699999999995</v>
      </c>
      <c r="BJ58" s="175">
        <f t="shared" si="69"/>
        <v>101.06699999999995</v>
      </c>
      <c r="BK58" s="175">
        <f t="shared" si="70"/>
        <v>101.05700000000003</v>
      </c>
      <c r="BL58" s="175">
        <f t="shared" si="71"/>
        <v>101.04799999999999</v>
      </c>
      <c r="BM58" s="175">
        <f t="shared" si="72"/>
        <v>101.04699999999998</v>
      </c>
      <c r="BN58" s="175">
        <f t="shared" si="73"/>
        <v>101.03799999999994</v>
      </c>
      <c r="BO58" s="175">
        <f t="shared" si="74"/>
        <v>101.02800000000002</v>
      </c>
      <c r="BP58" s="175">
        <f t="shared" si="75"/>
        <v>101.01899999999998</v>
      </c>
      <c r="BQ58" s="175">
        <f t="shared" si="76"/>
        <v>100.21900000000008</v>
      </c>
      <c r="BR58" s="206">
        <f t="shared" si="77"/>
        <v>100.396</v>
      </c>
      <c r="BS58" s="190">
        <f t="shared" si="60"/>
        <v>100.11800000000004</v>
      </c>
      <c r="BT58" s="175">
        <f t="shared" si="61"/>
        <v>100.03700000000015</v>
      </c>
      <c r="BU58" s="208">
        <f t="shared" si="78"/>
        <v>99.970000000000155</v>
      </c>
      <c r="BV58" s="209">
        <f t="shared" si="80"/>
        <v>100.01600000000001</v>
      </c>
      <c r="BW58" s="175">
        <v>100.01600000000001</v>
      </c>
      <c r="BX58" s="206">
        <v>100.01600000000001</v>
      </c>
      <c r="BY58" s="190">
        <f>+BX58-0.1</f>
        <v>99.916000000000011</v>
      </c>
      <c r="BZ58" s="190">
        <f t="shared" ref="BZ58:CG59" si="94">+BY58-0.1</f>
        <v>99.816000000000017</v>
      </c>
      <c r="CA58" s="190">
        <f t="shared" si="94"/>
        <v>99.716000000000022</v>
      </c>
      <c r="CB58" s="190">
        <f t="shared" si="94"/>
        <v>99.616000000000028</v>
      </c>
      <c r="CC58" s="190">
        <f t="shared" si="94"/>
        <v>99.516000000000034</v>
      </c>
      <c r="CD58" s="190">
        <f t="shared" si="94"/>
        <v>99.416000000000039</v>
      </c>
      <c r="CE58" s="190">
        <f t="shared" si="94"/>
        <v>99.316000000000045</v>
      </c>
      <c r="CF58" s="190">
        <f t="shared" si="94"/>
        <v>99.216000000000051</v>
      </c>
      <c r="CG58" s="190">
        <f t="shared" si="94"/>
        <v>99.116000000000057</v>
      </c>
      <c r="CH58" s="206">
        <v>99.01</v>
      </c>
      <c r="CI58" s="143"/>
      <c r="CJ58" s="144"/>
      <c r="CK58" s="108"/>
      <c r="CL58" s="108"/>
      <c r="CM58" s="108"/>
      <c r="CN58" s="108"/>
      <c r="CO58" s="108"/>
      <c r="CP58" s="108"/>
      <c r="CQ58" s="108"/>
      <c r="CR58" s="107"/>
    </row>
    <row r="59" spans="1:96" ht="49.5" customHeight="1">
      <c r="A59" s="104">
        <f t="shared" si="2"/>
        <v>174</v>
      </c>
      <c r="B59" s="108"/>
      <c r="C59" s="108"/>
      <c r="D59" s="108"/>
      <c r="E59" s="112"/>
      <c r="F59" s="232">
        <f t="shared" si="93"/>
        <v>102.37799999999989</v>
      </c>
      <c r="G59" s="141">
        <v>102.37799999999989</v>
      </c>
      <c r="H59" s="233">
        <v>102.37799999999989</v>
      </c>
      <c r="I59" s="126">
        <v>101.77799999999989</v>
      </c>
      <c r="J59" s="108">
        <v>101.77799999999989</v>
      </c>
      <c r="K59" s="127">
        <v>101.77799999999989</v>
      </c>
      <c r="L59" s="113">
        <v>101.65</v>
      </c>
      <c r="M59" s="108">
        <v>101.65</v>
      </c>
      <c r="N59" s="108">
        <v>101.65</v>
      </c>
      <c r="O59" s="108">
        <v>101.65</v>
      </c>
      <c r="P59" s="108">
        <v>101.65</v>
      </c>
      <c r="Q59" s="108">
        <v>101.65</v>
      </c>
      <c r="R59" s="108">
        <v>101.65</v>
      </c>
      <c r="S59" s="108">
        <v>101.65</v>
      </c>
      <c r="T59" s="108">
        <v>101.65</v>
      </c>
      <c r="U59" s="108">
        <v>101.65</v>
      </c>
      <c r="V59" s="108">
        <v>101.65</v>
      </c>
      <c r="W59" s="108">
        <v>101.65</v>
      </c>
      <c r="X59" s="108">
        <v>101.65</v>
      </c>
      <c r="Y59" s="108">
        <v>101.65</v>
      </c>
      <c r="Z59" s="108">
        <v>101.65</v>
      </c>
      <c r="AA59" s="108">
        <v>101.65</v>
      </c>
      <c r="AB59" s="108">
        <v>101.65</v>
      </c>
      <c r="AC59" s="108">
        <v>101.65</v>
      </c>
      <c r="AD59" s="108">
        <v>101.65</v>
      </c>
      <c r="AE59" s="108">
        <v>101.65</v>
      </c>
      <c r="AF59" s="108">
        <v>101.65</v>
      </c>
      <c r="AG59" s="108">
        <v>101.65</v>
      </c>
      <c r="AH59" s="108">
        <v>101.65</v>
      </c>
      <c r="AI59" s="108">
        <v>101.65</v>
      </c>
      <c r="AJ59" s="108">
        <v>101.65</v>
      </c>
      <c r="AK59" s="108">
        <v>101.65</v>
      </c>
      <c r="AL59" s="108">
        <v>101.65</v>
      </c>
      <c r="AM59" s="108">
        <v>101.65</v>
      </c>
      <c r="AN59" s="108">
        <v>101.65</v>
      </c>
      <c r="AO59" s="108">
        <v>101.65</v>
      </c>
      <c r="AP59" s="108">
        <v>101.65</v>
      </c>
      <c r="AQ59" s="108">
        <v>101.65</v>
      </c>
      <c r="AR59" s="108">
        <v>101.65</v>
      </c>
      <c r="AS59" s="108">
        <v>101.65</v>
      </c>
      <c r="AT59" s="108">
        <v>101.65</v>
      </c>
      <c r="AU59" s="108">
        <v>101.65</v>
      </c>
      <c r="AV59" s="108">
        <v>101.65</v>
      </c>
      <c r="AW59" s="127">
        <v>101.65</v>
      </c>
      <c r="AX59" s="113">
        <f t="shared" si="86"/>
        <v>100.81899999999992</v>
      </c>
      <c r="AY59" s="108">
        <f t="shared" si="87"/>
        <v>100.81899999999992</v>
      </c>
      <c r="AZ59" s="108">
        <f t="shared" si="88"/>
        <v>100.81899999999992</v>
      </c>
      <c r="BA59" s="108">
        <f t="shared" si="89"/>
        <v>100.81899999999992</v>
      </c>
      <c r="BB59" s="108">
        <f t="shared" si="90"/>
        <v>100.81899999999992</v>
      </c>
      <c r="BC59" s="108">
        <f t="shared" si="91"/>
        <v>100.81899999999992</v>
      </c>
      <c r="BD59" s="215">
        <f t="shared" si="63"/>
        <v>101.05899999999994</v>
      </c>
      <c r="BE59" s="175">
        <f t="shared" si="64"/>
        <v>101.05699999999995</v>
      </c>
      <c r="BF59" s="175">
        <f t="shared" si="65"/>
        <v>101.04700000000004</v>
      </c>
      <c r="BG59" s="175">
        <f t="shared" si="66"/>
        <v>101.04500000000004</v>
      </c>
      <c r="BH59" s="175">
        <f t="shared" si="67"/>
        <v>101.035</v>
      </c>
      <c r="BI59" s="175">
        <f t="shared" si="68"/>
        <v>101.02399999999994</v>
      </c>
      <c r="BJ59" s="175">
        <f t="shared" si="69"/>
        <v>101.02399999999994</v>
      </c>
      <c r="BK59" s="175">
        <f t="shared" si="70"/>
        <v>101.01300000000003</v>
      </c>
      <c r="BL59" s="175">
        <f t="shared" si="71"/>
        <v>101.00299999999999</v>
      </c>
      <c r="BM59" s="175">
        <f t="shared" si="72"/>
        <v>101.00199999999998</v>
      </c>
      <c r="BN59" s="175">
        <f t="shared" si="73"/>
        <v>100.99199999999993</v>
      </c>
      <c r="BO59" s="175">
        <f t="shared" si="74"/>
        <v>100.98100000000002</v>
      </c>
      <c r="BP59" s="175">
        <f t="shared" si="75"/>
        <v>100.97099999999998</v>
      </c>
      <c r="BQ59" s="175">
        <f t="shared" si="76"/>
        <v>100.22800000000008</v>
      </c>
      <c r="BR59" s="206">
        <f t="shared" si="77"/>
        <v>100.39</v>
      </c>
      <c r="BS59" s="190">
        <f t="shared" si="60"/>
        <v>100.11440000000003</v>
      </c>
      <c r="BT59" s="175">
        <f t="shared" si="61"/>
        <v>100.03200000000015</v>
      </c>
      <c r="BU59" s="208">
        <f t="shared" si="78"/>
        <v>99.96500000000016</v>
      </c>
      <c r="BV59" s="209">
        <f>+BV58+0.024</f>
        <v>100.04</v>
      </c>
      <c r="BW59" s="175">
        <v>100.04</v>
      </c>
      <c r="BX59" s="206">
        <v>100.04</v>
      </c>
      <c r="BY59" s="190">
        <f>+BX59-0.1</f>
        <v>99.940000000000012</v>
      </c>
      <c r="BZ59" s="190">
        <f t="shared" si="94"/>
        <v>99.840000000000018</v>
      </c>
      <c r="CA59" s="190">
        <f t="shared" si="94"/>
        <v>99.740000000000023</v>
      </c>
      <c r="CB59" s="190">
        <f t="shared" si="94"/>
        <v>99.640000000000029</v>
      </c>
      <c r="CC59" s="190">
        <f t="shared" si="94"/>
        <v>99.540000000000035</v>
      </c>
      <c r="CD59" s="190">
        <f t="shared" si="94"/>
        <v>99.44000000000004</v>
      </c>
      <c r="CE59" s="190">
        <f t="shared" si="94"/>
        <v>99.340000000000046</v>
      </c>
      <c r="CF59" s="190">
        <f t="shared" si="94"/>
        <v>99.240000000000052</v>
      </c>
      <c r="CG59" s="190">
        <f t="shared" si="94"/>
        <v>99.140000000000057</v>
      </c>
      <c r="CH59" s="206">
        <v>99.01</v>
      </c>
      <c r="CI59" s="143"/>
      <c r="CJ59" s="144"/>
      <c r="CK59" s="108"/>
      <c r="CL59" s="108"/>
      <c r="CM59" s="108"/>
      <c r="CN59" s="108"/>
      <c r="CO59" s="108"/>
      <c r="CP59" s="108"/>
      <c r="CQ59" s="108"/>
      <c r="CR59" s="107"/>
    </row>
    <row r="60" spans="1:96" ht="49.5" customHeight="1">
      <c r="A60" s="104">
        <f t="shared" si="2"/>
        <v>171</v>
      </c>
      <c r="B60" s="108"/>
      <c r="C60" s="108"/>
      <c r="D60" s="108"/>
      <c r="E60" s="112"/>
      <c r="F60" s="232">
        <f t="shared" si="93"/>
        <v>102.36499999999988</v>
      </c>
      <c r="G60" s="141">
        <v>102.36499999999988</v>
      </c>
      <c r="H60" s="233">
        <v>102.36499999999988</v>
      </c>
      <c r="I60" s="126">
        <v>101.76499999999989</v>
      </c>
      <c r="J60" s="108">
        <v>101.76499999999989</v>
      </c>
      <c r="K60" s="127">
        <v>101.76499999999989</v>
      </c>
      <c r="L60" s="113">
        <v>101.65</v>
      </c>
      <c r="M60" s="108">
        <v>101.65</v>
      </c>
      <c r="N60" s="108">
        <v>101.65</v>
      </c>
      <c r="O60" s="108">
        <v>101.65</v>
      </c>
      <c r="P60" s="108">
        <v>101.65</v>
      </c>
      <c r="Q60" s="108">
        <v>101.65</v>
      </c>
      <c r="R60" s="108">
        <v>101.65</v>
      </c>
      <c r="S60" s="108">
        <v>101.65</v>
      </c>
      <c r="T60" s="108">
        <v>101.65</v>
      </c>
      <c r="U60" s="108">
        <v>101.65</v>
      </c>
      <c r="V60" s="108">
        <v>101.65</v>
      </c>
      <c r="W60" s="108">
        <v>101.65</v>
      </c>
      <c r="X60" s="108">
        <v>101.65</v>
      </c>
      <c r="Y60" s="108">
        <v>101.65</v>
      </c>
      <c r="Z60" s="108">
        <v>101.65</v>
      </c>
      <c r="AA60" s="108">
        <v>101.65</v>
      </c>
      <c r="AB60" s="108">
        <v>101.65</v>
      </c>
      <c r="AC60" s="108">
        <v>101.65</v>
      </c>
      <c r="AD60" s="108">
        <v>101.65</v>
      </c>
      <c r="AE60" s="108">
        <v>101.65</v>
      </c>
      <c r="AF60" s="108">
        <v>101.65</v>
      </c>
      <c r="AG60" s="108">
        <v>101.65</v>
      </c>
      <c r="AH60" s="108">
        <v>101.65</v>
      </c>
      <c r="AI60" s="108">
        <v>101.65</v>
      </c>
      <c r="AJ60" s="108">
        <v>101.65</v>
      </c>
      <c r="AK60" s="108">
        <v>101.65</v>
      </c>
      <c r="AL60" s="108">
        <v>101.65</v>
      </c>
      <c r="AM60" s="108">
        <v>101.65</v>
      </c>
      <c r="AN60" s="108">
        <v>101.65</v>
      </c>
      <c r="AO60" s="108">
        <v>101.65</v>
      </c>
      <c r="AP60" s="108">
        <v>101.65</v>
      </c>
      <c r="AQ60" s="108">
        <v>101.65</v>
      </c>
      <c r="AR60" s="108">
        <v>101.65</v>
      </c>
      <c r="AS60" s="108">
        <v>101.65</v>
      </c>
      <c r="AT60" s="108">
        <v>101.65</v>
      </c>
      <c r="AU60" s="108">
        <v>101.65</v>
      </c>
      <c r="AV60" s="108">
        <v>101.65</v>
      </c>
      <c r="AW60" s="127">
        <v>101.65</v>
      </c>
      <c r="AX60" s="113">
        <f t="shared" si="86"/>
        <v>100.78199999999991</v>
      </c>
      <c r="AY60" s="108">
        <f t="shared" si="87"/>
        <v>100.78199999999991</v>
      </c>
      <c r="AZ60" s="108">
        <f t="shared" si="88"/>
        <v>100.78199999999991</v>
      </c>
      <c r="BA60" s="108">
        <f t="shared" si="89"/>
        <v>100.78199999999991</v>
      </c>
      <c r="BB60" s="108">
        <f t="shared" si="90"/>
        <v>100.78199999999991</v>
      </c>
      <c r="BC60" s="108">
        <f t="shared" si="91"/>
        <v>100.78199999999991</v>
      </c>
      <c r="BD60" s="215">
        <f t="shared" si="63"/>
        <v>101.01899999999993</v>
      </c>
      <c r="BE60" s="175">
        <f t="shared" si="64"/>
        <v>101.01699999999994</v>
      </c>
      <c r="BF60" s="175">
        <f t="shared" si="65"/>
        <v>101.00600000000004</v>
      </c>
      <c r="BG60" s="175">
        <f t="shared" si="66"/>
        <v>101.00400000000005</v>
      </c>
      <c r="BH60" s="175">
        <f t="shared" si="67"/>
        <v>100.99299999999999</v>
      </c>
      <c r="BI60" s="175">
        <f t="shared" si="68"/>
        <v>100.98099999999994</v>
      </c>
      <c r="BJ60" s="175">
        <f t="shared" si="69"/>
        <v>100.98099999999994</v>
      </c>
      <c r="BK60" s="175">
        <f t="shared" si="70"/>
        <v>100.96900000000004</v>
      </c>
      <c r="BL60" s="175">
        <f t="shared" si="71"/>
        <v>100.95799999999998</v>
      </c>
      <c r="BM60" s="175">
        <f t="shared" si="72"/>
        <v>100.95699999999998</v>
      </c>
      <c r="BN60" s="175">
        <f t="shared" si="73"/>
        <v>100.94599999999993</v>
      </c>
      <c r="BO60" s="175">
        <f t="shared" si="74"/>
        <v>100.93400000000003</v>
      </c>
      <c r="BP60" s="175">
        <f t="shared" si="75"/>
        <v>100.92299999999997</v>
      </c>
      <c r="BQ60" s="175">
        <f t="shared" si="76"/>
        <v>100.23700000000008</v>
      </c>
      <c r="BR60" s="206">
        <f t="shared" si="77"/>
        <v>100.384</v>
      </c>
      <c r="BS60" s="190">
        <f t="shared" si="60"/>
        <v>100.11080000000003</v>
      </c>
      <c r="BT60" s="175">
        <f t="shared" si="61"/>
        <v>100.02700000000016</v>
      </c>
      <c r="BU60" s="208">
        <f t="shared" si="78"/>
        <v>99.960000000000164</v>
      </c>
      <c r="BV60" s="209">
        <f t="shared" si="80"/>
        <v>100.06400000000001</v>
      </c>
      <c r="BW60" s="175">
        <v>100.06400000000001</v>
      </c>
      <c r="BX60" s="206">
        <v>100.06400000000001</v>
      </c>
      <c r="BY60" s="190">
        <f>+BX60-0.105</f>
        <v>99.959000000000003</v>
      </c>
      <c r="BZ60" s="190">
        <f t="shared" ref="BZ60:CG60" si="95">+BY60-0.105</f>
        <v>99.853999999999999</v>
      </c>
      <c r="CA60" s="190">
        <f t="shared" si="95"/>
        <v>99.748999999999995</v>
      </c>
      <c r="CB60" s="190">
        <f t="shared" si="95"/>
        <v>99.643999999999991</v>
      </c>
      <c r="CC60" s="190">
        <f t="shared" si="95"/>
        <v>99.538999999999987</v>
      </c>
      <c r="CD60" s="190">
        <f t="shared" si="95"/>
        <v>99.433999999999983</v>
      </c>
      <c r="CE60" s="190">
        <f t="shared" si="95"/>
        <v>99.328999999999979</v>
      </c>
      <c r="CF60" s="190">
        <f t="shared" si="95"/>
        <v>99.223999999999975</v>
      </c>
      <c r="CG60" s="190">
        <f t="shared" si="95"/>
        <v>99.118999999999971</v>
      </c>
      <c r="CH60" s="206">
        <v>99.01</v>
      </c>
      <c r="CI60" s="143"/>
      <c r="CJ60" s="144"/>
      <c r="CK60" s="108"/>
      <c r="CL60" s="108"/>
      <c r="CM60" s="108"/>
      <c r="CN60" s="108"/>
      <c r="CO60" s="108"/>
      <c r="CP60" s="108"/>
      <c r="CQ60" s="108"/>
      <c r="CR60" s="107"/>
    </row>
    <row r="61" spans="1:96" ht="49.5" customHeight="1">
      <c r="A61" s="104">
        <f t="shared" si="2"/>
        <v>168</v>
      </c>
      <c r="B61" s="108"/>
      <c r="C61" s="108"/>
      <c r="D61" s="108"/>
      <c r="E61" s="112"/>
      <c r="F61" s="232">
        <f t="shared" si="93"/>
        <v>102.35299999999988</v>
      </c>
      <c r="G61" s="141">
        <v>102.35299999999988</v>
      </c>
      <c r="H61" s="233">
        <v>102.35299999999988</v>
      </c>
      <c r="I61" s="126">
        <v>101.75299999999989</v>
      </c>
      <c r="J61" s="108">
        <v>101.75299999999989</v>
      </c>
      <c r="K61" s="127">
        <v>101.75299999999989</v>
      </c>
      <c r="L61" s="113">
        <v>101.65</v>
      </c>
      <c r="M61" s="108">
        <v>101.65</v>
      </c>
      <c r="N61" s="108">
        <v>101.65</v>
      </c>
      <c r="O61" s="108">
        <v>101.65</v>
      </c>
      <c r="P61" s="108">
        <v>101.65</v>
      </c>
      <c r="Q61" s="108">
        <v>101.65</v>
      </c>
      <c r="R61" s="108">
        <v>101.65</v>
      </c>
      <c r="S61" s="108">
        <v>101.65</v>
      </c>
      <c r="T61" s="108">
        <v>101.65</v>
      </c>
      <c r="U61" s="108">
        <v>101.65</v>
      </c>
      <c r="V61" s="108">
        <v>101.65</v>
      </c>
      <c r="W61" s="108">
        <v>101.65</v>
      </c>
      <c r="X61" s="108">
        <v>101.65</v>
      </c>
      <c r="Y61" s="108">
        <v>101.65</v>
      </c>
      <c r="Z61" s="108">
        <v>101.65</v>
      </c>
      <c r="AA61" s="108">
        <v>101.65</v>
      </c>
      <c r="AB61" s="108">
        <v>101.65</v>
      </c>
      <c r="AC61" s="108">
        <v>101.65</v>
      </c>
      <c r="AD61" s="108">
        <v>101.65</v>
      </c>
      <c r="AE61" s="108">
        <v>101.65</v>
      </c>
      <c r="AF61" s="108">
        <v>101.65</v>
      </c>
      <c r="AG61" s="108">
        <v>101.65</v>
      </c>
      <c r="AH61" s="108">
        <v>101.65</v>
      </c>
      <c r="AI61" s="108">
        <v>101.65</v>
      </c>
      <c r="AJ61" s="108">
        <v>101.65</v>
      </c>
      <c r="AK61" s="108">
        <v>101.65</v>
      </c>
      <c r="AL61" s="108">
        <v>101.65</v>
      </c>
      <c r="AM61" s="108">
        <v>101.65</v>
      </c>
      <c r="AN61" s="108">
        <v>101.65</v>
      </c>
      <c r="AO61" s="108">
        <v>101.65</v>
      </c>
      <c r="AP61" s="108">
        <v>101.65</v>
      </c>
      <c r="AQ61" s="108">
        <v>101.65</v>
      </c>
      <c r="AR61" s="108">
        <v>101.65</v>
      </c>
      <c r="AS61" s="108">
        <v>101.65</v>
      </c>
      <c r="AT61" s="108">
        <v>101.65</v>
      </c>
      <c r="AU61" s="108">
        <v>101.65</v>
      </c>
      <c r="AV61" s="108">
        <v>101.65</v>
      </c>
      <c r="AW61" s="127">
        <v>101.65</v>
      </c>
      <c r="AX61" s="113">
        <f t="shared" si="86"/>
        <v>100.74499999999991</v>
      </c>
      <c r="AY61" s="108">
        <f t="shared" si="87"/>
        <v>100.74499999999991</v>
      </c>
      <c r="AZ61" s="108">
        <f t="shared" si="88"/>
        <v>100.74499999999991</v>
      </c>
      <c r="BA61" s="108">
        <f t="shared" si="89"/>
        <v>100.74499999999991</v>
      </c>
      <c r="BB61" s="108">
        <f t="shared" si="90"/>
        <v>100.74499999999991</v>
      </c>
      <c r="BC61" s="108">
        <f t="shared" si="91"/>
        <v>100.74499999999991</v>
      </c>
      <c r="BD61" s="215">
        <f t="shared" si="63"/>
        <v>100.97899999999993</v>
      </c>
      <c r="BE61" s="175">
        <f t="shared" si="64"/>
        <v>100.97699999999993</v>
      </c>
      <c r="BF61" s="175">
        <f t="shared" si="65"/>
        <v>100.96500000000005</v>
      </c>
      <c r="BG61" s="175">
        <f t="shared" si="66"/>
        <v>100.96300000000005</v>
      </c>
      <c r="BH61" s="175">
        <f t="shared" si="67"/>
        <v>100.95099999999999</v>
      </c>
      <c r="BI61" s="175">
        <f t="shared" si="68"/>
        <v>100.93799999999993</v>
      </c>
      <c r="BJ61" s="175">
        <f t="shared" si="69"/>
        <v>100.93799999999993</v>
      </c>
      <c r="BK61" s="175">
        <f t="shared" si="70"/>
        <v>100.92500000000004</v>
      </c>
      <c r="BL61" s="175">
        <f t="shared" si="71"/>
        <v>100.91299999999998</v>
      </c>
      <c r="BM61" s="175">
        <f t="shared" si="72"/>
        <v>100.91199999999998</v>
      </c>
      <c r="BN61" s="175">
        <f t="shared" si="73"/>
        <v>100.89999999999992</v>
      </c>
      <c r="BO61" s="175">
        <f t="shared" si="74"/>
        <v>100.88700000000003</v>
      </c>
      <c r="BP61" s="175">
        <f t="shared" si="75"/>
        <v>100.87499999999997</v>
      </c>
      <c r="BQ61" s="175">
        <f t="shared" si="76"/>
        <v>100.24600000000008</v>
      </c>
      <c r="BR61" s="206">
        <f t="shared" si="77"/>
        <v>100.378</v>
      </c>
      <c r="BS61" s="190">
        <f t="shared" si="60"/>
        <v>100.10720000000002</v>
      </c>
      <c r="BT61" s="175">
        <f t="shared" si="61"/>
        <v>100.02200000000016</v>
      </c>
      <c r="BU61" s="208">
        <f t="shared" si="78"/>
        <v>99.955000000000169</v>
      </c>
      <c r="BV61" s="209">
        <f t="shared" si="80"/>
        <v>100.08800000000001</v>
      </c>
      <c r="BW61" s="175">
        <v>100.08800000000001</v>
      </c>
      <c r="BX61" s="206">
        <v>100.08800000000001</v>
      </c>
      <c r="BY61" s="190">
        <f>+BX61-0.107</f>
        <v>99.981000000000009</v>
      </c>
      <c r="BZ61" s="190">
        <f t="shared" ref="BZ61:CG61" si="96">+BY61-0.107</f>
        <v>99.874000000000009</v>
      </c>
      <c r="CA61" s="190">
        <f t="shared" si="96"/>
        <v>99.76700000000001</v>
      </c>
      <c r="CB61" s="190">
        <f t="shared" si="96"/>
        <v>99.660000000000011</v>
      </c>
      <c r="CC61" s="190">
        <f t="shared" si="96"/>
        <v>99.553000000000011</v>
      </c>
      <c r="CD61" s="190">
        <f t="shared" si="96"/>
        <v>99.446000000000012</v>
      </c>
      <c r="CE61" s="190">
        <f t="shared" si="96"/>
        <v>99.339000000000013</v>
      </c>
      <c r="CF61" s="190">
        <f t="shared" si="96"/>
        <v>99.232000000000014</v>
      </c>
      <c r="CG61" s="190">
        <f t="shared" si="96"/>
        <v>99.125000000000014</v>
      </c>
      <c r="CH61" s="206">
        <v>99.01</v>
      </c>
      <c r="CI61" s="143"/>
      <c r="CJ61" s="144"/>
      <c r="CK61" s="108"/>
      <c r="CL61" s="108"/>
      <c r="CM61" s="108"/>
      <c r="CN61" s="108"/>
      <c r="CO61" s="108"/>
      <c r="CP61" s="108"/>
      <c r="CQ61" s="108"/>
      <c r="CR61" s="107"/>
    </row>
    <row r="62" spans="1:96" ht="49.5" customHeight="1" thickBot="1">
      <c r="A62" s="104">
        <f t="shared" si="2"/>
        <v>165</v>
      </c>
      <c r="B62" s="108"/>
      <c r="C62" s="108"/>
      <c r="D62" s="108"/>
      <c r="E62" s="112"/>
      <c r="F62" s="232">
        <f t="shared" si="93"/>
        <v>102.34099999999988</v>
      </c>
      <c r="G62" s="141">
        <v>102.34099999999988</v>
      </c>
      <c r="H62" s="233">
        <v>102.34099999999988</v>
      </c>
      <c r="I62" s="126">
        <v>101.74099999999989</v>
      </c>
      <c r="J62" s="108">
        <v>101.74099999999989</v>
      </c>
      <c r="K62" s="127">
        <v>101.74099999999989</v>
      </c>
      <c r="L62" s="113">
        <v>101.65</v>
      </c>
      <c r="M62" s="108">
        <v>101.65</v>
      </c>
      <c r="N62" s="108">
        <v>101.65</v>
      </c>
      <c r="O62" s="108">
        <v>101.65</v>
      </c>
      <c r="P62" s="108">
        <v>101.65</v>
      </c>
      <c r="Q62" s="108">
        <v>101.65</v>
      </c>
      <c r="R62" s="108">
        <v>101.65</v>
      </c>
      <c r="S62" s="108">
        <v>101.65</v>
      </c>
      <c r="T62" s="108">
        <v>101.65</v>
      </c>
      <c r="U62" s="108">
        <v>101.65</v>
      </c>
      <c r="V62" s="108">
        <v>101.65</v>
      </c>
      <c r="W62" s="108">
        <v>101.65</v>
      </c>
      <c r="X62" s="108">
        <v>101.65</v>
      </c>
      <c r="Y62" s="108">
        <v>101.65</v>
      </c>
      <c r="Z62" s="108">
        <v>101.65</v>
      </c>
      <c r="AA62" s="108">
        <v>101.65</v>
      </c>
      <c r="AB62" s="108">
        <v>101.65</v>
      </c>
      <c r="AC62" s="108">
        <v>101.65</v>
      </c>
      <c r="AD62" s="108">
        <v>101.65</v>
      </c>
      <c r="AE62" s="108">
        <v>101.65</v>
      </c>
      <c r="AF62" s="108">
        <v>101.65</v>
      </c>
      <c r="AG62" s="108">
        <v>101.65</v>
      </c>
      <c r="AH62" s="108">
        <v>101.65</v>
      </c>
      <c r="AI62" s="108">
        <v>101.65</v>
      </c>
      <c r="AJ62" s="108">
        <v>101.65</v>
      </c>
      <c r="AK62" s="108">
        <v>101.65</v>
      </c>
      <c r="AL62" s="108">
        <v>101.65</v>
      </c>
      <c r="AM62" s="108">
        <v>101.65</v>
      </c>
      <c r="AN62" s="108">
        <v>101.65</v>
      </c>
      <c r="AO62" s="108">
        <v>101.65</v>
      </c>
      <c r="AP62" s="108">
        <v>101.65</v>
      </c>
      <c r="AQ62" s="108">
        <v>101.65</v>
      </c>
      <c r="AR62" s="108">
        <v>101.65</v>
      </c>
      <c r="AS62" s="108">
        <v>101.65</v>
      </c>
      <c r="AT62" s="108">
        <v>101.65</v>
      </c>
      <c r="AU62" s="108">
        <v>101.65</v>
      </c>
      <c r="AV62" s="108">
        <v>101.65</v>
      </c>
      <c r="AW62" s="127">
        <v>101.65</v>
      </c>
      <c r="AX62" s="113">
        <f t="shared" si="86"/>
        <v>100.7079999999999</v>
      </c>
      <c r="AY62" s="108">
        <f t="shared" si="87"/>
        <v>100.7079999999999</v>
      </c>
      <c r="AZ62" s="108">
        <f t="shared" si="88"/>
        <v>100.7079999999999</v>
      </c>
      <c r="BA62" s="108">
        <f t="shared" si="89"/>
        <v>100.7079999999999</v>
      </c>
      <c r="BB62" s="108">
        <f t="shared" si="90"/>
        <v>100.7079999999999</v>
      </c>
      <c r="BC62" s="108">
        <f t="shared" si="91"/>
        <v>100.7079999999999</v>
      </c>
      <c r="BD62" s="215">
        <f t="shared" si="63"/>
        <v>100.93899999999992</v>
      </c>
      <c r="BE62" s="175">
        <f t="shared" si="64"/>
        <v>100.93699999999993</v>
      </c>
      <c r="BF62" s="175">
        <f t="shared" si="65"/>
        <v>100.92400000000005</v>
      </c>
      <c r="BG62" s="175">
        <f t="shared" si="66"/>
        <v>100.92200000000005</v>
      </c>
      <c r="BH62" s="175">
        <f t="shared" si="67"/>
        <v>100.90899999999999</v>
      </c>
      <c r="BI62" s="175">
        <f t="shared" si="68"/>
        <v>100.89499999999992</v>
      </c>
      <c r="BJ62" s="175">
        <f t="shared" si="69"/>
        <v>100.89499999999992</v>
      </c>
      <c r="BK62" s="175">
        <f t="shared" si="70"/>
        <v>100.88100000000004</v>
      </c>
      <c r="BL62" s="175">
        <f t="shared" si="71"/>
        <v>100.86799999999998</v>
      </c>
      <c r="BM62" s="175">
        <f t="shared" si="72"/>
        <v>100.86699999999998</v>
      </c>
      <c r="BN62" s="175">
        <f t="shared" si="73"/>
        <v>100.85399999999991</v>
      </c>
      <c r="BO62" s="175">
        <f t="shared" si="74"/>
        <v>100.84000000000003</v>
      </c>
      <c r="BP62" s="175">
        <f t="shared" si="75"/>
        <v>100.82699999999997</v>
      </c>
      <c r="BQ62" s="175">
        <f t="shared" si="76"/>
        <v>100.25500000000008</v>
      </c>
      <c r="BR62" s="206">
        <f t="shared" si="77"/>
        <v>100.372</v>
      </c>
      <c r="BS62" s="190">
        <f t="shared" si="60"/>
        <v>100.10360000000001</v>
      </c>
      <c r="BT62" s="175">
        <f t="shared" si="61"/>
        <v>100.01700000000017</v>
      </c>
      <c r="BU62" s="208">
        <f t="shared" si="78"/>
        <v>99.950000000000173</v>
      </c>
      <c r="BV62" s="209">
        <f t="shared" si="80"/>
        <v>100.11200000000001</v>
      </c>
      <c r="BW62" s="175">
        <v>100.11200000000001</v>
      </c>
      <c r="BX62" s="206">
        <v>100.11200000000001</v>
      </c>
      <c r="BY62" s="190">
        <f>+BX62-0.11</f>
        <v>100.00200000000001</v>
      </c>
      <c r="BZ62" s="190">
        <f>+BY62-0.11</f>
        <v>99.89200000000001</v>
      </c>
      <c r="CA62" s="190">
        <f t="shared" ref="CA62:CH62" si="97">+BZ62-0.11</f>
        <v>99.782000000000011</v>
      </c>
      <c r="CB62" s="190">
        <f t="shared" si="97"/>
        <v>99.672000000000011</v>
      </c>
      <c r="CC62" s="190">
        <f t="shared" si="97"/>
        <v>99.562000000000012</v>
      </c>
      <c r="CD62" s="190">
        <f t="shared" si="97"/>
        <v>99.452000000000012</v>
      </c>
      <c r="CE62" s="190">
        <f t="shared" si="97"/>
        <v>99.342000000000013</v>
      </c>
      <c r="CF62" s="190">
        <f t="shared" si="97"/>
        <v>99.232000000000014</v>
      </c>
      <c r="CG62" s="190">
        <f t="shared" si="97"/>
        <v>99.122000000000014</v>
      </c>
      <c r="CH62" s="206">
        <f t="shared" si="97"/>
        <v>99.012000000000015</v>
      </c>
      <c r="CI62" s="145"/>
      <c r="CJ62" s="144"/>
      <c r="CK62" s="108"/>
      <c r="CL62" s="108"/>
      <c r="CM62" s="108"/>
      <c r="CN62" s="108"/>
      <c r="CO62" s="108"/>
      <c r="CP62" s="108"/>
      <c r="CQ62" s="108"/>
      <c r="CR62" s="107"/>
    </row>
    <row r="63" spans="1:96" ht="49.5" customHeight="1">
      <c r="A63" s="104">
        <f t="shared" si="2"/>
        <v>162</v>
      </c>
      <c r="B63" s="108"/>
      <c r="C63" s="108"/>
      <c r="D63" s="108"/>
      <c r="E63" s="112"/>
      <c r="F63" s="232">
        <f t="shared" si="93"/>
        <v>102.32899999999988</v>
      </c>
      <c r="G63" s="141">
        <v>102.32899999999988</v>
      </c>
      <c r="H63" s="233">
        <v>102.32899999999988</v>
      </c>
      <c r="I63" s="126">
        <v>101.72899999999989</v>
      </c>
      <c r="J63" s="108">
        <v>101.72899999999989</v>
      </c>
      <c r="K63" s="127">
        <v>101.72899999999989</v>
      </c>
      <c r="L63" s="113">
        <v>101.65</v>
      </c>
      <c r="M63" s="108">
        <v>101.65</v>
      </c>
      <c r="N63" s="108">
        <v>101.65</v>
      </c>
      <c r="O63" s="108">
        <v>101.65</v>
      </c>
      <c r="P63" s="108">
        <v>101.65</v>
      </c>
      <c r="Q63" s="108">
        <v>101.65</v>
      </c>
      <c r="R63" s="108">
        <v>101.65</v>
      </c>
      <c r="S63" s="108">
        <v>101.65</v>
      </c>
      <c r="T63" s="108">
        <v>101.65</v>
      </c>
      <c r="U63" s="108">
        <v>101.65</v>
      </c>
      <c r="V63" s="108">
        <v>101.65</v>
      </c>
      <c r="W63" s="108">
        <v>101.65</v>
      </c>
      <c r="X63" s="108">
        <v>101.65</v>
      </c>
      <c r="Y63" s="108">
        <v>101.65</v>
      </c>
      <c r="Z63" s="108">
        <v>101.65</v>
      </c>
      <c r="AA63" s="108">
        <v>101.65</v>
      </c>
      <c r="AB63" s="108">
        <v>101.65</v>
      </c>
      <c r="AC63" s="108">
        <v>101.65</v>
      </c>
      <c r="AD63" s="108">
        <v>101.65</v>
      </c>
      <c r="AE63" s="108">
        <v>101.65</v>
      </c>
      <c r="AF63" s="108">
        <v>101.65</v>
      </c>
      <c r="AG63" s="108">
        <v>101.65</v>
      </c>
      <c r="AH63" s="108">
        <v>101.65</v>
      </c>
      <c r="AI63" s="108">
        <v>101.65</v>
      </c>
      <c r="AJ63" s="108">
        <v>101.65</v>
      </c>
      <c r="AK63" s="108">
        <v>101.65</v>
      </c>
      <c r="AL63" s="108">
        <v>101.65</v>
      </c>
      <c r="AM63" s="108">
        <v>101.65</v>
      </c>
      <c r="AN63" s="108">
        <v>101.65</v>
      </c>
      <c r="AO63" s="108">
        <v>101.65</v>
      </c>
      <c r="AP63" s="108">
        <v>101.65</v>
      </c>
      <c r="AQ63" s="108">
        <v>101.65</v>
      </c>
      <c r="AR63" s="108">
        <v>101.65</v>
      </c>
      <c r="AS63" s="108">
        <v>101.65</v>
      </c>
      <c r="AT63" s="108">
        <v>101.65</v>
      </c>
      <c r="AU63" s="108">
        <v>101.65</v>
      </c>
      <c r="AV63" s="108">
        <v>101.65</v>
      </c>
      <c r="AW63" s="127">
        <v>101.65</v>
      </c>
      <c r="AX63" s="113">
        <f t="shared" si="86"/>
        <v>100.67099999999989</v>
      </c>
      <c r="AY63" s="108">
        <f t="shared" si="87"/>
        <v>100.67099999999989</v>
      </c>
      <c r="AZ63" s="108">
        <f t="shared" si="88"/>
        <v>100.67099999999989</v>
      </c>
      <c r="BA63" s="108">
        <f t="shared" si="89"/>
        <v>100.67099999999989</v>
      </c>
      <c r="BB63" s="108">
        <f t="shared" si="90"/>
        <v>100.67099999999989</v>
      </c>
      <c r="BC63" s="108">
        <f t="shared" si="91"/>
        <v>100.67099999999989</v>
      </c>
      <c r="BD63" s="215">
        <f t="shared" si="63"/>
        <v>100.89899999999992</v>
      </c>
      <c r="BE63" s="175">
        <f t="shared" si="64"/>
        <v>100.89699999999992</v>
      </c>
      <c r="BF63" s="175">
        <f t="shared" si="65"/>
        <v>100.88300000000005</v>
      </c>
      <c r="BG63" s="175">
        <f t="shared" si="66"/>
        <v>100.88100000000006</v>
      </c>
      <c r="BH63" s="175">
        <f t="shared" si="67"/>
        <v>100.86699999999999</v>
      </c>
      <c r="BI63" s="175">
        <f t="shared" si="68"/>
        <v>100.85199999999992</v>
      </c>
      <c r="BJ63" s="175">
        <f t="shared" si="69"/>
        <v>100.85199999999992</v>
      </c>
      <c r="BK63" s="175">
        <f t="shared" si="70"/>
        <v>100.83700000000005</v>
      </c>
      <c r="BL63" s="175">
        <f t="shared" si="71"/>
        <v>100.82299999999998</v>
      </c>
      <c r="BM63" s="175">
        <f t="shared" si="72"/>
        <v>100.82199999999997</v>
      </c>
      <c r="BN63" s="175">
        <f t="shared" si="73"/>
        <v>100.80799999999991</v>
      </c>
      <c r="BO63" s="175">
        <f t="shared" si="74"/>
        <v>100.79300000000003</v>
      </c>
      <c r="BP63" s="175">
        <f t="shared" si="75"/>
        <v>100.77899999999997</v>
      </c>
      <c r="BQ63" s="175">
        <f t="shared" si="76"/>
        <v>100.26400000000008</v>
      </c>
      <c r="BR63" s="206">
        <f t="shared" si="77"/>
        <v>100.366</v>
      </c>
      <c r="BS63" s="190">
        <f t="shared" si="60"/>
        <v>100.10000000000001</v>
      </c>
      <c r="BT63" s="175">
        <f t="shared" si="61"/>
        <v>100.01200000000017</v>
      </c>
      <c r="BU63" s="208">
        <f t="shared" si="78"/>
        <v>99.945000000000178</v>
      </c>
      <c r="BV63" s="209">
        <f t="shared" si="80"/>
        <v>100.13600000000001</v>
      </c>
      <c r="BW63" s="175">
        <v>100.13600000000001</v>
      </c>
      <c r="BX63" s="206">
        <v>100.13600000000001</v>
      </c>
      <c r="BY63" s="190">
        <f>+BX63-0.102</f>
        <v>100.03400000000001</v>
      </c>
      <c r="BZ63" s="190">
        <f>+BY63-0.102</f>
        <v>99.932000000000002</v>
      </c>
      <c r="CA63" s="190">
        <f t="shared" ref="CA63:CH63" si="98">+BZ63-0.102</f>
        <v>99.83</v>
      </c>
      <c r="CB63" s="190">
        <f t="shared" si="98"/>
        <v>99.727999999999994</v>
      </c>
      <c r="CC63" s="190">
        <f t="shared" si="98"/>
        <v>99.625999999999991</v>
      </c>
      <c r="CD63" s="190">
        <f t="shared" si="98"/>
        <v>99.523999999999987</v>
      </c>
      <c r="CE63" s="190">
        <f t="shared" si="98"/>
        <v>99.421999999999983</v>
      </c>
      <c r="CF63" s="190">
        <f t="shared" si="98"/>
        <v>99.319999999999979</v>
      </c>
      <c r="CG63" s="190">
        <f t="shared" si="98"/>
        <v>99.217999999999975</v>
      </c>
      <c r="CH63" s="190">
        <f t="shared" si="98"/>
        <v>99.115999999999971</v>
      </c>
      <c r="CI63" s="210">
        <v>99.01</v>
      </c>
      <c r="CJ63" s="143"/>
      <c r="CK63" s="108"/>
      <c r="CL63" s="108"/>
      <c r="CM63" s="108"/>
      <c r="CN63" s="108"/>
      <c r="CO63" s="108"/>
      <c r="CP63" s="108"/>
      <c r="CQ63" s="108"/>
      <c r="CR63" s="107"/>
    </row>
    <row r="64" spans="1:96" ht="49.5" customHeight="1">
      <c r="A64" s="104">
        <f t="shared" si="2"/>
        <v>159</v>
      </c>
      <c r="B64" s="108"/>
      <c r="C64" s="108"/>
      <c r="D64" s="108"/>
      <c r="E64" s="112"/>
      <c r="F64" s="232">
        <f t="shared" si="93"/>
        <v>102.31699999999988</v>
      </c>
      <c r="G64" s="141">
        <v>102.31699999999988</v>
      </c>
      <c r="H64" s="233">
        <v>102.31699999999988</v>
      </c>
      <c r="I64" s="126">
        <v>101.71699999999989</v>
      </c>
      <c r="J64" s="108">
        <v>101.71699999999989</v>
      </c>
      <c r="K64" s="127">
        <v>101.71699999999989</v>
      </c>
      <c r="L64" s="113">
        <v>101.65</v>
      </c>
      <c r="M64" s="108">
        <v>101.65</v>
      </c>
      <c r="N64" s="108">
        <v>101.65</v>
      </c>
      <c r="O64" s="108">
        <v>101.65</v>
      </c>
      <c r="P64" s="108">
        <v>101.65</v>
      </c>
      <c r="Q64" s="108">
        <v>101.65</v>
      </c>
      <c r="R64" s="108">
        <v>101.65</v>
      </c>
      <c r="S64" s="108">
        <v>101.65</v>
      </c>
      <c r="T64" s="108">
        <v>101.65</v>
      </c>
      <c r="U64" s="108">
        <v>101.65</v>
      </c>
      <c r="V64" s="108">
        <v>101.65</v>
      </c>
      <c r="W64" s="108">
        <v>101.65</v>
      </c>
      <c r="X64" s="108">
        <v>101.65</v>
      </c>
      <c r="Y64" s="108">
        <v>101.65</v>
      </c>
      <c r="Z64" s="108">
        <v>101.65</v>
      </c>
      <c r="AA64" s="108">
        <v>101.65</v>
      </c>
      <c r="AB64" s="108">
        <v>101.65</v>
      </c>
      <c r="AC64" s="108">
        <v>101.65</v>
      </c>
      <c r="AD64" s="108">
        <v>101.65</v>
      </c>
      <c r="AE64" s="108">
        <v>101.65</v>
      </c>
      <c r="AF64" s="108">
        <v>101.65</v>
      </c>
      <c r="AG64" s="108">
        <v>101.65</v>
      </c>
      <c r="AH64" s="108">
        <v>101.65</v>
      </c>
      <c r="AI64" s="108">
        <v>101.65</v>
      </c>
      <c r="AJ64" s="108">
        <v>101.65</v>
      </c>
      <c r="AK64" s="108">
        <v>101.65</v>
      </c>
      <c r="AL64" s="108">
        <v>101.65</v>
      </c>
      <c r="AM64" s="108">
        <v>101.65</v>
      </c>
      <c r="AN64" s="108">
        <v>101.65</v>
      </c>
      <c r="AO64" s="108">
        <v>101.65</v>
      </c>
      <c r="AP64" s="108">
        <v>101.65</v>
      </c>
      <c r="AQ64" s="108">
        <v>101.65</v>
      </c>
      <c r="AR64" s="108">
        <v>101.65</v>
      </c>
      <c r="AS64" s="108">
        <v>101.65</v>
      </c>
      <c r="AT64" s="108">
        <v>101.65</v>
      </c>
      <c r="AU64" s="108">
        <v>101.65</v>
      </c>
      <c r="AV64" s="108">
        <v>101.65</v>
      </c>
      <c r="AW64" s="127">
        <v>101.65</v>
      </c>
      <c r="AX64" s="113">
        <f t="shared" si="86"/>
        <v>100.63399999999989</v>
      </c>
      <c r="AY64" s="108">
        <f t="shared" si="87"/>
        <v>100.63399999999989</v>
      </c>
      <c r="AZ64" s="108">
        <f t="shared" si="88"/>
        <v>100.63399999999989</v>
      </c>
      <c r="BA64" s="108">
        <f t="shared" si="89"/>
        <v>100.63399999999989</v>
      </c>
      <c r="BB64" s="108">
        <f t="shared" si="90"/>
        <v>100.63399999999989</v>
      </c>
      <c r="BC64" s="108">
        <f t="shared" si="91"/>
        <v>100.63399999999989</v>
      </c>
      <c r="BD64" s="215">
        <f t="shared" si="63"/>
        <v>100.85899999999991</v>
      </c>
      <c r="BE64" s="175">
        <f t="shared" si="64"/>
        <v>100.85699999999991</v>
      </c>
      <c r="BF64" s="175">
        <f t="shared" si="65"/>
        <v>100.84200000000006</v>
      </c>
      <c r="BG64" s="175">
        <f t="shared" si="66"/>
        <v>100.84000000000006</v>
      </c>
      <c r="BH64" s="175">
        <f t="shared" si="67"/>
        <v>100.82499999999999</v>
      </c>
      <c r="BI64" s="175">
        <f t="shared" si="68"/>
        <v>100.80899999999991</v>
      </c>
      <c r="BJ64" s="175">
        <f t="shared" si="69"/>
        <v>100.80899999999991</v>
      </c>
      <c r="BK64" s="175">
        <f t="shared" si="70"/>
        <v>100.79300000000005</v>
      </c>
      <c r="BL64" s="175">
        <f t="shared" si="71"/>
        <v>100.77799999999998</v>
      </c>
      <c r="BM64" s="175">
        <f t="shared" si="72"/>
        <v>100.77699999999997</v>
      </c>
      <c r="BN64" s="175">
        <f t="shared" si="73"/>
        <v>100.7619999999999</v>
      </c>
      <c r="BO64" s="175">
        <f t="shared" si="74"/>
        <v>100.74600000000004</v>
      </c>
      <c r="BP64" s="175">
        <f t="shared" si="75"/>
        <v>100.73099999999997</v>
      </c>
      <c r="BQ64" s="175">
        <f t="shared" si="76"/>
        <v>100.27300000000008</v>
      </c>
      <c r="BR64" s="206">
        <f t="shared" si="77"/>
        <v>100.36</v>
      </c>
      <c r="BS64" s="190">
        <f t="shared" si="60"/>
        <v>100.0964</v>
      </c>
      <c r="BT64" s="175">
        <f t="shared" si="61"/>
        <v>100.00700000000018</v>
      </c>
      <c r="BU64" s="208">
        <f t="shared" si="78"/>
        <v>99.940000000000182</v>
      </c>
      <c r="BV64" s="209">
        <f t="shared" si="80"/>
        <v>100.16000000000001</v>
      </c>
      <c r="BW64" s="175">
        <v>100.16000000000001</v>
      </c>
      <c r="BX64" s="206">
        <v>100.16000000000001</v>
      </c>
      <c r="BY64" s="190">
        <f>+BX64-0.104</f>
        <v>100.05600000000001</v>
      </c>
      <c r="BZ64" s="190">
        <f>+BY64-0.104</f>
        <v>99.952000000000012</v>
      </c>
      <c r="CA64" s="190">
        <f t="shared" ref="CA64:CH64" si="99">+BZ64-0.104</f>
        <v>99.848000000000013</v>
      </c>
      <c r="CB64" s="190">
        <f t="shared" si="99"/>
        <v>99.744000000000014</v>
      </c>
      <c r="CC64" s="190">
        <f t="shared" si="99"/>
        <v>99.640000000000015</v>
      </c>
      <c r="CD64" s="190">
        <f t="shared" si="99"/>
        <v>99.536000000000016</v>
      </c>
      <c r="CE64" s="190">
        <f t="shared" si="99"/>
        <v>99.432000000000016</v>
      </c>
      <c r="CF64" s="190">
        <f t="shared" si="99"/>
        <v>99.328000000000017</v>
      </c>
      <c r="CG64" s="190">
        <f t="shared" si="99"/>
        <v>99.224000000000018</v>
      </c>
      <c r="CH64" s="190">
        <f t="shared" si="99"/>
        <v>99.120000000000019</v>
      </c>
      <c r="CI64" s="206">
        <v>99.01</v>
      </c>
      <c r="CJ64" s="143"/>
      <c r="CK64" s="108"/>
      <c r="CL64" s="108"/>
      <c r="CM64" s="108"/>
      <c r="CN64" s="108"/>
      <c r="CO64" s="108"/>
      <c r="CP64" s="108"/>
      <c r="CQ64" s="108"/>
      <c r="CR64" s="107"/>
    </row>
    <row r="65" spans="1:96" ht="49.5" customHeight="1" thickBot="1">
      <c r="A65" s="104">
        <f t="shared" si="2"/>
        <v>156</v>
      </c>
      <c r="B65" s="108"/>
      <c r="C65" s="108"/>
      <c r="D65" s="108"/>
      <c r="E65" s="112"/>
      <c r="F65" s="232">
        <f t="shared" si="93"/>
        <v>102.30499999999988</v>
      </c>
      <c r="G65" s="141">
        <v>102.30499999999988</v>
      </c>
      <c r="H65" s="233">
        <v>102.30499999999988</v>
      </c>
      <c r="I65" s="126">
        <v>101.70499999999988</v>
      </c>
      <c r="J65" s="108">
        <v>101.70499999999988</v>
      </c>
      <c r="K65" s="127">
        <v>101.70499999999988</v>
      </c>
      <c r="L65" s="113">
        <v>101.65</v>
      </c>
      <c r="M65" s="108">
        <v>101.65</v>
      </c>
      <c r="N65" s="108">
        <v>101.65</v>
      </c>
      <c r="O65" s="108">
        <v>101.65</v>
      </c>
      <c r="P65" s="108">
        <v>101.65</v>
      </c>
      <c r="Q65" s="108">
        <v>101.65</v>
      </c>
      <c r="R65" s="108">
        <v>101.65</v>
      </c>
      <c r="S65" s="108">
        <v>101.65</v>
      </c>
      <c r="T65" s="108">
        <v>101.65</v>
      </c>
      <c r="U65" s="108">
        <v>101.65</v>
      </c>
      <c r="V65" s="108">
        <v>101.65</v>
      </c>
      <c r="W65" s="108">
        <v>101.65</v>
      </c>
      <c r="X65" s="108">
        <v>101.65</v>
      </c>
      <c r="Y65" s="108">
        <v>101.65</v>
      </c>
      <c r="Z65" s="108">
        <v>101.65</v>
      </c>
      <c r="AA65" s="108">
        <v>101.65</v>
      </c>
      <c r="AB65" s="108">
        <v>101.65</v>
      </c>
      <c r="AC65" s="108">
        <v>101.65</v>
      </c>
      <c r="AD65" s="108">
        <v>101.65</v>
      </c>
      <c r="AE65" s="108">
        <v>101.65</v>
      </c>
      <c r="AF65" s="108">
        <v>101.65</v>
      </c>
      <c r="AG65" s="108">
        <v>101.65</v>
      </c>
      <c r="AH65" s="108">
        <v>101.65</v>
      </c>
      <c r="AI65" s="108">
        <v>101.65</v>
      </c>
      <c r="AJ65" s="108">
        <v>101.65</v>
      </c>
      <c r="AK65" s="108">
        <v>101.65</v>
      </c>
      <c r="AL65" s="108">
        <v>101.65</v>
      </c>
      <c r="AM65" s="108">
        <v>101.65</v>
      </c>
      <c r="AN65" s="108">
        <v>101.65</v>
      </c>
      <c r="AO65" s="108">
        <v>101.65</v>
      </c>
      <c r="AP65" s="108">
        <v>101.65</v>
      </c>
      <c r="AQ65" s="108">
        <v>101.65</v>
      </c>
      <c r="AR65" s="108">
        <v>101.65</v>
      </c>
      <c r="AS65" s="108">
        <v>101.65</v>
      </c>
      <c r="AT65" s="108">
        <v>101.65</v>
      </c>
      <c r="AU65" s="108">
        <v>101.65</v>
      </c>
      <c r="AV65" s="108">
        <v>101.65</v>
      </c>
      <c r="AW65" s="127">
        <v>101.65</v>
      </c>
      <c r="AX65" s="113">
        <f t="shared" si="86"/>
        <v>100.59699999999988</v>
      </c>
      <c r="AY65" s="108">
        <f t="shared" si="87"/>
        <v>100.59699999999988</v>
      </c>
      <c r="AZ65" s="108">
        <f t="shared" si="88"/>
        <v>100.59699999999988</v>
      </c>
      <c r="BA65" s="108">
        <f t="shared" si="89"/>
        <v>100.59699999999988</v>
      </c>
      <c r="BB65" s="108">
        <f t="shared" si="90"/>
        <v>100.59699999999988</v>
      </c>
      <c r="BC65" s="108">
        <f t="shared" si="91"/>
        <v>100.59699999999988</v>
      </c>
      <c r="BD65" s="215">
        <f t="shared" si="63"/>
        <v>100.8189999999999</v>
      </c>
      <c r="BE65" s="175">
        <f t="shared" si="64"/>
        <v>100.81699999999991</v>
      </c>
      <c r="BF65" s="175">
        <f t="shared" si="65"/>
        <v>100.80100000000006</v>
      </c>
      <c r="BG65" s="175">
        <f t="shared" si="66"/>
        <v>100.79900000000006</v>
      </c>
      <c r="BH65" s="175">
        <f t="shared" si="67"/>
        <v>100.78299999999999</v>
      </c>
      <c r="BI65" s="175">
        <f t="shared" si="68"/>
        <v>100.76599999999991</v>
      </c>
      <c r="BJ65" s="175">
        <f t="shared" si="69"/>
        <v>100.76599999999991</v>
      </c>
      <c r="BK65" s="175">
        <f t="shared" si="70"/>
        <v>100.74900000000005</v>
      </c>
      <c r="BL65" s="175">
        <f t="shared" si="71"/>
        <v>100.73299999999998</v>
      </c>
      <c r="BM65" s="175">
        <f t="shared" si="72"/>
        <v>100.73199999999997</v>
      </c>
      <c r="BN65" s="175">
        <f t="shared" si="73"/>
        <v>100.71599999999989</v>
      </c>
      <c r="BO65" s="175">
        <f t="shared" si="74"/>
        <v>100.69900000000004</v>
      </c>
      <c r="BP65" s="175">
        <f t="shared" si="75"/>
        <v>100.68299999999996</v>
      </c>
      <c r="BQ65" s="175">
        <f t="shared" si="76"/>
        <v>100.28200000000008</v>
      </c>
      <c r="BR65" s="206">
        <f t="shared" si="77"/>
        <v>100.354</v>
      </c>
      <c r="BS65" s="190">
        <f t="shared" si="60"/>
        <v>100.0928</v>
      </c>
      <c r="BT65" s="175">
        <f t="shared" si="61"/>
        <v>100.00200000000018</v>
      </c>
      <c r="BU65" s="208">
        <f t="shared" si="78"/>
        <v>99.935000000000187</v>
      </c>
      <c r="BV65" s="209">
        <f t="shared" si="80"/>
        <v>100.18400000000001</v>
      </c>
      <c r="BW65" s="175">
        <v>100.18400000000001</v>
      </c>
      <c r="BX65" s="206">
        <v>100.18400000000001</v>
      </c>
      <c r="BY65" s="190">
        <f>+BX65-0.106</f>
        <v>100.07800000000002</v>
      </c>
      <c r="BZ65" s="190">
        <f t="shared" ref="BZ65:CH65" si="100">+BY65-0.106</f>
        <v>99.972000000000023</v>
      </c>
      <c r="CA65" s="190">
        <f t="shared" si="100"/>
        <v>99.866000000000028</v>
      </c>
      <c r="CB65" s="190">
        <f t="shared" si="100"/>
        <v>99.760000000000034</v>
      </c>
      <c r="CC65" s="190">
        <f t="shared" si="100"/>
        <v>99.654000000000039</v>
      </c>
      <c r="CD65" s="190">
        <f t="shared" si="100"/>
        <v>99.548000000000044</v>
      </c>
      <c r="CE65" s="190">
        <f t="shared" si="100"/>
        <v>99.44200000000005</v>
      </c>
      <c r="CF65" s="190">
        <f t="shared" si="100"/>
        <v>99.336000000000055</v>
      </c>
      <c r="CG65" s="190">
        <f t="shared" si="100"/>
        <v>99.230000000000061</v>
      </c>
      <c r="CH65" s="190">
        <f t="shared" si="100"/>
        <v>99.124000000000066</v>
      </c>
      <c r="CI65" s="152">
        <v>99.01</v>
      </c>
      <c r="CJ65" s="143"/>
      <c r="CK65" s="108"/>
      <c r="CL65" s="108"/>
      <c r="CM65" s="108"/>
      <c r="CN65" s="108"/>
      <c r="CO65" s="108"/>
      <c r="CP65" s="108"/>
      <c r="CQ65" s="108"/>
      <c r="CR65" s="107"/>
    </row>
    <row r="66" spans="1:96" ht="49.5" customHeight="1">
      <c r="A66" s="104">
        <f t="shared" si="2"/>
        <v>153</v>
      </c>
      <c r="B66" s="108"/>
      <c r="C66" s="108"/>
      <c r="D66" s="108"/>
      <c r="E66" s="112"/>
      <c r="F66" s="232">
        <f t="shared" si="93"/>
        <v>102.29299999999988</v>
      </c>
      <c r="G66" s="141">
        <v>102.29299999999988</v>
      </c>
      <c r="H66" s="233">
        <v>102.29299999999988</v>
      </c>
      <c r="I66" s="126">
        <v>101.69299999999988</v>
      </c>
      <c r="J66" s="108">
        <v>101.69299999999988</v>
      </c>
      <c r="K66" s="127">
        <v>101.69299999999988</v>
      </c>
      <c r="L66" s="113">
        <v>101.65</v>
      </c>
      <c r="M66" s="108">
        <v>101.65</v>
      </c>
      <c r="N66" s="108">
        <v>101.65</v>
      </c>
      <c r="O66" s="108">
        <v>101.65</v>
      </c>
      <c r="P66" s="108">
        <v>101.65</v>
      </c>
      <c r="Q66" s="108">
        <v>101.65</v>
      </c>
      <c r="R66" s="108">
        <v>101.65</v>
      </c>
      <c r="S66" s="108">
        <v>101.65</v>
      </c>
      <c r="T66" s="108">
        <v>101.65</v>
      </c>
      <c r="U66" s="108">
        <v>101.65</v>
      </c>
      <c r="V66" s="108">
        <v>101.65</v>
      </c>
      <c r="W66" s="108">
        <v>101.65</v>
      </c>
      <c r="X66" s="108">
        <v>101.65</v>
      </c>
      <c r="Y66" s="108">
        <v>101.65</v>
      </c>
      <c r="Z66" s="108">
        <v>101.65</v>
      </c>
      <c r="AA66" s="108">
        <v>101.65</v>
      </c>
      <c r="AB66" s="108">
        <v>101.65</v>
      </c>
      <c r="AC66" s="108">
        <v>101.65</v>
      </c>
      <c r="AD66" s="108">
        <v>101.65</v>
      </c>
      <c r="AE66" s="108">
        <v>101.65</v>
      </c>
      <c r="AF66" s="108">
        <v>101.65</v>
      </c>
      <c r="AG66" s="108">
        <v>101.65</v>
      </c>
      <c r="AH66" s="108">
        <v>101.65</v>
      </c>
      <c r="AI66" s="108">
        <v>101.65</v>
      </c>
      <c r="AJ66" s="108">
        <v>101.65</v>
      </c>
      <c r="AK66" s="108">
        <v>101.65</v>
      </c>
      <c r="AL66" s="108">
        <v>101.65</v>
      </c>
      <c r="AM66" s="108">
        <v>101.65</v>
      </c>
      <c r="AN66" s="108">
        <v>101.65</v>
      </c>
      <c r="AO66" s="108">
        <v>101.65</v>
      </c>
      <c r="AP66" s="108">
        <v>101.65</v>
      </c>
      <c r="AQ66" s="108">
        <v>101.65</v>
      </c>
      <c r="AR66" s="108">
        <v>101.65</v>
      </c>
      <c r="AS66" s="108">
        <v>101.65</v>
      </c>
      <c r="AT66" s="108">
        <v>101.65</v>
      </c>
      <c r="AU66" s="108">
        <v>101.65</v>
      </c>
      <c r="AV66" s="108">
        <v>101.65</v>
      </c>
      <c r="AW66" s="127">
        <v>101.65</v>
      </c>
      <c r="AX66" s="113">
        <f t="shared" si="86"/>
        <v>100.55999999999987</v>
      </c>
      <c r="AY66" s="108">
        <f t="shared" si="87"/>
        <v>100.55999999999987</v>
      </c>
      <c r="AZ66" s="108">
        <f t="shared" si="88"/>
        <v>100.55999999999987</v>
      </c>
      <c r="BA66" s="108">
        <f t="shared" si="89"/>
        <v>100.55999999999987</v>
      </c>
      <c r="BB66" s="108">
        <f t="shared" si="90"/>
        <v>100.55999999999987</v>
      </c>
      <c r="BC66" s="108">
        <f t="shared" si="91"/>
        <v>100.55999999999987</v>
      </c>
      <c r="BD66" s="215">
        <f t="shared" si="63"/>
        <v>100.7789999999999</v>
      </c>
      <c r="BE66" s="175">
        <f t="shared" si="64"/>
        <v>100.7769999999999</v>
      </c>
      <c r="BF66" s="175">
        <f t="shared" si="65"/>
        <v>100.76000000000006</v>
      </c>
      <c r="BG66" s="175">
        <f t="shared" si="66"/>
        <v>100.75800000000007</v>
      </c>
      <c r="BH66" s="175">
        <f t="shared" si="67"/>
        <v>100.74099999999999</v>
      </c>
      <c r="BI66" s="175">
        <f t="shared" si="68"/>
        <v>100.7229999999999</v>
      </c>
      <c r="BJ66" s="175">
        <f t="shared" si="69"/>
        <v>100.7229999999999</v>
      </c>
      <c r="BK66" s="175">
        <f t="shared" si="70"/>
        <v>100.70500000000006</v>
      </c>
      <c r="BL66" s="175">
        <f t="shared" si="71"/>
        <v>100.68799999999997</v>
      </c>
      <c r="BM66" s="175">
        <f t="shared" si="72"/>
        <v>100.68699999999997</v>
      </c>
      <c r="BN66" s="175">
        <f t="shared" si="73"/>
        <v>100.66999999999989</v>
      </c>
      <c r="BO66" s="175">
        <f t="shared" si="74"/>
        <v>100.65200000000004</v>
      </c>
      <c r="BP66" s="175">
        <f t="shared" si="75"/>
        <v>100.63499999999996</v>
      </c>
      <c r="BQ66" s="175">
        <f t="shared" si="76"/>
        <v>100.29100000000008</v>
      </c>
      <c r="BR66" s="206">
        <f t="shared" si="77"/>
        <v>100.348</v>
      </c>
      <c r="BS66" s="190">
        <f t="shared" si="60"/>
        <v>100.08919999999999</v>
      </c>
      <c r="BT66" s="175">
        <f t="shared" si="61"/>
        <v>99.997000000000185</v>
      </c>
      <c r="BU66" s="208">
        <f t="shared" si="78"/>
        <v>99.930000000000192</v>
      </c>
      <c r="BV66" s="209">
        <f t="shared" si="80"/>
        <v>100.20800000000001</v>
      </c>
      <c r="BW66" s="175">
        <v>100.20800000000001</v>
      </c>
      <c r="BX66" s="208">
        <v>100.20800000000001</v>
      </c>
      <c r="BY66" s="213">
        <f>+BX66-0.108</f>
        <v>100.10000000000001</v>
      </c>
      <c r="BZ66" s="205">
        <f t="shared" ref="BZ66:CH66" si="101">+BY66-0.108</f>
        <v>99.992000000000004</v>
      </c>
      <c r="CA66" s="205">
        <f t="shared" si="101"/>
        <v>99.884</v>
      </c>
      <c r="CB66" s="205">
        <f t="shared" si="101"/>
        <v>99.775999999999996</v>
      </c>
      <c r="CC66" s="205">
        <f t="shared" si="101"/>
        <v>99.667999999999992</v>
      </c>
      <c r="CD66" s="205">
        <f t="shared" si="101"/>
        <v>99.559999999999988</v>
      </c>
      <c r="CE66" s="205">
        <f t="shared" si="101"/>
        <v>99.451999999999984</v>
      </c>
      <c r="CF66" s="205">
        <f t="shared" si="101"/>
        <v>99.34399999999998</v>
      </c>
      <c r="CG66" s="205">
        <f t="shared" si="101"/>
        <v>99.235999999999976</v>
      </c>
      <c r="CH66" s="205">
        <f t="shared" si="101"/>
        <v>99.127999999999972</v>
      </c>
      <c r="CI66" s="210">
        <v>99.01</v>
      </c>
      <c r="CJ66" s="190"/>
      <c r="CK66" s="108"/>
      <c r="CL66" s="108"/>
      <c r="CM66" s="108"/>
      <c r="CN66" s="108"/>
      <c r="CO66" s="108"/>
      <c r="CP66" s="108"/>
      <c r="CQ66" s="108"/>
      <c r="CR66" s="107"/>
    </row>
    <row r="67" spans="1:96" ht="49.5" customHeight="1">
      <c r="A67" s="104">
        <f t="shared" ref="A67:A115" si="102">A68+3</f>
        <v>150</v>
      </c>
      <c r="B67" s="108"/>
      <c r="C67" s="108"/>
      <c r="D67" s="108"/>
      <c r="E67" s="112"/>
      <c r="F67" s="232">
        <f t="shared" si="93"/>
        <v>102.28099999999988</v>
      </c>
      <c r="G67" s="141">
        <v>102.28099999999988</v>
      </c>
      <c r="H67" s="233">
        <v>102.28099999999988</v>
      </c>
      <c r="I67" s="126">
        <v>101.68099999999988</v>
      </c>
      <c r="J67" s="108">
        <v>101.68099999999988</v>
      </c>
      <c r="K67" s="127">
        <v>101.68099999999988</v>
      </c>
      <c r="L67" s="113">
        <v>101.65</v>
      </c>
      <c r="M67" s="108">
        <v>101.65</v>
      </c>
      <c r="N67" s="108">
        <v>101.65</v>
      </c>
      <c r="O67" s="108">
        <v>101.65</v>
      </c>
      <c r="P67" s="108">
        <v>101.65</v>
      </c>
      <c r="Q67" s="108">
        <v>101.65</v>
      </c>
      <c r="R67" s="108">
        <v>101.65</v>
      </c>
      <c r="S67" s="108">
        <v>101.65</v>
      </c>
      <c r="T67" s="108">
        <v>101.65</v>
      </c>
      <c r="U67" s="108">
        <v>101.65</v>
      </c>
      <c r="V67" s="108">
        <v>101.65</v>
      </c>
      <c r="W67" s="108">
        <v>101.65</v>
      </c>
      <c r="X67" s="108">
        <v>101.65</v>
      </c>
      <c r="Y67" s="108">
        <v>101.65</v>
      </c>
      <c r="Z67" s="108">
        <v>101.65</v>
      </c>
      <c r="AA67" s="108">
        <v>101.65</v>
      </c>
      <c r="AB67" s="108">
        <v>101.65</v>
      </c>
      <c r="AC67" s="108">
        <v>101.65</v>
      </c>
      <c r="AD67" s="108">
        <v>101.65</v>
      </c>
      <c r="AE67" s="108">
        <v>101.65</v>
      </c>
      <c r="AF67" s="108">
        <v>101.65</v>
      </c>
      <c r="AG67" s="108">
        <v>101.65</v>
      </c>
      <c r="AH67" s="108">
        <v>101.65</v>
      </c>
      <c r="AI67" s="108">
        <v>101.65</v>
      </c>
      <c r="AJ67" s="108">
        <v>101.65</v>
      </c>
      <c r="AK67" s="108">
        <v>101.65</v>
      </c>
      <c r="AL67" s="108">
        <v>101.65</v>
      </c>
      <c r="AM67" s="108">
        <v>101.65</v>
      </c>
      <c r="AN67" s="108">
        <v>101.65</v>
      </c>
      <c r="AO67" s="108">
        <v>101.65</v>
      </c>
      <c r="AP67" s="108">
        <v>101.65</v>
      </c>
      <c r="AQ67" s="108">
        <v>101.65</v>
      </c>
      <c r="AR67" s="108">
        <v>101.65</v>
      </c>
      <c r="AS67" s="108">
        <v>101.65</v>
      </c>
      <c r="AT67" s="108">
        <v>101.65</v>
      </c>
      <c r="AU67" s="108">
        <v>101.65</v>
      </c>
      <c r="AV67" s="108">
        <v>101.65</v>
      </c>
      <c r="AW67" s="127">
        <v>101.65</v>
      </c>
      <c r="AX67" s="113">
        <f t="shared" si="86"/>
        <v>100.52299999999987</v>
      </c>
      <c r="AY67" s="108">
        <f t="shared" si="87"/>
        <v>100.52299999999987</v>
      </c>
      <c r="AZ67" s="108">
        <f>+AZ66-0.037</f>
        <v>100.52299999999987</v>
      </c>
      <c r="BA67" s="108">
        <f t="shared" si="89"/>
        <v>100.52299999999987</v>
      </c>
      <c r="BB67" s="108">
        <f t="shared" si="90"/>
        <v>100.52299999999987</v>
      </c>
      <c r="BC67" s="108">
        <f t="shared" si="91"/>
        <v>100.52299999999987</v>
      </c>
      <c r="BD67" s="215">
        <f t="shared" si="63"/>
        <v>100.73899999999989</v>
      </c>
      <c r="BE67" s="175">
        <f t="shared" si="64"/>
        <v>100.7369999999999</v>
      </c>
      <c r="BF67" s="175">
        <f t="shared" si="65"/>
        <v>100.71900000000007</v>
      </c>
      <c r="BG67" s="175">
        <f t="shared" si="66"/>
        <v>100.71700000000007</v>
      </c>
      <c r="BH67" s="175">
        <f t="shared" si="67"/>
        <v>100.69899999999998</v>
      </c>
      <c r="BI67" s="175">
        <f t="shared" si="68"/>
        <v>100.67999999999989</v>
      </c>
      <c r="BJ67" s="175">
        <f t="shared" si="69"/>
        <v>100.67999999999989</v>
      </c>
      <c r="BK67" s="175">
        <f t="shared" si="70"/>
        <v>100.66100000000006</v>
      </c>
      <c r="BL67" s="175">
        <f t="shared" si="71"/>
        <v>100.64299999999997</v>
      </c>
      <c r="BM67" s="175">
        <f t="shared" si="72"/>
        <v>100.64199999999997</v>
      </c>
      <c r="BN67" s="175">
        <f t="shared" si="73"/>
        <v>100.62399999999988</v>
      </c>
      <c r="BO67" s="175">
        <f t="shared" si="74"/>
        <v>100.60500000000005</v>
      </c>
      <c r="BP67" s="175">
        <f t="shared" si="75"/>
        <v>100.58699999999996</v>
      </c>
      <c r="BQ67" s="175">
        <f t="shared" si="76"/>
        <v>100.30000000000008</v>
      </c>
      <c r="BR67" s="206">
        <f t="shared" si="77"/>
        <v>100.342</v>
      </c>
      <c r="BS67" s="190">
        <f t="shared" si="60"/>
        <v>100.08559999999999</v>
      </c>
      <c r="BT67" s="175">
        <f t="shared" si="61"/>
        <v>99.992000000000189</v>
      </c>
      <c r="BU67" s="208">
        <f t="shared" si="78"/>
        <v>99.925000000000196</v>
      </c>
      <c r="BV67" s="209">
        <f>+BV66+0.024</f>
        <v>100.23200000000001</v>
      </c>
      <c r="BW67" s="175">
        <v>100.23200000000001</v>
      </c>
      <c r="BX67" s="208">
        <v>100.23200000000001</v>
      </c>
      <c r="BY67" s="209">
        <f>+BX67-0.111</f>
        <v>100.12100000000001</v>
      </c>
      <c r="BZ67" s="175">
        <f t="shared" ref="BZ67:CH67" si="103">+BY67-0.111</f>
        <v>100.01</v>
      </c>
      <c r="CA67" s="175">
        <f t="shared" si="103"/>
        <v>99.899000000000001</v>
      </c>
      <c r="CB67" s="175">
        <f t="shared" si="103"/>
        <v>99.787999999999997</v>
      </c>
      <c r="CC67" s="175">
        <f t="shared" si="103"/>
        <v>99.676999999999992</v>
      </c>
      <c r="CD67" s="175">
        <f t="shared" si="103"/>
        <v>99.565999999999988</v>
      </c>
      <c r="CE67" s="175">
        <f t="shared" si="103"/>
        <v>99.454999999999984</v>
      </c>
      <c r="CF67" s="175">
        <f t="shared" si="103"/>
        <v>99.34399999999998</v>
      </c>
      <c r="CG67" s="175">
        <f t="shared" si="103"/>
        <v>99.232999999999976</v>
      </c>
      <c r="CH67" s="175">
        <f t="shared" si="103"/>
        <v>99.121999999999971</v>
      </c>
      <c r="CI67" s="206">
        <v>99.01</v>
      </c>
      <c r="CJ67" s="190"/>
      <c r="CK67" s="108"/>
      <c r="CL67" s="108"/>
      <c r="CM67" s="108"/>
      <c r="CN67" s="108"/>
      <c r="CO67" s="108"/>
      <c r="CP67" s="108"/>
      <c r="CQ67" s="108"/>
      <c r="CR67" s="107"/>
    </row>
    <row r="68" spans="1:96" ht="49.5" customHeight="1">
      <c r="A68" s="104">
        <f t="shared" si="102"/>
        <v>147</v>
      </c>
      <c r="B68" s="108"/>
      <c r="C68" s="108"/>
      <c r="D68" s="108"/>
      <c r="E68" s="112"/>
      <c r="F68" s="232">
        <f t="shared" si="93"/>
        <v>102.26899999999988</v>
      </c>
      <c r="G68" s="141">
        <v>102.26899999999988</v>
      </c>
      <c r="H68" s="233">
        <v>102.26899999999988</v>
      </c>
      <c r="I68" s="126">
        <v>101.66899999999988</v>
      </c>
      <c r="J68" s="108">
        <v>101.66899999999988</v>
      </c>
      <c r="K68" s="127">
        <v>101.66899999999988</v>
      </c>
      <c r="L68" s="113">
        <v>101.65</v>
      </c>
      <c r="M68" s="108">
        <v>101.65</v>
      </c>
      <c r="N68" s="108">
        <v>101.65</v>
      </c>
      <c r="O68" s="108">
        <v>101.65</v>
      </c>
      <c r="P68" s="108">
        <v>101.65</v>
      </c>
      <c r="Q68" s="108">
        <v>101.65</v>
      </c>
      <c r="R68" s="108">
        <v>101.65</v>
      </c>
      <c r="S68" s="108">
        <v>101.65</v>
      </c>
      <c r="T68" s="108">
        <v>101.65</v>
      </c>
      <c r="U68" s="108">
        <v>101.65</v>
      </c>
      <c r="V68" s="108">
        <v>101.65</v>
      </c>
      <c r="W68" s="108">
        <v>101.65</v>
      </c>
      <c r="X68" s="108">
        <v>101.65</v>
      </c>
      <c r="Y68" s="108">
        <v>101.65</v>
      </c>
      <c r="Z68" s="108">
        <v>101.65</v>
      </c>
      <c r="AA68" s="108">
        <v>101.65</v>
      </c>
      <c r="AB68" s="108">
        <v>101.65</v>
      </c>
      <c r="AC68" s="108">
        <v>101.65</v>
      </c>
      <c r="AD68" s="108">
        <v>101.65</v>
      </c>
      <c r="AE68" s="108">
        <v>101.65</v>
      </c>
      <c r="AF68" s="108">
        <v>101.65</v>
      </c>
      <c r="AG68" s="108">
        <v>101.65</v>
      </c>
      <c r="AH68" s="108">
        <v>101.65</v>
      </c>
      <c r="AI68" s="108">
        <v>101.65</v>
      </c>
      <c r="AJ68" s="108">
        <v>101.65</v>
      </c>
      <c r="AK68" s="108">
        <v>101.65</v>
      </c>
      <c r="AL68" s="108">
        <v>101.65</v>
      </c>
      <c r="AM68" s="108">
        <v>101.65</v>
      </c>
      <c r="AN68" s="108">
        <v>101.65</v>
      </c>
      <c r="AO68" s="108">
        <v>101.65</v>
      </c>
      <c r="AP68" s="108">
        <v>101.65</v>
      </c>
      <c r="AQ68" s="108">
        <v>101.65</v>
      </c>
      <c r="AR68" s="108">
        <v>101.65</v>
      </c>
      <c r="AS68" s="108">
        <v>101.65</v>
      </c>
      <c r="AT68" s="108">
        <v>101.65</v>
      </c>
      <c r="AU68" s="108">
        <v>101.65</v>
      </c>
      <c r="AV68" s="108">
        <v>101.65</v>
      </c>
      <c r="AW68" s="127">
        <v>101.65</v>
      </c>
      <c r="AX68" s="113">
        <f t="shared" si="86"/>
        <v>100.48599999999986</v>
      </c>
      <c r="AY68" s="108">
        <f t="shared" si="87"/>
        <v>100.48599999999986</v>
      </c>
      <c r="AZ68" s="108">
        <f t="shared" ref="AZ68:AZ72" si="104">+AZ67-0.037</f>
        <v>100.48599999999986</v>
      </c>
      <c r="BA68" s="108">
        <f t="shared" si="89"/>
        <v>100.48599999999986</v>
      </c>
      <c r="BB68" s="108">
        <f t="shared" si="90"/>
        <v>100.48599999999986</v>
      </c>
      <c r="BC68" s="108">
        <f t="shared" si="91"/>
        <v>100.48599999999986</v>
      </c>
      <c r="BD68" s="215">
        <f t="shared" si="63"/>
        <v>100.69899999999988</v>
      </c>
      <c r="BE68" s="175">
        <f t="shared" si="64"/>
        <v>100.69699999999989</v>
      </c>
      <c r="BF68" s="175">
        <f t="shared" si="65"/>
        <v>100.67800000000007</v>
      </c>
      <c r="BG68" s="175">
        <f t="shared" si="66"/>
        <v>100.67600000000007</v>
      </c>
      <c r="BH68" s="175">
        <f t="shared" si="67"/>
        <v>100.65699999999998</v>
      </c>
      <c r="BI68" s="175">
        <f t="shared" si="68"/>
        <v>100.63699999999989</v>
      </c>
      <c r="BJ68" s="175">
        <f t="shared" si="69"/>
        <v>100.63699999999989</v>
      </c>
      <c r="BK68" s="175">
        <f t="shared" si="70"/>
        <v>100.61700000000006</v>
      </c>
      <c r="BL68" s="175">
        <f t="shared" si="71"/>
        <v>100.59799999999997</v>
      </c>
      <c r="BM68" s="175">
        <f t="shared" si="72"/>
        <v>100.59699999999997</v>
      </c>
      <c r="BN68" s="175">
        <f t="shared" si="73"/>
        <v>100.57799999999988</v>
      </c>
      <c r="BO68" s="175">
        <f t="shared" si="74"/>
        <v>100.55800000000005</v>
      </c>
      <c r="BP68" s="175">
        <f t="shared" si="75"/>
        <v>100.53899999999996</v>
      </c>
      <c r="BQ68" s="175">
        <f t="shared" si="76"/>
        <v>100.30900000000008</v>
      </c>
      <c r="BR68" s="206">
        <f t="shared" si="77"/>
        <v>100.336</v>
      </c>
      <c r="BS68" s="190">
        <f t="shared" si="60"/>
        <v>100.08199999999998</v>
      </c>
      <c r="BT68" s="175">
        <f t="shared" si="61"/>
        <v>99.987000000000194</v>
      </c>
      <c r="BU68" s="208">
        <f t="shared" si="78"/>
        <v>99.920000000000201</v>
      </c>
      <c r="BV68" s="209">
        <f t="shared" si="80"/>
        <v>100.25600000000001</v>
      </c>
      <c r="BW68" s="175">
        <v>100.25600000000001</v>
      </c>
      <c r="BX68" s="208">
        <v>100.25600000000001</v>
      </c>
      <c r="BY68" s="209">
        <f>+BX68-0.113</f>
        <v>100.14300000000001</v>
      </c>
      <c r="BZ68" s="175">
        <f t="shared" ref="BZ68:CH68" si="105">+BY68-0.113</f>
        <v>100.03000000000002</v>
      </c>
      <c r="CA68" s="175">
        <f t="shared" si="105"/>
        <v>99.917000000000016</v>
      </c>
      <c r="CB68" s="175">
        <f t="shared" si="105"/>
        <v>99.804000000000016</v>
      </c>
      <c r="CC68" s="175">
        <f t="shared" si="105"/>
        <v>99.691000000000017</v>
      </c>
      <c r="CD68" s="175">
        <f t="shared" si="105"/>
        <v>99.578000000000017</v>
      </c>
      <c r="CE68" s="175">
        <f t="shared" si="105"/>
        <v>99.465000000000018</v>
      </c>
      <c r="CF68" s="175">
        <f t="shared" si="105"/>
        <v>99.352000000000018</v>
      </c>
      <c r="CG68" s="175">
        <f t="shared" si="105"/>
        <v>99.239000000000019</v>
      </c>
      <c r="CH68" s="175">
        <f t="shared" si="105"/>
        <v>99.126000000000019</v>
      </c>
      <c r="CI68" s="206">
        <v>99.01</v>
      </c>
      <c r="CJ68" s="190"/>
      <c r="CK68" s="108"/>
      <c r="CL68" s="108"/>
      <c r="CM68" s="108"/>
      <c r="CN68" s="108"/>
      <c r="CO68" s="108"/>
      <c r="CP68" s="108"/>
      <c r="CQ68" s="108"/>
      <c r="CR68" s="107"/>
    </row>
    <row r="69" spans="1:96" ht="49.5" customHeight="1">
      <c r="A69" s="104">
        <f t="shared" si="102"/>
        <v>144</v>
      </c>
      <c r="B69" s="108"/>
      <c r="C69" s="108"/>
      <c r="D69" s="108"/>
      <c r="E69" s="112"/>
      <c r="F69" s="232">
        <f t="shared" si="93"/>
        <v>102.25699999999988</v>
      </c>
      <c r="G69" s="141">
        <v>102.25699999999988</v>
      </c>
      <c r="H69" s="233">
        <v>102.25699999999988</v>
      </c>
      <c r="I69" s="126">
        <v>101.65699999999988</v>
      </c>
      <c r="J69" s="108">
        <v>101.65699999999988</v>
      </c>
      <c r="K69" s="127">
        <v>101.65699999999988</v>
      </c>
      <c r="L69" s="113">
        <v>101.65</v>
      </c>
      <c r="M69" s="108">
        <v>101.65</v>
      </c>
      <c r="N69" s="108">
        <v>101.65</v>
      </c>
      <c r="O69" s="108">
        <v>101.65</v>
      </c>
      <c r="P69" s="108">
        <v>101.65</v>
      </c>
      <c r="Q69" s="108">
        <v>101.65</v>
      </c>
      <c r="R69" s="108">
        <v>101.65</v>
      </c>
      <c r="S69" s="108">
        <v>101.65</v>
      </c>
      <c r="T69" s="108">
        <v>101.65</v>
      </c>
      <c r="U69" s="108">
        <v>101.65</v>
      </c>
      <c r="V69" s="108">
        <v>101.65</v>
      </c>
      <c r="W69" s="108">
        <v>101.65</v>
      </c>
      <c r="X69" s="108">
        <v>101.65</v>
      </c>
      <c r="Y69" s="108">
        <v>101.65</v>
      </c>
      <c r="Z69" s="108">
        <v>101.65</v>
      </c>
      <c r="AA69" s="108">
        <v>101.65</v>
      </c>
      <c r="AB69" s="108">
        <v>101.65</v>
      </c>
      <c r="AC69" s="108">
        <v>101.65</v>
      </c>
      <c r="AD69" s="108">
        <v>101.65</v>
      </c>
      <c r="AE69" s="108">
        <v>101.65</v>
      </c>
      <c r="AF69" s="108">
        <v>101.65</v>
      </c>
      <c r="AG69" s="108">
        <v>101.65</v>
      </c>
      <c r="AH69" s="108">
        <v>101.65</v>
      </c>
      <c r="AI69" s="108">
        <v>101.65</v>
      </c>
      <c r="AJ69" s="108">
        <v>101.65</v>
      </c>
      <c r="AK69" s="108">
        <v>101.65</v>
      </c>
      <c r="AL69" s="108">
        <v>101.65</v>
      </c>
      <c r="AM69" s="108">
        <v>101.65</v>
      </c>
      <c r="AN69" s="108">
        <v>101.65</v>
      </c>
      <c r="AO69" s="108">
        <v>101.65</v>
      </c>
      <c r="AP69" s="108">
        <v>101.65</v>
      </c>
      <c r="AQ69" s="108">
        <v>101.65</v>
      </c>
      <c r="AR69" s="108">
        <v>101.65</v>
      </c>
      <c r="AS69" s="108">
        <v>101.65</v>
      </c>
      <c r="AT69" s="108">
        <v>101.65</v>
      </c>
      <c r="AU69" s="108">
        <v>101.65</v>
      </c>
      <c r="AV69" s="108">
        <v>101.65</v>
      </c>
      <c r="AW69" s="127">
        <v>101.65</v>
      </c>
      <c r="AX69" s="113">
        <f t="shared" si="86"/>
        <v>100.44899999999986</v>
      </c>
      <c r="AY69" s="108">
        <f t="shared" si="87"/>
        <v>100.44899999999986</v>
      </c>
      <c r="AZ69" s="108">
        <f t="shared" si="104"/>
        <v>100.44899999999986</v>
      </c>
      <c r="BA69" s="108">
        <f t="shared" si="89"/>
        <v>100.44899999999986</v>
      </c>
      <c r="BB69" s="108">
        <f t="shared" si="90"/>
        <v>100.44899999999986</v>
      </c>
      <c r="BC69" s="108">
        <f t="shared" si="91"/>
        <v>100.44899999999986</v>
      </c>
      <c r="BD69" s="215">
        <f t="shared" si="63"/>
        <v>100.65899999999988</v>
      </c>
      <c r="BE69" s="175">
        <f t="shared" si="64"/>
        <v>100.65699999999988</v>
      </c>
      <c r="BF69" s="175">
        <f t="shared" si="65"/>
        <v>100.63700000000007</v>
      </c>
      <c r="BG69" s="175">
        <f t="shared" si="66"/>
        <v>100.63500000000008</v>
      </c>
      <c r="BH69" s="175">
        <f t="shared" si="67"/>
        <v>100.61499999999998</v>
      </c>
      <c r="BI69" s="175">
        <f t="shared" si="68"/>
        <v>100.59399999999988</v>
      </c>
      <c r="BJ69" s="175">
        <f t="shared" si="69"/>
        <v>100.59399999999988</v>
      </c>
      <c r="BK69" s="175">
        <f t="shared" si="70"/>
        <v>100.57300000000006</v>
      </c>
      <c r="BL69" s="175">
        <f t="shared" si="71"/>
        <v>100.55299999999997</v>
      </c>
      <c r="BM69" s="175">
        <f t="shared" si="72"/>
        <v>100.55199999999996</v>
      </c>
      <c r="BN69" s="175">
        <f t="shared" si="73"/>
        <v>100.53199999999987</v>
      </c>
      <c r="BO69" s="175">
        <f t="shared" si="74"/>
        <v>100.51100000000005</v>
      </c>
      <c r="BP69" s="175">
        <f t="shared" si="75"/>
        <v>100.49099999999996</v>
      </c>
      <c r="BQ69" s="175">
        <f t="shared" si="76"/>
        <v>100.31800000000008</v>
      </c>
      <c r="BR69" s="206">
        <f t="shared" si="77"/>
        <v>100.33</v>
      </c>
      <c r="BS69" s="190">
        <f t="shared" si="60"/>
        <v>100.07839999999997</v>
      </c>
      <c r="BT69" s="175">
        <f t="shared" si="61"/>
        <v>99.982000000000198</v>
      </c>
      <c r="BU69" s="208">
        <f t="shared" si="78"/>
        <v>99.915000000000205</v>
      </c>
      <c r="BV69" s="209">
        <f t="shared" si="80"/>
        <v>100.28000000000002</v>
      </c>
      <c r="BW69" s="175">
        <v>100.28000000000002</v>
      </c>
      <c r="BX69" s="208">
        <v>100.28000000000002</v>
      </c>
      <c r="BY69" s="209">
        <f>+BX69-0.115</f>
        <v>100.16500000000002</v>
      </c>
      <c r="BZ69" s="175">
        <f t="shared" ref="BZ69:CH69" si="106">+BY69-0.115</f>
        <v>100.05000000000003</v>
      </c>
      <c r="CA69" s="175">
        <f t="shared" si="106"/>
        <v>99.935000000000031</v>
      </c>
      <c r="CB69" s="175">
        <f t="shared" si="106"/>
        <v>99.820000000000036</v>
      </c>
      <c r="CC69" s="175">
        <f t="shared" si="106"/>
        <v>99.705000000000041</v>
      </c>
      <c r="CD69" s="175">
        <f t="shared" si="106"/>
        <v>99.590000000000046</v>
      </c>
      <c r="CE69" s="175">
        <f t="shared" si="106"/>
        <v>99.475000000000051</v>
      </c>
      <c r="CF69" s="175">
        <f t="shared" si="106"/>
        <v>99.360000000000056</v>
      </c>
      <c r="CG69" s="175">
        <f t="shared" si="106"/>
        <v>99.245000000000061</v>
      </c>
      <c r="CH69" s="175">
        <f t="shared" si="106"/>
        <v>99.130000000000067</v>
      </c>
      <c r="CI69" s="206">
        <v>99.01</v>
      </c>
      <c r="CJ69" s="190"/>
      <c r="CK69" s="108"/>
      <c r="CL69" s="108"/>
      <c r="CM69" s="108"/>
      <c r="CN69" s="108"/>
      <c r="CO69" s="108"/>
      <c r="CP69" s="108"/>
      <c r="CQ69" s="108"/>
      <c r="CR69" s="107"/>
    </row>
    <row r="70" spans="1:96" ht="49.5" customHeight="1" thickBot="1">
      <c r="A70" s="104">
        <f t="shared" si="102"/>
        <v>141</v>
      </c>
      <c r="B70" s="108"/>
      <c r="C70" s="108"/>
      <c r="D70" s="108"/>
      <c r="E70" s="112"/>
      <c r="F70" s="232">
        <f t="shared" si="93"/>
        <v>102.24499999999988</v>
      </c>
      <c r="G70" s="141">
        <v>102.24499999999988</v>
      </c>
      <c r="H70" s="233">
        <v>102.24499999999988</v>
      </c>
      <c r="I70" s="126">
        <v>101.64499999999988</v>
      </c>
      <c r="J70" s="108">
        <v>101.64499999999988</v>
      </c>
      <c r="K70" s="127">
        <v>101.64499999999988</v>
      </c>
      <c r="L70" s="113">
        <v>101.65</v>
      </c>
      <c r="M70" s="108">
        <v>101.65</v>
      </c>
      <c r="N70" s="108">
        <v>101.65</v>
      </c>
      <c r="O70" s="108">
        <v>101.65</v>
      </c>
      <c r="P70" s="108">
        <v>101.65</v>
      </c>
      <c r="Q70" s="108">
        <v>101.65</v>
      </c>
      <c r="R70" s="108">
        <v>101.65</v>
      </c>
      <c r="S70" s="108">
        <v>101.65</v>
      </c>
      <c r="T70" s="108">
        <v>101.65</v>
      </c>
      <c r="U70" s="108">
        <v>101.65</v>
      </c>
      <c r="V70" s="108">
        <v>101.65</v>
      </c>
      <c r="W70" s="108">
        <v>101.65</v>
      </c>
      <c r="X70" s="108">
        <v>101.65</v>
      </c>
      <c r="Y70" s="108">
        <v>101.65</v>
      </c>
      <c r="Z70" s="108">
        <v>101.65</v>
      </c>
      <c r="AA70" s="108">
        <v>101.65</v>
      </c>
      <c r="AB70" s="108">
        <v>101.65</v>
      </c>
      <c r="AC70" s="108">
        <v>101.65</v>
      </c>
      <c r="AD70" s="108">
        <v>101.65</v>
      </c>
      <c r="AE70" s="108">
        <v>101.65</v>
      </c>
      <c r="AF70" s="108">
        <v>101.65</v>
      </c>
      <c r="AG70" s="108">
        <v>101.65</v>
      </c>
      <c r="AH70" s="108">
        <v>101.65</v>
      </c>
      <c r="AI70" s="108">
        <v>101.65</v>
      </c>
      <c r="AJ70" s="108">
        <v>101.65</v>
      </c>
      <c r="AK70" s="108">
        <v>101.65</v>
      </c>
      <c r="AL70" s="108">
        <v>101.65</v>
      </c>
      <c r="AM70" s="108">
        <v>101.65</v>
      </c>
      <c r="AN70" s="108">
        <v>101.65</v>
      </c>
      <c r="AO70" s="108">
        <v>101.65</v>
      </c>
      <c r="AP70" s="108">
        <v>101.65</v>
      </c>
      <c r="AQ70" s="108">
        <v>101.65</v>
      </c>
      <c r="AR70" s="108">
        <v>101.65</v>
      </c>
      <c r="AS70" s="108">
        <v>101.65</v>
      </c>
      <c r="AT70" s="108">
        <v>101.65</v>
      </c>
      <c r="AU70" s="108">
        <v>101.65</v>
      </c>
      <c r="AV70" s="108">
        <v>101.65</v>
      </c>
      <c r="AW70" s="127">
        <v>101.65</v>
      </c>
      <c r="AX70" s="113">
        <f t="shared" si="86"/>
        <v>100.41199999999985</v>
      </c>
      <c r="AY70" s="108">
        <f t="shared" si="87"/>
        <v>100.41199999999985</v>
      </c>
      <c r="AZ70" s="108">
        <f t="shared" si="104"/>
        <v>100.41199999999985</v>
      </c>
      <c r="BA70" s="108">
        <f t="shared" si="89"/>
        <v>100.41199999999985</v>
      </c>
      <c r="BB70" s="108">
        <f t="shared" si="90"/>
        <v>100.41199999999985</v>
      </c>
      <c r="BC70" s="108">
        <f t="shared" si="91"/>
        <v>100.41199999999985</v>
      </c>
      <c r="BD70" s="215">
        <f t="shared" si="63"/>
        <v>100.61899999999987</v>
      </c>
      <c r="BE70" s="175">
        <f t="shared" si="64"/>
        <v>100.61699999999988</v>
      </c>
      <c r="BF70" s="175">
        <f t="shared" si="65"/>
        <v>100.59600000000007</v>
      </c>
      <c r="BG70" s="175">
        <f t="shared" si="66"/>
        <v>100.59400000000008</v>
      </c>
      <c r="BH70" s="175">
        <f t="shared" si="67"/>
        <v>100.57299999999998</v>
      </c>
      <c r="BI70" s="175">
        <f t="shared" si="68"/>
        <v>100.55099999999987</v>
      </c>
      <c r="BJ70" s="175">
        <f t="shared" si="69"/>
        <v>100.55099999999987</v>
      </c>
      <c r="BK70" s="175">
        <f t="shared" si="70"/>
        <v>100.52900000000007</v>
      </c>
      <c r="BL70" s="175">
        <f t="shared" si="71"/>
        <v>100.50799999999997</v>
      </c>
      <c r="BM70" s="175">
        <f t="shared" si="72"/>
        <v>100.50699999999996</v>
      </c>
      <c r="BN70" s="175">
        <f t="shared" si="73"/>
        <v>100.48599999999986</v>
      </c>
      <c r="BO70" s="175">
        <f t="shared" si="74"/>
        <v>100.46400000000006</v>
      </c>
      <c r="BP70" s="175">
        <f t="shared" si="75"/>
        <v>100.44299999999996</v>
      </c>
      <c r="BQ70" s="175">
        <f t="shared" si="76"/>
        <v>100.32700000000008</v>
      </c>
      <c r="BR70" s="206">
        <f t="shared" si="77"/>
        <v>100.324</v>
      </c>
      <c r="BS70" s="190">
        <f t="shared" si="60"/>
        <v>100.07479999999997</v>
      </c>
      <c r="BT70" s="175">
        <f t="shared" si="61"/>
        <v>99.977000000000203</v>
      </c>
      <c r="BU70" s="208">
        <f t="shared" si="78"/>
        <v>99.91000000000021</v>
      </c>
      <c r="BV70" s="209">
        <f t="shared" si="80"/>
        <v>100.30400000000002</v>
      </c>
      <c r="BW70" s="175">
        <v>100.30400000000002</v>
      </c>
      <c r="BX70" s="208">
        <v>100.30400000000002</v>
      </c>
      <c r="BY70" s="209">
        <f>+BX70-0.117</f>
        <v>100.18700000000001</v>
      </c>
      <c r="BZ70" s="175">
        <f t="shared" ref="BZ70:CH70" si="107">+BY70-0.117</f>
        <v>100.07000000000001</v>
      </c>
      <c r="CA70" s="175">
        <f t="shared" si="107"/>
        <v>99.953000000000003</v>
      </c>
      <c r="CB70" s="175">
        <f t="shared" si="107"/>
        <v>99.835999999999999</v>
      </c>
      <c r="CC70" s="175">
        <f t="shared" si="107"/>
        <v>99.718999999999994</v>
      </c>
      <c r="CD70" s="175">
        <f t="shared" si="107"/>
        <v>99.60199999999999</v>
      </c>
      <c r="CE70" s="175">
        <f t="shared" si="107"/>
        <v>99.484999999999985</v>
      </c>
      <c r="CF70" s="175">
        <f t="shared" si="107"/>
        <v>99.367999999999981</v>
      </c>
      <c r="CG70" s="175">
        <f t="shared" si="107"/>
        <v>99.250999999999976</v>
      </c>
      <c r="CH70" s="175">
        <f t="shared" si="107"/>
        <v>99.133999999999972</v>
      </c>
      <c r="CI70" s="206">
        <v>99.01</v>
      </c>
      <c r="CJ70" s="188"/>
      <c r="CK70" s="108"/>
      <c r="CL70" s="108"/>
      <c r="CM70" s="108"/>
      <c r="CN70" s="108"/>
      <c r="CO70" s="108"/>
      <c r="CP70" s="108"/>
      <c r="CQ70" s="108"/>
      <c r="CR70" s="107"/>
    </row>
    <row r="71" spans="1:96" ht="49.5" customHeight="1">
      <c r="A71" s="104">
        <f t="shared" si="102"/>
        <v>138</v>
      </c>
      <c r="B71" s="108"/>
      <c r="C71" s="108"/>
      <c r="D71" s="108"/>
      <c r="E71" s="112"/>
      <c r="F71" s="232">
        <f t="shared" si="93"/>
        <v>102.23299999999988</v>
      </c>
      <c r="G71" s="141">
        <v>102.23299999999988</v>
      </c>
      <c r="H71" s="233">
        <v>102.23299999999988</v>
      </c>
      <c r="I71" s="126">
        <v>101.63299999999988</v>
      </c>
      <c r="J71" s="108">
        <v>101.63299999999988</v>
      </c>
      <c r="K71" s="127">
        <v>101.63299999999988</v>
      </c>
      <c r="L71" s="113">
        <v>101.65</v>
      </c>
      <c r="M71" s="108">
        <v>101.65</v>
      </c>
      <c r="N71" s="108">
        <v>101.65</v>
      </c>
      <c r="O71" s="108">
        <v>101.65</v>
      </c>
      <c r="P71" s="108">
        <v>101.65</v>
      </c>
      <c r="Q71" s="108">
        <v>101.65</v>
      </c>
      <c r="R71" s="108">
        <v>101.65</v>
      </c>
      <c r="S71" s="108">
        <v>101.65</v>
      </c>
      <c r="T71" s="108">
        <v>101.65</v>
      </c>
      <c r="U71" s="108">
        <v>101.65</v>
      </c>
      <c r="V71" s="108">
        <v>101.65</v>
      </c>
      <c r="W71" s="108">
        <v>101.65</v>
      </c>
      <c r="X71" s="108">
        <v>101.65</v>
      </c>
      <c r="Y71" s="108">
        <v>101.65</v>
      </c>
      <c r="Z71" s="108">
        <v>101.65</v>
      </c>
      <c r="AA71" s="108">
        <v>101.65</v>
      </c>
      <c r="AB71" s="108">
        <v>101.65</v>
      </c>
      <c r="AC71" s="108">
        <v>101.65</v>
      </c>
      <c r="AD71" s="108">
        <v>101.65</v>
      </c>
      <c r="AE71" s="108">
        <v>101.65</v>
      </c>
      <c r="AF71" s="108">
        <v>101.65</v>
      </c>
      <c r="AG71" s="108">
        <v>101.65</v>
      </c>
      <c r="AH71" s="108">
        <v>101.65</v>
      </c>
      <c r="AI71" s="108">
        <v>101.65</v>
      </c>
      <c r="AJ71" s="108">
        <v>101.65</v>
      </c>
      <c r="AK71" s="108">
        <v>101.65</v>
      </c>
      <c r="AL71" s="108">
        <v>101.65</v>
      </c>
      <c r="AM71" s="108">
        <v>101.65</v>
      </c>
      <c r="AN71" s="108">
        <v>101.65</v>
      </c>
      <c r="AO71" s="108">
        <v>101.65</v>
      </c>
      <c r="AP71" s="108">
        <v>101.65</v>
      </c>
      <c r="AQ71" s="108">
        <v>101.65</v>
      </c>
      <c r="AR71" s="108">
        <v>101.65</v>
      </c>
      <c r="AS71" s="108">
        <v>101.65</v>
      </c>
      <c r="AT71" s="108">
        <v>101.65</v>
      </c>
      <c r="AU71" s="108">
        <v>101.65</v>
      </c>
      <c r="AV71" s="108">
        <v>101.65</v>
      </c>
      <c r="AW71" s="127">
        <v>101.65</v>
      </c>
      <c r="AX71" s="113">
        <f t="shared" si="86"/>
        <v>100.37499999999984</v>
      </c>
      <c r="AY71" s="108">
        <f t="shared" si="87"/>
        <v>100.37499999999984</v>
      </c>
      <c r="AZ71" s="108">
        <f t="shared" si="104"/>
        <v>100.37499999999984</v>
      </c>
      <c r="BA71" s="108">
        <f t="shared" si="89"/>
        <v>100.37499999999984</v>
      </c>
      <c r="BB71" s="108">
        <f t="shared" si="90"/>
        <v>100.37499999999984</v>
      </c>
      <c r="BC71" s="108">
        <f t="shared" si="91"/>
        <v>100.37499999999984</v>
      </c>
      <c r="BD71" s="215">
        <f t="shared" si="63"/>
        <v>100.57899999999987</v>
      </c>
      <c r="BE71" s="175">
        <f t="shared" si="64"/>
        <v>100.57699999999987</v>
      </c>
      <c r="BF71" s="175">
        <f t="shared" si="65"/>
        <v>100.55500000000008</v>
      </c>
      <c r="BG71" s="175">
        <f t="shared" si="66"/>
        <v>100.55300000000008</v>
      </c>
      <c r="BH71" s="175">
        <f t="shared" si="67"/>
        <v>100.53099999999998</v>
      </c>
      <c r="BI71" s="175">
        <f t="shared" si="68"/>
        <v>100.50799999999987</v>
      </c>
      <c r="BJ71" s="175">
        <f t="shared" si="69"/>
        <v>100.50799999999987</v>
      </c>
      <c r="BK71" s="175">
        <f t="shared" si="70"/>
        <v>100.48500000000007</v>
      </c>
      <c r="BL71" s="175">
        <f t="shared" si="71"/>
        <v>100.46299999999997</v>
      </c>
      <c r="BM71" s="175">
        <f t="shared" si="72"/>
        <v>100.46199999999996</v>
      </c>
      <c r="BN71" s="175">
        <f t="shared" si="73"/>
        <v>100.43999999999986</v>
      </c>
      <c r="BO71" s="175">
        <f t="shared" si="74"/>
        <v>100.41700000000006</v>
      </c>
      <c r="BP71" s="175">
        <f t="shared" si="75"/>
        <v>100.39499999999995</v>
      </c>
      <c r="BQ71" s="175">
        <f t="shared" si="76"/>
        <v>100.33600000000008</v>
      </c>
      <c r="BR71" s="206">
        <f t="shared" si="77"/>
        <v>100.318</v>
      </c>
      <c r="BS71" s="190">
        <f t="shared" si="60"/>
        <v>100.07119999999996</v>
      </c>
      <c r="BT71" s="175">
        <f t="shared" si="61"/>
        <v>99.972000000000207</v>
      </c>
      <c r="BU71" s="208">
        <f t="shared" si="78"/>
        <v>99.905000000000214</v>
      </c>
      <c r="BV71" s="209">
        <f t="shared" si="80"/>
        <v>100.32800000000002</v>
      </c>
      <c r="BW71" s="175">
        <v>100.32800000000002</v>
      </c>
      <c r="BX71" s="208">
        <v>100.32800000000002</v>
      </c>
      <c r="BY71" s="209">
        <f>+BX71-0.119</f>
        <v>100.20900000000002</v>
      </c>
      <c r="BZ71" s="175">
        <f>+BY71-0.119</f>
        <v>100.09000000000002</v>
      </c>
      <c r="CA71" s="175">
        <f t="shared" ref="CA71:CH71" si="108">+BZ71-0.119</f>
        <v>99.971000000000018</v>
      </c>
      <c r="CB71" s="175">
        <f t="shared" si="108"/>
        <v>99.852000000000018</v>
      </c>
      <c r="CC71" s="175">
        <f t="shared" si="108"/>
        <v>99.733000000000018</v>
      </c>
      <c r="CD71" s="175">
        <f t="shared" si="108"/>
        <v>99.614000000000019</v>
      </c>
      <c r="CE71" s="175">
        <f t="shared" si="108"/>
        <v>99.495000000000019</v>
      </c>
      <c r="CF71" s="175">
        <f t="shared" si="108"/>
        <v>99.376000000000019</v>
      </c>
      <c r="CG71" s="175">
        <f t="shared" si="108"/>
        <v>99.257000000000019</v>
      </c>
      <c r="CH71" s="175">
        <f t="shared" si="108"/>
        <v>99.138000000000019</v>
      </c>
      <c r="CI71" s="175">
        <v>99.01</v>
      </c>
      <c r="CJ71" s="210">
        <v>99.01</v>
      </c>
      <c r="CK71" s="113"/>
      <c r="CL71" s="108"/>
      <c r="CM71" s="108"/>
      <c r="CN71" s="108"/>
      <c r="CO71" s="108"/>
      <c r="CP71" s="108"/>
      <c r="CQ71" s="108"/>
      <c r="CR71" s="107"/>
    </row>
    <row r="72" spans="1:96" ht="49.5" customHeight="1" thickBot="1">
      <c r="A72" s="104">
        <f>A73+3</f>
        <v>135</v>
      </c>
      <c r="B72" s="108"/>
      <c r="C72" s="108"/>
      <c r="D72" s="108"/>
      <c r="E72" s="112"/>
      <c r="F72" s="232">
        <f t="shared" si="93"/>
        <v>102.22099999999988</v>
      </c>
      <c r="G72" s="141">
        <v>102.22099999999988</v>
      </c>
      <c r="H72" s="233">
        <v>102.22099999999988</v>
      </c>
      <c r="I72" s="126">
        <v>101.62099999999988</v>
      </c>
      <c r="J72" s="108">
        <v>101.62099999999988</v>
      </c>
      <c r="K72" s="127">
        <v>101.62099999999988</v>
      </c>
      <c r="L72" s="172">
        <v>101.65</v>
      </c>
      <c r="M72" s="109">
        <v>101.65</v>
      </c>
      <c r="N72" s="109">
        <v>101.65</v>
      </c>
      <c r="O72" s="109">
        <v>101.65</v>
      </c>
      <c r="P72" s="109">
        <v>101.65</v>
      </c>
      <c r="Q72" s="109">
        <v>101.65</v>
      </c>
      <c r="R72" s="109">
        <v>101.65</v>
      </c>
      <c r="S72" s="109">
        <v>101.65</v>
      </c>
      <c r="T72" s="109">
        <v>101.65</v>
      </c>
      <c r="U72" s="109">
        <v>101.65</v>
      </c>
      <c r="V72" s="109">
        <v>101.65</v>
      </c>
      <c r="W72" s="109">
        <v>101.65</v>
      </c>
      <c r="X72" s="109">
        <v>101.65</v>
      </c>
      <c r="Y72" s="109">
        <v>101.65</v>
      </c>
      <c r="Z72" s="109">
        <v>101.65</v>
      </c>
      <c r="AA72" s="109">
        <v>101.65</v>
      </c>
      <c r="AB72" s="109">
        <v>101.65</v>
      </c>
      <c r="AC72" s="109">
        <v>101.65</v>
      </c>
      <c r="AD72" s="109">
        <v>101.65</v>
      </c>
      <c r="AE72" s="109">
        <v>101.65</v>
      </c>
      <c r="AF72" s="109">
        <v>101.65</v>
      </c>
      <c r="AG72" s="109">
        <v>101.65</v>
      </c>
      <c r="AH72" s="109">
        <v>101.65</v>
      </c>
      <c r="AI72" s="109">
        <v>101.65</v>
      </c>
      <c r="AJ72" s="109">
        <v>101.65</v>
      </c>
      <c r="AK72" s="109">
        <v>101.65</v>
      </c>
      <c r="AL72" s="109">
        <v>101.65</v>
      </c>
      <c r="AM72" s="109">
        <v>101.65</v>
      </c>
      <c r="AN72" s="109">
        <v>101.65</v>
      </c>
      <c r="AO72" s="109">
        <v>101.65</v>
      </c>
      <c r="AP72" s="109">
        <v>101.65</v>
      </c>
      <c r="AQ72" s="109">
        <v>101.65</v>
      </c>
      <c r="AR72" s="109">
        <v>101.65</v>
      </c>
      <c r="AS72" s="109">
        <v>101.65</v>
      </c>
      <c r="AT72" s="109">
        <v>101.65</v>
      </c>
      <c r="AU72" s="109">
        <v>101.65</v>
      </c>
      <c r="AV72" s="109">
        <v>101.65</v>
      </c>
      <c r="AW72" s="218">
        <v>101.65</v>
      </c>
      <c r="AX72" s="113">
        <f t="shared" si="86"/>
        <v>100.33799999999984</v>
      </c>
      <c r="AY72" s="108">
        <f t="shared" si="87"/>
        <v>100.33799999999984</v>
      </c>
      <c r="AZ72" s="108">
        <f t="shared" si="104"/>
        <v>100.33799999999984</v>
      </c>
      <c r="BA72" s="108">
        <f t="shared" si="89"/>
        <v>100.33799999999984</v>
      </c>
      <c r="BB72" s="108">
        <f t="shared" si="90"/>
        <v>100.33799999999984</v>
      </c>
      <c r="BC72" s="108">
        <f t="shared" si="91"/>
        <v>100.33799999999984</v>
      </c>
      <c r="BD72" s="158">
        <f>100.25+0.45-0.15</f>
        <v>100.55</v>
      </c>
      <c r="BE72" s="189">
        <f>+BD72-0.016</f>
        <v>100.53399999999999</v>
      </c>
      <c r="BF72" s="189">
        <f t="shared" ref="BF72:BQ72" si="109">+BE72-0.016</f>
        <v>100.51799999999999</v>
      </c>
      <c r="BG72" s="189">
        <f t="shared" si="109"/>
        <v>100.50199999999998</v>
      </c>
      <c r="BH72" s="189">
        <f t="shared" si="109"/>
        <v>100.48599999999998</v>
      </c>
      <c r="BI72" s="189">
        <f t="shared" si="109"/>
        <v>100.46999999999997</v>
      </c>
      <c r="BJ72" s="189">
        <f t="shared" si="109"/>
        <v>100.45399999999997</v>
      </c>
      <c r="BK72" s="189">
        <f t="shared" si="109"/>
        <v>100.43799999999996</v>
      </c>
      <c r="BL72" s="189">
        <f t="shared" si="109"/>
        <v>100.42199999999995</v>
      </c>
      <c r="BM72" s="189">
        <f t="shared" si="109"/>
        <v>100.40599999999995</v>
      </c>
      <c r="BN72" s="189">
        <f t="shared" si="109"/>
        <v>100.38999999999994</v>
      </c>
      <c r="BO72" s="189">
        <f t="shared" si="109"/>
        <v>100.37399999999994</v>
      </c>
      <c r="BP72" s="189">
        <f t="shared" si="109"/>
        <v>100.35799999999993</v>
      </c>
      <c r="BQ72" s="189">
        <f t="shared" si="109"/>
        <v>100.34199999999993</v>
      </c>
      <c r="BR72" s="152">
        <f>100.016+0.45-0.15</f>
        <v>100.316</v>
      </c>
      <c r="BS72" s="209">
        <f t="shared" si="60"/>
        <v>100.06759999999996</v>
      </c>
      <c r="BT72" s="175">
        <f t="shared" si="61"/>
        <v>99.967000000000212</v>
      </c>
      <c r="BU72" s="208">
        <f t="shared" si="78"/>
        <v>99.900000000000219</v>
      </c>
      <c r="BV72" s="196">
        <v>100.25</v>
      </c>
      <c r="BW72" s="163">
        <v>100.25</v>
      </c>
      <c r="BX72" s="164">
        <v>100.25</v>
      </c>
      <c r="BY72" s="214">
        <f>+BX72-0.112</f>
        <v>100.13800000000001</v>
      </c>
      <c r="BZ72" s="214">
        <f t="shared" ref="BZ72:CH72" si="110">+BY72-0.112</f>
        <v>100.02600000000001</v>
      </c>
      <c r="CA72" s="214">
        <f t="shared" si="110"/>
        <v>99.914000000000016</v>
      </c>
      <c r="CB72" s="214">
        <f t="shared" si="110"/>
        <v>99.802000000000021</v>
      </c>
      <c r="CC72" s="214">
        <f t="shared" si="110"/>
        <v>99.690000000000026</v>
      </c>
      <c r="CD72" s="214">
        <f t="shared" si="110"/>
        <v>99.578000000000031</v>
      </c>
      <c r="CE72" s="214">
        <f t="shared" si="110"/>
        <v>99.466000000000037</v>
      </c>
      <c r="CF72" s="214">
        <f t="shared" si="110"/>
        <v>99.354000000000042</v>
      </c>
      <c r="CG72" s="214">
        <f t="shared" si="110"/>
        <v>99.242000000000047</v>
      </c>
      <c r="CH72" s="214">
        <f t="shared" si="110"/>
        <v>99.130000000000052</v>
      </c>
      <c r="CI72" s="163">
        <v>99.01</v>
      </c>
      <c r="CJ72" s="152">
        <v>99.01</v>
      </c>
      <c r="CK72" s="113"/>
      <c r="CL72" s="108"/>
      <c r="CM72" s="108"/>
      <c r="CN72" s="108"/>
      <c r="CO72" s="108"/>
      <c r="CP72" s="108"/>
      <c r="CQ72" s="108"/>
      <c r="CR72" s="107"/>
    </row>
    <row r="73" spans="1:96" ht="49.5" customHeight="1">
      <c r="A73" s="104">
        <f t="shared" si="102"/>
        <v>132</v>
      </c>
      <c r="B73" s="108"/>
      <c r="C73" s="108"/>
      <c r="D73" s="108"/>
      <c r="E73" s="112"/>
      <c r="F73" s="232">
        <f t="shared" si="93"/>
        <v>102.20899999999988</v>
      </c>
      <c r="G73" s="141">
        <v>102.20899999999988</v>
      </c>
      <c r="H73" s="233">
        <v>102.20899999999988</v>
      </c>
      <c r="I73" s="126">
        <v>101.60899999999988</v>
      </c>
      <c r="J73" s="108">
        <v>101.60899999999988</v>
      </c>
      <c r="K73" s="112">
        <v>101.60899999999988</v>
      </c>
      <c r="L73" s="149">
        <f>+K73-0.035</f>
        <v>101.57399999999988</v>
      </c>
      <c r="M73" s="149">
        <f t="shared" ref="M73:AW75" si="111">+L73-0.035</f>
        <v>101.53899999999989</v>
      </c>
      <c r="N73" s="149">
        <f t="shared" si="111"/>
        <v>101.50399999999989</v>
      </c>
      <c r="O73" s="149">
        <f t="shared" si="111"/>
        <v>101.46899999999989</v>
      </c>
      <c r="P73" s="149">
        <f t="shared" si="111"/>
        <v>101.4339999999999</v>
      </c>
      <c r="Q73" s="149">
        <f t="shared" si="111"/>
        <v>101.3989999999999</v>
      </c>
      <c r="R73" s="149">
        <f t="shared" si="111"/>
        <v>101.3639999999999</v>
      </c>
      <c r="S73" s="149">
        <f t="shared" si="111"/>
        <v>101.32899999999991</v>
      </c>
      <c r="T73" s="149">
        <f t="shared" si="111"/>
        <v>101.29399999999991</v>
      </c>
      <c r="U73" s="149">
        <f t="shared" si="111"/>
        <v>101.25899999999992</v>
      </c>
      <c r="V73" s="149">
        <f t="shared" si="111"/>
        <v>101.22399999999992</v>
      </c>
      <c r="W73" s="149">
        <f t="shared" si="111"/>
        <v>101.18899999999992</v>
      </c>
      <c r="X73" s="149">
        <f t="shared" si="111"/>
        <v>101.15399999999993</v>
      </c>
      <c r="Y73" s="149">
        <f t="shared" si="111"/>
        <v>101.11899999999993</v>
      </c>
      <c r="Z73" s="149">
        <f t="shared" si="111"/>
        <v>101.08399999999993</v>
      </c>
      <c r="AA73" s="149">
        <f t="shared" si="111"/>
        <v>101.04899999999994</v>
      </c>
      <c r="AB73" s="149">
        <f t="shared" si="111"/>
        <v>101.01399999999994</v>
      </c>
      <c r="AC73" s="149">
        <f t="shared" si="111"/>
        <v>100.97899999999994</v>
      </c>
      <c r="AD73" s="149">
        <f t="shared" si="111"/>
        <v>100.94399999999995</v>
      </c>
      <c r="AE73" s="149">
        <f t="shared" si="111"/>
        <v>100.90899999999995</v>
      </c>
      <c r="AF73" s="149">
        <f t="shared" si="111"/>
        <v>100.87399999999995</v>
      </c>
      <c r="AG73" s="149">
        <f t="shared" si="111"/>
        <v>100.83899999999996</v>
      </c>
      <c r="AH73" s="149">
        <f t="shared" si="111"/>
        <v>100.80399999999996</v>
      </c>
      <c r="AI73" s="149">
        <f t="shared" si="111"/>
        <v>100.76899999999996</v>
      </c>
      <c r="AJ73" s="149">
        <f t="shared" si="111"/>
        <v>100.73399999999997</v>
      </c>
      <c r="AK73" s="149">
        <f t="shared" si="111"/>
        <v>100.69899999999997</v>
      </c>
      <c r="AL73" s="149">
        <f t="shared" si="111"/>
        <v>100.66399999999997</v>
      </c>
      <c r="AM73" s="149">
        <f t="shared" si="111"/>
        <v>100.62899999999998</v>
      </c>
      <c r="AN73" s="149">
        <f t="shared" si="111"/>
        <v>100.59399999999998</v>
      </c>
      <c r="AO73" s="149">
        <f t="shared" si="111"/>
        <v>100.55899999999998</v>
      </c>
      <c r="AP73" s="149">
        <f t="shared" si="111"/>
        <v>100.52399999999999</v>
      </c>
      <c r="AQ73" s="149">
        <f t="shared" si="111"/>
        <v>100.48899999999999</v>
      </c>
      <c r="AR73" s="149">
        <f t="shared" si="111"/>
        <v>100.45399999999999</v>
      </c>
      <c r="AS73" s="149">
        <f t="shared" si="111"/>
        <v>100.419</v>
      </c>
      <c r="AT73" s="149">
        <f t="shared" si="111"/>
        <v>100.384</v>
      </c>
      <c r="AU73" s="149">
        <f t="shared" si="111"/>
        <v>100.349</v>
      </c>
      <c r="AV73" s="149">
        <f t="shared" si="111"/>
        <v>100.31400000000001</v>
      </c>
      <c r="AW73" s="149">
        <f t="shared" si="111"/>
        <v>100.27900000000001</v>
      </c>
      <c r="AX73" s="108">
        <f t="shared" ref="AX73:BC73" si="112">+AX72-0.037</f>
        <v>100.30099999999983</v>
      </c>
      <c r="AY73" s="108">
        <f t="shared" si="112"/>
        <v>100.30099999999983</v>
      </c>
      <c r="AZ73" s="108">
        <f t="shared" si="112"/>
        <v>100.30099999999983</v>
      </c>
      <c r="BA73" s="108">
        <f t="shared" si="112"/>
        <v>100.30099999999983</v>
      </c>
      <c r="BB73" s="108">
        <f t="shared" si="112"/>
        <v>100.30099999999983</v>
      </c>
      <c r="BC73" s="108">
        <f t="shared" si="112"/>
        <v>100.30099999999983</v>
      </c>
      <c r="BD73" s="149">
        <f>+BC73-0.019</f>
        <v>100.28199999999983</v>
      </c>
      <c r="BE73" s="149">
        <f t="shared" ref="BE73:BS73" si="113">+BD73-0.019</f>
        <v>100.26299999999982</v>
      </c>
      <c r="BF73" s="149">
        <f t="shared" si="113"/>
        <v>100.24399999999982</v>
      </c>
      <c r="BG73" s="149">
        <f t="shared" si="113"/>
        <v>100.22499999999981</v>
      </c>
      <c r="BH73" s="149">
        <f t="shared" si="113"/>
        <v>100.2059999999998</v>
      </c>
      <c r="BI73" s="149">
        <f t="shared" si="113"/>
        <v>100.1869999999998</v>
      </c>
      <c r="BJ73" s="149">
        <f t="shared" si="113"/>
        <v>100.16799999999979</v>
      </c>
      <c r="BK73" s="149">
        <f t="shared" si="113"/>
        <v>100.14899999999979</v>
      </c>
      <c r="BL73" s="149">
        <f t="shared" si="113"/>
        <v>100.12999999999978</v>
      </c>
      <c r="BM73" s="149">
        <f t="shared" si="113"/>
        <v>100.11099999999978</v>
      </c>
      <c r="BN73" s="149">
        <f t="shared" si="113"/>
        <v>100.09199999999977</v>
      </c>
      <c r="BO73" s="149">
        <f t="shared" si="113"/>
        <v>100.07299999999977</v>
      </c>
      <c r="BP73" s="149">
        <f t="shared" si="113"/>
        <v>100.05399999999976</v>
      </c>
      <c r="BQ73" s="149">
        <f t="shared" si="113"/>
        <v>100.03499999999976</v>
      </c>
      <c r="BR73" s="149">
        <f t="shared" si="113"/>
        <v>100.01599999999975</v>
      </c>
      <c r="BS73" s="108">
        <f t="shared" si="113"/>
        <v>99.996999999999744</v>
      </c>
      <c r="BT73" s="175">
        <f>+BT72-0.005</f>
        <v>99.962000000000216</v>
      </c>
      <c r="BU73" s="108">
        <f>+BT73-0.078</f>
        <v>99.884000000000214</v>
      </c>
      <c r="BV73" s="131">
        <f t="shared" ref="BV73:BX73" si="114">+BU73-0.078</f>
        <v>99.806000000000211</v>
      </c>
      <c r="BW73" s="131">
        <f t="shared" si="114"/>
        <v>99.728000000000208</v>
      </c>
      <c r="BX73" s="131">
        <f t="shared" si="114"/>
        <v>99.650000000000205</v>
      </c>
      <c r="BY73" s="131">
        <f t="shared" ref="BY73:CH73" si="115">+BX73-0.078</f>
        <v>99.572000000000202</v>
      </c>
      <c r="BZ73" s="131">
        <f t="shared" si="115"/>
        <v>99.494000000000199</v>
      </c>
      <c r="CA73" s="131">
        <f t="shared" si="115"/>
        <v>99.416000000000196</v>
      </c>
      <c r="CB73" s="131">
        <f t="shared" si="115"/>
        <v>99.338000000000193</v>
      </c>
      <c r="CC73" s="131">
        <f t="shared" si="115"/>
        <v>99.26000000000019</v>
      </c>
      <c r="CD73" s="131">
        <f t="shared" si="115"/>
        <v>99.182000000000187</v>
      </c>
      <c r="CE73" s="131">
        <f t="shared" si="115"/>
        <v>99.104000000000184</v>
      </c>
      <c r="CF73" s="131">
        <f t="shared" si="115"/>
        <v>99.026000000000181</v>
      </c>
      <c r="CG73" s="131">
        <f t="shared" si="115"/>
        <v>98.948000000000178</v>
      </c>
      <c r="CH73" s="131">
        <f t="shared" si="115"/>
        <v>98.870000000000175</v>
      </c>
      <c r="CI73" s="131">
        <f t="shared" ref="CI73" si="116">+CH73-0.078</f>
        <v>98.792000000000172</v>
      </c>
      <c r="CJ73" s="124">
        <v>98.71</v>
      </c>
      <c r="CK73" s="113"/>
      <c r="CL73" s="108"/>
      <c r="CM73" s="108"/>
      <c r="CN73" s="108"/>
      <c r="CO73" s="108"/>
      <c r="CP73" s="108"/>
      <c r="CQ73" s="108"/>
      <c r="CR73" s="107"/>
    </row>
    <row r="74" spans="1:96" ht="49.5" customHeight="1">
      <c r="A74" s="104">
        <f t="shared" si="102"/>
        <v>129</v>
      </c>
      <c r="B74" s="108"/>
      <c r="C74" s="108"/>
      <c r="D74" s="108"/>
      <c r="E74" s="112"/>
      <c r="F74" s="232">
        <f t="shared" si="93"/>
        <v>102.19</v>
      </c>
      <c r="G74" s="141">
        <v>102.19</v>
      </c>
      <c r="H74" s="233">
        <v>102.19</v>
      </c>
      <c r="I74" s="126">
        <v>101.59</v>
      </c>
      <c r="J74" s="151">
        <f>101.45+0.14</f>
        <v>101.59</v>
      </c>
      <c r="K74" s="112">
        <f>+J74-0.033</f>
        <v>101.557</v>
      </c>
      <c r="L74" s="112">
        <f t="shared" ref="L74:AE74" si="117">+K74-0.033</f>
        <v>101.524</v>
      </c>
      <c r="M74" s="112">
        <f t="shared" si="117"/>
        <v>101.491</v>
      </c>
      <c r="N74" s="112">
        <f t="shared" si="117"/>
        <v>101.458</v>
      </c>
      <c r="O74" s="112">
        <f t="shared" si="117"/>
        <v>101.425</v>
      </c>
      <c r="P74" s="112">
        <f t="shared" si="117"/>
        <v>101.392</v>
      </c>
      <c r="Q74" s="112">
        <f t="shared" si="117"/>
        <v>101.35899999999999</v>
      </c>
      <c r="R74" s="112">
        <f t="shared" si="117"/>
        <v>101.32599999999999</v>
      </c>
      <c r="S74" s="112">
        <f t="shared" si="117"/>
        <v>101.29299999999999</v>
      </c>
      <c r="T74" s="112">
        <f t="shared" si="117"/>
        <v>101.25999999999999</v>
      </c>
      <c r="U74" s="112">
        <f t="shared" si="117"/>
        <v>101.22699999999999</v>
      </c>
      <c r="V74" s="112">
        <f t="shared" si="117"/>
        <v>101.19399999999999</v>
      </c>
      <c r="W74" s="112">
        <f t="shared" si="117"/>
        <v>101.16099999999999</v>
      </c>
      <c r="X74" s="112">
        <f t="shared" si="117"/>
        <v>101.12799999999999</v>
      </c>
      <c r="Y74" s="112">
        <f t="shared" si="117"/>
        <v>101.09499999999998</v>
      </c>
      <c r="Z74" s="112">
        <f t="shared" si="117"/>
        <v>101.06199999999998</v>
      </c>
      <c r="AA74" s="112">
        <f t="shared" si="117"/>
        <v>101.02899999999998</v>
      </c>
      <c r="AB74" s="112">
        <f t="shared" si="117"/>
        <v>100.99599999999998</v>
      </c>
      <c r="AC74" s="112">
        <f t="shared" si="117"/>
        <v>100.96299999999998</v>
      </c>
      <c r="AD74" s="112">
        <f t="shared" si="117"/>
        <v>100.92999999999998</v>
      </c>
      <c r="AE74" s="112">
        <f t="shared" si="117"/>
        <v>100.89699999999998</v>
      </c>
      <c r="AF74" s="108">
        <f>+AE74-0.034</f>
        <v>100.86299999999997</v>
      </c>
      <c r="AG74" s="108">
        <f t="shared" ref="AG74:AW74" si="118">+AF74-0.034</f>
        <v>100.82899999999997</v>
      </c>
      <c r="AH74" s="108">
        <f t="shared" si="118"/>
        <v>100.79499999999996</v>
      </c>
      <c r="AI74" s="108">
        <f t="shared" si="118"/>
        <v>100.76099999999995</v>
      </c>
      <c r="AJ74" s="108">
        <f t="shared" si="118"/>
        <v>100.72699999999995</v>
      </c>
      <c r="AK74" s="108">
        <f t="shared" si="118"/>
        <v>100.69299999999994</v>
      </c>
      <c r="AL74" s="108">
        <f t="shared" si="118"/>
        <v>100.65899999999993</v>
      </c>
      <c r="AM74" s="108">
        <f t="shared" si="118"/>
        <v>100.62499999999993</v>
      </c>
      <c r="AN74" s="108">
        <f t="shared" si="118"/>
        <v>100.59099999999992</v>
      </c>
      <c r="AO74" s="108">
        <f t="shared" si="118"/>
        <v>100.55699999999992</v>
      </c>
      <c r="AP74" s="108">
        <f t="shared" si="118"/>
        <v>100.52299999999991</v>
      </c>
      <c r="AQ74" s="108">
        <f t="shared" si="118"/>
        <v>100.4889999999999</v>
      </c>
      <c r="AR74" s="108">
        <f t="shared" si="118"/>
        <v>100.4549999999999</v>
      </c>
      <c r="AS74" s="108">
        <f t="shared" si="118"/>
        <v>100.42099999999989</v>
      </c>
      <c r="AT74" s="108">
        <f t="shared" si="118"/>
        <v>100.38699999999989</v>
      </c>
      <c r="AU74" s="108">
        <f t="shared" si="118"/>
        <v>100.35299999999988</v>
      </c>
      <c r="AV74" s="108">
        <f t="shared" si="118"/>
        <v>100.31899999999987</v>
      </c>
      <c r="AW74" s="108">
        <f t="shared" si="118"/>
        <v>100.28499999999987</v>
      </c>
      <c r="AX74" s="108">
        <v>100.25</v>
      </c>
      <c r="AY74" s="108">
        <v>100.25</v>
      </c>
      <c r="AZ74" s="151">
        <v>100.25</v>
      </c>
      <c r="BA74" s="108">
        <v>100.25</v>
      </c>
      <c r="BB74" s="108">
        <v>100.25</v>
      </c>
      <c r="BC74" s="112">
        <v>100.25</v>
      </c>
      <c r="BD74" s="108">
        <f>+BC74-0.017</f>
        <v>100.233</v>
      </c>
      <c r="BE74" s="108">
        <f t="shared" ref="BE74:BS74" si="119">+BD74-0.017</f>
        <v>100.21600000000001</v>
      </c>
      <c r="BF74" s="108">
        <f t="shared" si="119"/>
        <v>100.19900000000001</v>
      </c>
      <c r="BG74" s="108">
        <f t="shared" si="119"/>
        <v>100.18200000000002</v>
      </c>
      <c r="BH74" s="108">
        <f t="shared" si="119"/>
        <v>100.16500000000002</v>
      </c>
      <c r="BI74" s="108">
        <f t="shared" si="119"/>
        <v>100.14800000000002</v>
      </c>
      <c r="BJ74" s="108">
        <f t="shared" si="119"/>
        <v>100.13100000000003</v>
      </c>
      <c r="BK74" s="108">
        <f t="shared" si="119"/>
        <v>100.11400000000003</v>
      </c>
      <c r="BL74" s="108">
        <f t="shared" si="119"/>
        <v>100.09700000000004</v>
      </c>
      <c r="BM74" s="108">
        <f t="shared" si="119"/>
        <v>100.08000000000004</v>
      </c>
      <c r="BN74" s="108">
        <f t="shared" si="119"/>
        <v>100.06300000000005</v>
      </c>
      <c r="BO74" s="108">
        <f t="shared" si="119"/>
        <v>100.04600000000005</v>
      </c>
      <c r="BP74" s="108">
        <f t="shared" si="119"/>
        <v>100.02900000000005</v>
      </c>
      <c r="BQ74" s="108">
        <f t="shared" si="119"/>
        <v>100.01200000000006</v>
      </c>
      <c r="BR74" s="108">
        <f t="shared" si="119"/>
        <v>99.995000000000061</v>
      </c>
      <c r="BS74" s="108">
        <f t="shared" si="119"/>
        <v>99.978000000000065</v>
      </c>
      <c r="BT74" s="151">
        <v>99.95</v>
      </c>
      <c r="BU74" s="108">
        <f>+BT74-0.078</f>
        <v>99.872</v>
      </c>
      <c r="BV74" s="108">
        <f t="shared" ref="BV74:CI74" si="120">+BU74-0.078</f>
        <v>99.793999999999997</v>
      </c>
      <c r="BW74" s="108">
        <f t="shared" si="120"/>
        <v>99.715999999999994</v>
      </c>
      <c r="BX74" s="108">
        <f t="shared" si="120"/>
        <v>99.637999999999991</v>
      </c>
      <c r="BY74" s="108">
        <f t="shared" si="120"/>
        <v>99.559999999999988</v>
      </c>
      <c r="BZ74" s="108">
        <f t="shared" si="120"/>
        <v>99.481999999999985</v>
      </c>
      <c r="CA74" s="108">
        <f t="shared" si="120"/>
        <v>99.403999999999982</v>
      </c>
      <c r="CB74" s="108">
        <f t="shared" si="120"/>
        <v>99.325999999999979</v>
      </c>
      <c r="CC74" s="108">
        <f t="shared" si="120"/>
        <v>99.247999999999976</v>
      </c>
      <c r="CD74" s="108">
        <f t="shared" si="120"/>
        <v>99.169999999999973</v>
      </c>
      <c r="CE74" s="108">
        <f t="shared" si="120"/>
        <v>99.09199999999997</v>
      </c>
      <c r="CF74" s="108">
        <f t="shared" si="120"/>
        <v>99.013999999999967</v>
      </c>
      <c r="CG74" s="108">
        <f t="shared" si="120"/>
        <v>98.935999999999964</v>
      </c>
      <c r="CH74" s="108">
        <f t="shared" si="120"/>
        <v>98.857999999999961</v>
      </c>
      <c r="CI74" s="108">
        <f t="shared" si="120"/>
        <v>98.779999999999959</v>
      </c>
      <c r="CJ74" s="154">
        <v>98.71</v>
      </c>
      <c r="CK74" s="113"/>
      <c r="CL74" s="108"/>
      <c r="CM74" s="108"/>
      <c r="CN74" s="108"/>
      <c r="CO74" s="108"/>
      <c r="CP74" s="108"/>
      <c r="CQ74" s="108"/>
      <c r="CR74" s="107"/>
    </row>
    <row r="75" spans="1:96" ht="49.5" customHeight="1" thickBot="1">
      <c r="A75" s="104">
        <f t="shared" si="102"/>
        <v>126</v>
      </c>
      <c r="B75" s="108"/>
      <c r="C75" s="108"/>
      <c r="D75" s="108"/>
      <c r="E75" s="112"/>
      <c r="F75" s="232">
        <f t="shared" si="93"/>
        <v>102.178</v>
      </c>
      <c r="G75" s="141">
        <v>102.178</v>
      </c>
      <c r="H75" s="233">
        <v>102.178</v>
      </c>
      <c r="I75" s="126">
        <v>101.578</v>
      </c>
      <c r="J75" s="108">
        <f t="shared" ref="J75:J84" si="121">+J74-0.012</f>
        <v>101.578</v>
      </c>
      <c r="K75" s="112">
        <v>101.578</v>
      </c>
      <c r="L75" s="150">
        <f>+K75-0.035</f>
        <v>101.54300000000001</v>
      </c>
      <c r="M75" s="150">
        <f t="shared" si="111"/>
        <v>101.50800000000001</v>
      </c>
      <c r="N75" s="150">
        <f t="shared" si="111"/>
        <v>101.47300000000001</v>
      </c>
      <c r="O75" s="150">
        <f t="shared" si="111"/>
        <v>101.43800000000002</v>
      </c>
      <c r="P75" s="150">
        <f t="shared" si="111"/>
        <v>101.40300000000002</v>
      </c>
      <c r="Q75" s="150">
        <f t="shared" si="111"/>
        <v>101.36800000000002</v>
      </c>
      <c r="R75" s="150">
        <f t="shared" si="111"/>
        <v>101.33300000000003</v>
      </c>
      <c r="S75" s="150">
        <f t="shared" si="111"/>
        <v>101.29800000000003</v>
      </c>
      <c r="T75" s="150">
        <f t="shared" si="111"/>
        <v>101.26300000000003</v>
      </c>
      <c r="U75" s="150">
        <f t="shared" si="111"/>
        <v>101.22800000000004</v>
      </c>
      <c r="V75" s="150">
        <f t="shared" si="111"/>
        <v>101.19300000000004</v>
      </c>
      <c r="W75" s="150">
        <f t="shared" si="111"/>
        <v>101.15800000000004</v>
      </c>
      <c r="X75" s="150">
        <f t="shared" si="111"/>
        <v>101.12300000000005</v>
      </c>
      <c r="Y75" s="150">
        <f t="shared" si="111"/>
        <v>101.08800000000005</v>
      </c>
      <c r="Z75" s="150">
        <f t="shared" si="111"/>
        <v>101.05300000000005</v>
      </c>
      <c r="AA75" s="150">
        <f t="shared" si="111"/>
        <v>101.01800000000006</v>
      </c>
      <c r="AB75" s="150">
        <f t="shared" si="111"/>
        <v>100.98300000000006</v>
      </c>
      <c r="AC75" s="150">
        <f t="shared" si="111"/>
        <v>100.94800000000006</v>
      </c>
      <c r="AD75" s="150">
        <f t="shared" si="111"/>
        <v>100.91300000000007</v>
      </c>
      <c r="AE75" s="150">
        <f t="shared" si="111"/>
        <v>100.87800000000007</v>
      </c>
      <c r="AF75" s="150">
        <f t="shared" si="111"/>
        <v>100.84300000000007</v>
      </c>
      <c r="AG75" s="150">
        <f t="shared" si="111"/>
        <v>100.80800000000008</v>
      </c>
      <c r="AH75" s="150">
        <f t="shared" si="111"/>
        <v>100.77300000000008</v>
      </c>
      <c r="AI75" s="150">
        <f t="shared" si="111"/>
        <v>100.73800000000008</v>
      </c>
      <c r="AJ75" s="150">
        <f t="shared" si="111"/>
        <v>100.70300000000009</v>
      </c>
      <c r="AK75" s="150">
        <f t="shared" si="111"/>
        <v>100.66800000000009</v>
      </c>
      <c r="AL75" s="150">
        <f t="shared" si="111"/>
        <v>100.6330000000001</v>
      </c>
      <c r="AM75" s="150">
        <f t="shared" si="111"/>
        <v>100.5980000000001</v>
      </c>
      <c r="AN75" s="150">
        <f t="shared" si="111"/>
        <v>100.5630000000001</v>
      </c>
      <c r="AO75" s="150">
        <f t="shared" si="111"/>
        <v>100.52800000000011</v>
      </c>
      <c r="AP75" s="150">
        <f t="shared" si="111"/>
        <v>100.49300000000011</v>
      </c>
      <c r="AQ75" s="150">
        <f t="shared" si="111"/>
        <v>100.45800000000011</v>
      </c>
      <c r="AR75" s="150">
        <f t="shared" si="111"/>
        <v>100.42300000000012</v>
      </c>
      <c r="AS75" s="150">
        <f t="shared" si="111"/>
        <v>100.38800000000012</v>
      </c>
      <c r="AT75" s="150">
        <f t="shared" si="111"/>
        <v>100.35300000000012</v>
      </c>
      <c r="AU75" s="150">
        <f t="shared" si="111"/>
        <v>100.31800000000013</v>
      </c>
      <c r="AV75" s="150">
        <f t="shared" si="111"/>
        <v>100.28300000000013</v>
      </c>
      <c r="AW75" s="150">
        <f t="shared" si="111"/>
        <v>100.24800000000013</v>
      </c>
      <c r="AX75" s="108">
        <f t="shared" ref="AX75:AX94" si="122">+AX76+0.011</f>
        <v>100.21999999999991</v>
      </c>
      <c r="AY75" s="108">
        <f t="shared" ref="AY75:AZ94" si="123">+AY76+0.011</f>
        <v>100.21999999999991</v>
      </c>
      <c r="AZ75" s="108">
        <f t="shared" si="123"/>
        <v>100.21999999999991</v>
      </c>
      <c r="BA75" s="108">
        <f t="shared" ref="BA75:BA94" si="124">+BA76+0.011</f>
        <v>100.21999999999991</v>
      </c>
      <c r="BB75" s="108">
        <f t="shared" ref="BB75:BB94" si="125">+BB76+0.011</f>
        <v>100.21999999999991</v>
      </c>
      <c r="BC75" s="112">
        <f t="shared" ref="BC75:BC94" si="126">+BC76+0.011</f>
        <v>100.21999999999991</v>
      </c>
      <c r="BD75" s="150">
        <f>+BC75-0.016</f>
        <v>100.20399999999991</v>
      </c>
      <c r="BE75" s="150">
        <f t="shared" ref="BE75:BS75" si="127">+BD75-0.016</f>
        <v>100.1879999999999</v>
      </c>
      <c r="BF75" s="150">
        <f t="shared" si="127"/>
        <v>100.1719999999999</v>
      </c>
      <c r="BG75" s="150">
        <f t="shared" si="127"/>
        <v>100.15599999999989</v>
      </c>
      <c r="BH75" s="150">
        <f t="shared" si="127"/>
        <v>100.13999999999989</v>
      </c>
      <c r="BI75" s="150">
        <f t="shared" si="127"/>
        <v>100.12399999999988</v>
      </c>
      <c r="BJ75" s="150">
        <f t="shared" si="127"/>
        <v>100.10799999999988</v>
      </c>
      <c r="BK75" s="150">
        <f t="shared" si="127"/>
        <v>100.09199999999987</v>
      </c>
      <c r="BL75" s="150">
        <f t="shared" si="127"/>
        <v>100.07599999999987</v>
      </c>
      <c r="BM75" s="150">
        <f t="shared" si="127"/>
        <v>100.05999999999986</v>
      </c>
      <c r="BN75" s="150">
        <f t="shared" si="127"/>
        <v>100.04399999999985</v>
      </c>
      <c r="BO75" s="150">
        <f t="shared" si="127"/>
        <v>100.02799999999985</v>
      </c>
      <c r="BP75" s="150">
        <f t="shared" si="127"/>
        <v>100.01199999999984</v>
      </c>
      <c r="BQ75" s="150">
        <f t="shared" si="127"/>
        <v>99.995999999999839</v>
      </c>
      <c r="BR75" s="150">
        <f t="shared" si="127"/>
        <v>99.979999999999833</v>
      </c>
      <c r="BS75" s="150">
        <f t="shared" si="127"/>
        <v>99.963999999999828</v>
      </c>
      <c r="BT75" s="150">
        <f>+BT74-0.005</f>
        <v>99.945000000000007</v>
      </c>
      <c r="BU75" s="150">
        <f t="shared" ref="BU75:CI75" si="128">+((BU74-BU76)/2)+BU76</f>
        <v>99.825999999999993</v>
      </c>
      <c r="BV75" s="150">
        <f t="shared" si="128"/>
        <v>99.761499999999998</v>
      </c>
      <c r="BW75" s="150">
        <f t="shared" si="128"/>
        <v>99.697000000000003</v>
      </c>
      <c r="BX75" s="150">
        <f t="shared" si="128"/>
        <v>99.632499999999993</v>
      </c>
      <c r="BY75" s="150">
        <f t="shared" si="128"/>
        <v>99.567999999999984</v>
      </c>
      <c r="BZ75" s="150">
        <f t="shared" si="128"/>
        <v>99.503499999999988</v>
      </c>
      <c r="CA75" s="150">
        <f t="shared" si="128"/>
        <v>99.438999999999993</v>
      </c>
      <c r="CB75" s="150">
        <f t="shared" si="128"/>
        <v>99.374499999999983</v>
      </c>
      <c r="CC75" s="150">
        <f t="shared" si="128"/>
        <v>99.309999999999974</v>
      </c>
      <c r="CD75" s="150">
        <f t="shared" si="128"/>
        <v>99.245499999999979</v>
      </c>
      <c r="CE75" s="150">
        <f t="shared" si="128"/>
        <v>99.180999999999983</v>
      </c>
      <c r="CF75" s="150">
        <f t="shared" si="128"/>
        <v>99.116499999999974</v>
      </c>
      <c r="CG75" s="150">
        <f t="shared" si="128"/>
        <v>99.051999999999964</v>
      </c>
      <c r="CH75" s="150">
        <f t="shared" si="128"/>
        <v>98.987499999999969</v>
      </c>
      <c r="CI75" s="150">
        <f t="shared" si="128"/>
        <v>98.922999999999973</v>
      </c>
      <c r="CJ75" s="127">
        <v>98.71</v>
      </c>
      <c r="CK75" s="113"/>
      <c r="CL75" s="108"/>
      <c r="CM75" s="108"/>
      <c r="CN75" s="108"/>
      <c r="CO75" s="108"/>
      <c r="CP75" s="108"/>
      <c r="CQ75" s="108"/>
      <c r="CR75" s="107"/>
    </row>
    <row r="76" spans="1:96" ht="49.5" customHeight="1" thickBot="1">
      <c r="A76" s="104">
        <f t="shared" si="102"/>
        <v>123</v>
      </c>
      <c r="B76" s="108"/>
      <c r="C76" s="108"/>
      <c r="D76" s="108"/>
      <c r="E76" s="112"/>
      <c r="F76" s="234">
        <f t="shared" si="93"/>
        <v>102.166</v>
      </c>
      <c r="G76" s="141">
        <v>102.166</v>
      </c>
      <c r="H76" s="233">
        <v>102.166</v>
      </c>
      <c r="I76" s="126">
        <v>101.566</v>
      </c>
      <c r="J76" s="108">
        <f t="shared" si="121"/>
        <v>101.566</v>
      </c>
      <c r="K76" s="127">
        <v>101.566</v>
      </c>
      <c r="L76" s="171">
        <f>101.59+0.45-0.15</f>
        <v>101.89</v>
      </c>
      <c r="M76" s="131">
        <f>+L76-0.036</f>
        <v>101.854</v>
      </c>
      <c r="N76" s="131">
        <f t="shared" ref="N76:AV76" si="129">+M76-0.036</f>
        <v>101.818</v>
      </c>
      <c r="O76" s="131">
        <f t="shared" si="129"/>
        <v>101.782</v>
      </c>
      <c r="P76" s="131">
        <f t="shared" si="129"/>
        <v>101.746</v>
      </c>
      <c r="Q76" s="131">
        <f t="shared" si="129"/>
        <v>101.71</v>
      </c>
      <c r="R76" s="131">
        <f t="shared" si="129"/>
        <v>101.67399999999999</v>
      </c>
      <c r="S76" s="131">
        <f t="shared" si="129"/>
        <v>101.63799999999999</v>
      </c>
      <c r="T76" s="131">
        <f t="shared" si="129"/>
        <v>101.60199999999999</v>
      </c>
      <c r="U76" s="131">
        <f t="shared" si="129"/>
        <v>101.56599999999999</v>
      </c>
      <c r="V76" s="131">
        <f t="shared" si="129"/>
        <v>101.52999999999999</v>
      </c>
      <c r="W76" s="131">
        <f t="shared" si="129"/>
        <v>101.49399999999999</v>
      </c>
      <c r="X76" s="131">
        <f t="shared" si="129"/>
        <v>101.45799999999998</v>
      </c>
      <c r="Y76" s="131">
        <f t="shared" si="129"/>
        <v>101.42199999999998</v>
      </c>
      <c r="Z76" s="131">
        <f t="shared" si="129"/>
        <v>101.38599999999998</v>
      </c>
      <c r="AA76" s="131">
        <f t="shared" si="129"/>
        <v>101.34999999999998</v>
      </c>
      <c r="AB76" s="131">
        <f t="shared" si="129"/>
        <v>101.31399999999998</v>
      </c>
      <c r="AC76" s="131">
        <f t="shared" si="129"/>
        <v>101.27799999999998</v>
      </c>
      <c r="AD76" s="131">
        <f t="shared" si="129"/>
        <v>101.24199999999998</v>
      </c>
      <c r="AE76" s="131">
        <f t="shared" si="129"/>
        <v>101.20599999999997</v>
      </c>
      <c r="AF76" s="131">
        <f t="shared" si="129"/>
        <v>101.16999999999997</v>
      </c>
      <c r="AG76" s="131">
        <f t="shared" si="129"/>
        <v>101.13399999999997</v>
      </c>
      <c r="AH76" s="131">
        <f t="shared" si="129"/>
        <v>101.09799999999997</v>
      </c>
      <c r="AI76" s="131">
        <f t="shared" si="129"/>
        <v>101.06199999999997</v>
      </c>
      <c r="AJ76" s="131">
        <f t="shared" si="129"/>
        <v>101.02599999999997</v>
      </c>
      <c r="AK76" s="131">
        <f t="shared" si="129"/>
        <v>100.98999999999997</v>
      </c>
      <c r="AL76" s="131">
        <f t="shared" si="129"/>
        <v>100.95399999999997</v>
      </c>
      <c r="AM76" s="131">
        <f t="shared" si="129"/>
        <v>100.91799999999996</v>
      </c>
      <c r="AN76" s="131">
        <f t="shared" si="129"/>
        <v>100.88199999999996</v>
      </c>
      <c r="AO76" s="131">
        <f t="shared" si="129"/>
        <v>100.84599999999996</v>
      </c>
      <c r="AP76" s="131">
        <f t="shared" si="129"/>
        <v>100.80999999999996</v>
      </c>
      <c r="AQ76" s="131">
        <f t="shared" si="129"/>
        <v>100.77399999999996</v>
      </c>
      <c r="AR76" s="131">
        <f t="shared" si="129"/>
        <v>100.73799999999996</v>
      </c>
      <c r="AS76" s="131">
        <f t="shared" si="129"/>
        <v>100.70199999999996</v>
      </c>
      <c r="AT76" s="131">
        <f t="shared" si="129"/>
        <v>100.66599999999995</v>
      </c>
      <c r="AU76" s="131">
        <f t="shared" si="129"/>
        <v>100.62999999999995</v>
      </c>
      <c r="AV76" s="131">
        <f t="shared" si="129"/>
        <v>100.59399999999995</v>
      </c>
      <c r="AW76" s="157">
        <f>100.25+0.45-0.15</f>
        <v>100.55</v>
      </c>
      <c r="AX76" s="108">
        <f t="shared" si="122"/>
        <v>100.20899999999992</v>
      </c>
      <c r="AY76" s="108">
        <f t="shared" si="123"/>
        <v>100.20899999999992</v>
      </c>
      <c r="AZ76" s="108">
        <f t="shared" si="123"/>
        <v>100.20899999999992</v>
      </c>
      <c r="BA76" s="108">
        <f t="shared" si="124"/>
        <v>100.20899999999992</v>
      </c>
      <c r="BB76" s="108">
        <f t="shared" si="125"/>
        <v>100.20899999999992</v>
      </c>
      <c r="BC76" s="112">
        <f t="shared" si="126"/>
        <v>100.20899999999992</v>
      </c>
      <c r="BD76" s="159">
        <v>100.55</v>
      </c>
      <c r="BE76" s="131">
        <f>+BD76-0.029</f>
        <v>100.521</v>
      </c>
      <c r="BF76" s="131">
        <f t="shared" ref="BF76:BS76" si="130">+BE76-0.029</f>
        <v>100.492</v>
      </c>
      <c r="BG76" s="131">
        <f t="shared" si="130"/>
        <v>100.46300000000001</v>
      </c>
      <c r="BH76" s="131">
        <f t="shared" si="130"/>
        <v>100.43400000000001</v>
      </c>
      <c r="BI76" s="131">
        <f t="shared" si="130"/>
        <v>100.40500000000002</v>
      </c>
      <c r="BJ76" s="131">
        <f t="shared" si="130"/>
        <v>100.37600000000002</v>
      </c>
      <c r="BK76" s="131">
        <f t="shared" si="130"/>
        <v>100.34700000000002</v>
      </c>
      <c r="BL76" s="131">
        <f t="shared" si="130"/>
        <v>100.31800000000003</v>
      </c>
      <c r="BM76" s="131">
        <f t="shared" si="130"/>
        <v>100.28900000000003</v>
      </c>
      <c r="BN76" s="131">
        <f t="shared" si="130"/>
        <v>100.26000000000003</v>
      </c>
      <c r="BO76" s="131">
        <f t="shared" si="130"/>
        <v>100.23100000000004</v>
      </c>
      <c r="BP76" s="131">
        <f t="shared" si="130"/>
        <v>100.20200000000004</v>
      </c>
      <c r="BQ76" s="131">
        <f t="shared" si="130"/>
        <v>100.17300000000004</v>
      </c>
      <c r="BR76" s="131">
        <f t="shared" si="130"/>
        <v>100.14400000000005</v>
      </c>
      <c r="BS76" s="131">
        <f t="shared" si="130"/>
        <v>100.11500000000005</v>
      </c>
      <c r="BT76" s="161">
        <f>99.78+0.45-0.15</f>
        <v>100.08</v>
      </c>
      <c r="BU76" s="198">
        <v>99.78</v>
      </c>
      <c r="BV76" s="131">
        <f>+BU76-0.051</f>
        <v>99.728999999999999</v>
      </c>
      <c r="BW76" s="131">
        <f t="shared" ref="BW76:CI76" si="131">+BV76-0.051</f>
        <v>99.677999999999997</v>
      </c>
      <c r="BX76" s="131">
        <f t="shared" si="131"/>
        <v>99.626999999999995</v>
      </c>
      <c r="BY76" s="131">
        <f t="shared" si="131"/>
        <v>99.575999999999993</v>
      </c>
      <c r="BZ76" s="131">
        <f t="shared" si="131"/>
        <v>99.524999999999991</v>
      </c>
      <c r="CA76" s="131">
        <f t="shared" si="131"/>
        <v>99.47399999999999</v>
      </c>
      <c r="CB76" s="131">
        <f t="shared" si="131"/>
        <v>99.422999999999988</v>
      </c>
      <c r="CC76" s="131">
        <f t="shared" si="131"/>
        <v>99.371999999999986</v>
      </c>
      <c r="CD76" s="131">
        <f t="shared" si="131"/>
        <v>99.320999999999984</v>
      </c>
      <c r="CE76" s="131">
        <f t="shared" si="131"/>
        <v>99.269999999999982</v>
      </c>
      <c r="CF76" s="131">
        <f t="shared" si="131"/>
        <v>99.21899999999998</v>
      </c>
      <c r="CG76" s="131">
        <f t="shared" si="131"/>
        <v>99.167999999999978</v>
      </c>
      <c r="CH76" s="131">
        <f t="shared" si="131"/>
        <v>99.116999999999976</v>
      </c>
      <c r="CI76" s="131">
        <f t="shared" si="131"/>
        <v>99.065999999999974</v>
      </c>
      <c r="CJ76" s="157">
        <v>99.01</v>
      </c>
      <c r="CK76" s="113"/>
      <c r="CL76" s="108"/>
      <c r="CM76" s="108"/>
      <c r="CN76" s="108"/>
      <c r="CO76" s="108"/>
      <c r="CP76" s="108"/>
      <c r="CQ76" s="108"/>
      <c r="CR76" s="107"/>
    </row>
    <row r="77" spans="1:96" ht="49.5" customHeight="1">
      <c r="A77" s="104">
        <f t="shared" si="102"/>
        <v>120</v>
      </c>
      <c r="B77" s="108"/>
      <c r="C77" s="108"/>
      <c r="D77" s="108"/>
      <c r="E77" s="108"/>
      <c r="F77" s="122"/>
      <c r="G77" s="232">
        <f>+I77+0.6</f>
        <v>102.154</v>
      </c>
      <c r="H77" s="233">
        <v>102.154</v>
      </c>
      <c r="I77" s="126">
        <v>101.554</v>
      </c>
      <c r="J77" s="108">
        <f t="shared" si="121"/>
        <v>101.554</v>
      </c>
      <c r="K77" s="127">
        <v>101.554</v>
      </c>
      <c r="L77" s="113">
        <f>+L76-0.018</f>
        <v>101.872</v>
      </c>
      <c r="M77" s="108">
        <f>+M76-0.018</f>
        <v>101.836</v>
      </c>
      <c r="N77" s="108">
        <f>+N76-0.018</f>
        <v>101.8</v>
      </c>
      <c r="O77" s="108">
        <f>+O76-0.08</f>
        <v>101.702</v>
      </c>
      <c r="P77" s="108">
        <f t="shared" ref="P77:V77" si="132">+P76-0.018</f>
        <v>101.72799999999999</v>
      </c>
      <c r="Q77" s="108">
        <f t="shared" si="132"/>
        <v>101.69199999999999</v>
      </c>
      <c r="R77" s="108">
        <f t="shared" si="132"/>
        <v>101.65599999999999</v>
      </c>
      <c r="S77" s="108">
        <f t="shared" si="132"/>
        <v>101.61999999999999</v>
      </c>
      <c r="T77" s="108">
        <f t="shared" si="132"/>
        <v>101.58399999999999</v>
      </c>
      <c r="U77" s="108">
        <f t="shared" si="132"/>
        <v>101.54799999999999</v>
      </c>
      <c r="V77" s="108">
        <f t="shared" si="132"/>
        <v>101.51199999999999</v>
      </c>
      <c r="W77" s="108">
        <f t="shared" ref="W77" si="133">+W76-0.018</f>
        <v>101.47599999999998</v>
      </c>
      <c r="X77" s="108">
        <f t="shared" ref="X77" si="134">+X76-0.018</f>
        <v>101.43999999999998</v>
      </c>
      <c r="Y77" s="108">
        <f t="shared" ref="Y77" si="135">+Y76-0.018</f>
        <v>101.40399999999998</v>
      </c>
      <c r="Z77" s="108">
        <f t="shared" ref="Z77" si="136">+Z76-0.018</f>
        <v>101.36799999999998</v>
      </c>
      <c r="AA77" s="108">
        <f t="shared" ref="AA77" si="137">+AA76-0.018</f>
        <v>101.33199999999998</v>
      </c>
      <c r="AB77" s="108">
        <f t="shared" ref="AB77" si="138">+AB76-0.018</f>
        <v>101.29599999999998</v>
      </c>
      <c r="AC77" s="108">
        <f t="shared" ref="AC77" si="139">+AC76-0.018</f>
        <v>101.25999999999998</v>
      </c>
      <c r="AD77" s="108">
        <f t="shared" ref="AD77" si="140">+AD76-0.018</f>
        <v>101.22399999999998</v>
      </c>
      <c r="AE77" s="108">
        <f t="shared" ref="AE77" si="141">+AE76-0.018</f>
        <v>101.18799999999997</v>
      </c>
      <c r="AF77" s="108">
        <f t="shared" ref="AF77" si="142">+AF76-0.018</f>
        <v>101.15199999999997</v>
      </c>
      <c r="AG77" s="108">
        <f t="shared" ref="AG77" si="143">+AG76-0.018</f>
        <v>101.11599999999997</v>
      </c>
      <c r="AH77" s="108">
        <f t="shared" ref="AH77" si="144">+AH76-0.018</f>
        <v>101.07999999999997</v>
      </c>
      <c r="AI77" s="108">
        <f t="shared" ref="AI77" si="145">+AI76-0.018</f>
        <v>101.04399999999997</v>
      </c>
      <c r="AJ77" s="108">
        <f t="shared" ref="AJ77" si="146">+AJ76-0.018</f>
        <v>101.00799999999997</v>
      </c>
      <c r="AK77" s="108">
        <f t="shared" ref="AK77" si="147">+AK76-0.018</f>
        <v>100.97199999999997</v>
      </c>
      <c r="AL77" s="108">
        <f t="shared" ref="AL77" si="148">+AL76-0.018</f>
        <v>100.93599999999996</v>
      </c>
      <c r="AM77" s="108">
        <f t="shared" ref="AM77" si="149">+AM76-0.018</f>
        <v>100.89999999999996</v>
      </c>
      <c r="AN77" s="108">
        <f t="shared" ref="AN77" si="150">+AN76-0.018</f>
        <v>100.86399999999996</v>
      </c>
      <c r="AO77" s="108">
        <f t="shared" ref="AO77" si="151">+AO76-0.018</f>
        <v>100.82799999999996</v>
      </c>
      <c r="AP77" s="108">
        <f t="shared" ref="AP77" si="152">+AP76-0.018</f>
        <v>100.79199999999996</v>
      </c>
      <c r="AQ77" s="108">
        <f t="shared" ref="AQ77" si="153">+AQ76-0.018</f>
        <v>100.75599999999996</v>
      </c>
      <c r="AR77" s="108">
        <f t="shared" ref="AR77" si="154">+AR76-0.018</f>
        <v>100.71999999999996</v>
      </c>
      <c r="AS77" s="108">
        <f t="shared" ref="AS77" si="155">+AS76-0.018</f>
        <v>100.68399999999995</v>
      </c>
      <c r="AT77" s="108">
        <f t="shared" ref="AT77" si="156">+AT76-0.018</f>
        <v>100.64799999999995</v>
      </c>
      <c r="AU77" s="108">
        <f t="shared" ref="AU77" si="157">+AU76-0.018</f>
        <v>100.61199999999995</v>
      </c>
      <c r="AV77" s="108">
        <f t="shared" ref="AV77" si="158">+AV76-0.018</f>
        <v>100.57599999999995</v>
      </c>
      <c r="AW77" s="127">
        <f>+AW76-0.017</f>
        <v>100.533</v>
      </c>
      <c r="AX77" s="108">
        <f t="shared" si="122"/>
        <v>100.19799999999992</v>
      </c>
      <c r="AY77" s="108">
        <f t="shared" si="123"/>
        <v>100.19799999999992</v>
      </c>
      <c r="AZ77" s="108">
        <f t="shared" si="123"/>
        <v>100.19799999999992</v>
      </c>
      <c r="BA77" s="108">
        <f t="shared" si="124"/>
        <v>100.19799999999992</v>
      </c>
      <c r="BB77" s="108">
        <f t="shared" si="125"/>
        <v>100.19799999999992</v>
      </c>
      <c r="BC77" s="112">
        <f t="shared" si="126"/>
        <v>100.19799999999992</v>
      </c>
      <c r="BD77" s="126">
        <f>+BD76-0.017</f>
        <v>100.533</v>
      </c>
      <c r="BE77" s="108">
        <f>+BE76-0.017</f>
        <v>100.504</v>
      </c>
      <c r="BF77" s="108">
        <f>+BF76-0.017</f>
        <v>100.47500000000001</v>
      </c>
      <c r="BG77" s="108">
        <f>+BG76-0.016</f>
        <v>100.447</v>
      </c>
      <c r="BH77" s="108">
        <f>+BH76-0.016</f>
        <v>100.41800000000001</v>
      </c>
      <c r="BI77" s="108">
        <f>+BI76-0.015</f>
        <v>100.39000000000001</v>
      </c>
      <c r="BJ77" s="108">
        <f>+BJ76-0.014</f>
        <v>100.36200000000002</v>
      </c>
      <c r="BK77" s="108">
        <f>+BK76-0.014</f>
        <v>100.33300000000003</v>
      </c>
      <c r="BL77" s="108">
        <f>+BL76-0.013</f>
        <v>100.30500000000002</v>
      </c>
      <c r="BM77" s="108">
        <f>+BM76-0.013</f>
        <v>100.27600000000002</v>
      </c>
      <c r="BN77" s="108">
        <f>+BN76-0.012</f>
        <v>100.24800000000003</v>
      </c>
      <c r="BO77" s="108">
        <f>+BO76-0.012</f>
        <v>100.21900000000004</v>
      </c>
      <c r="BP77" s="108">
        <f>+BP76-0.011</f>
        <v>100.19100000000005</v>
      </c>
      <c r="BQ77" s="108">
        <f>+BQ76-0.01</f>
        <v>100.16300000000004</v>
      </c>
      <c r="BR77" s="108">
        <f>+BR76-0.01</f>
        <v>100.13400000000004</v>
      </c>
      <c r="BS77" s="108">
        <f>+BS76-0.009</f>
        <v>100.10600000000005</v>
      </c>
      <c r="BT77" s="108">
        <f>+BT76-0.009</f>
        <v>100.071</v>
      </c>
      <c r="BU77" s="126">
        <f>+BU76-0.09</f>
        <v>99.69</v>
      </c>
      <c r="BV77" s="108">
        <f>+BV76-0.09</f>
        <v>99.638999999999996</v>
      </c>
      <c r="BW77" s="108">
        <f t="shared" ref="BW77:CJ89" si="159">+BW76-0.09</f>
        <v>99.587999999999994</v>
      </c>
      <c r="BX77" s="108">
        <f t="shared" si="159"/>
        <v>99.536999999999992</v>
      </c>
      <c r="BY77" s="108">
        <f t="shared" si="159"/>
        <v>99.48599999999999</v>
      </c>
      <c r="BZ77" s="108">
        <f t="shared" si="159"/>
        <v>99.434999999999988</v>
      </c>
      <c r="CA77" s="108">
        <f t="shared" si="159"/>
        <v>99.383999999999986</v>
      </c>
      <c r="CB77" s="108">
        <f t="shared" si="159"/>
        <v>99.332999999999984</v>
      </c>
      <c r="CC77" s="108">
        <f t="shared" si="159"/>
        <v>99.281999999999982</v>
      </c>
      <c r="CD77" s="108">
        <f t="shared" si="159"/>
        <v>99.23099999999998</v>
      </c>
      <c r="CE77" s="108">
        <f t="shared" si="159"/>
        <v>99.179999999999978</v>
      </c>
      <c r="CF77" s="108">
        <f t="shared" si="159"/>
        <v>99.128999999999976</v>
      </c>
      <c r="CG77" s="108">
        <f t="shared" si="159"/>
        <v>99.077999999999975</v>
      </c>
      <c r="CH77" s="108">
        <f t="shared" si="159"/>
        <v>99.026999999999973</v>
      </c>
      <c r="CI77" s="108">
        <f t="shared" si="159"/>
        <v>98.975999999999971</v>
      </c>
      <c r="CJ77" s="127">
        <f t="shared" si="159"/>
        <v>98.92</v>
      </c>
      <c r="CK77" s="113"/>
      <c r="CL77" s="108"/>
      <c r="CM77" s="108"/>
      <c r="CN77" s="108"/>
      <c r="CO77" s="108"/>
      <c r="CP77" s="108"/>
      <c r="CQ77" s="108"/>
      <c r="CR77" s="107"/>
    </row>
    <row r="78" spans="1:96" ht="49.5" customHeight="1" thickBot="1">
      <c r="A78" s="104">
        <f t="shared" si="102"/>
        <v>117</v>
      </c>
      <c r="B78" s="108"/>
      <c r="C78" s="108"/>
      <c r="D78" s="108"/>
      <c r="E78" s="108"/>
      <c r="F78" s="112"/>
      <c r="G78" s="232">
        <f t="shared" ref="G78:G86" si="160">+I78+0.6</f>
        <v>102.142</v>
      </c>
      <c r="H78" s="233">
        <v>102.142</v>
      </c>
      <c r="I78" s="126">
        <v>101.542</v>
      </c>
      <c r="J78" s="108">
        <f t="shared" si="121"/>
        <v>101.542</v>
      </c>
      <c r="K78" s="127">
        <v>101.542</v>
      </c>
      <c r="L78" s="113">
        <f t="shared" ref="L78:L83" si="161">+L77-0.018</f>
        <v>101.854</v>
      </c>
      <c r="M78" s="108">
        <f t="shared" ref="M78:M82" si="162">+M77-0.018</f>
        <v>101.818</v>
      </c>
      <c r="N78" s="108">
        <f t="shared" ref="N78:N82" si="163">+N77-0.018</f>
        <v>101.782</v>
      </c>
      <c r="O78" s="108">
        <f t="shared" ref="O78:O82" si="164">+O77-0.08</f>
        <v>101.622</v>
      </c>
      <c r="P78" s="108">
        <f t="shared" ref="P78:P82" si="165">+P77-0.018</f>
        <v>101.71</v>
      </c>
      <c r="Q78" s="108">
        <f t="shared" ref="Q78:Q82" si="166">+Q77-0.018</f>
        <v>101.67399999999999</v>
      </c>
      <c r="R78" s="108">
        <f t="shared" ref="R78:R82" si="167">+R77-0.018</f>
        <v>101.63799999999999</v>
      </c>
      <c r="S78" s="108">
        <f t="shared" ref="S78:S82" si="168">+S77-0.018</f>
        <v>101.60199999999999</v>
      </c>
      <c r="T78" s="108">
        <f t="shared" ref="T78:T82" si="169">+T77-0.018</f>
        <v>101.56599999999999</v>
      </c>
      <c r="U78" s="108">
        <f t="shared" ref="U78:U82" si="170">+U77-0.018</f>
        <v>101.52999999999999</v>
      </c>
      <c r="V78" s="108">
        <f t="shared" ref="V78:V82" si="171">+V77-0.018</f>
        <v>101.49399999999999</v>
      </c>
      <c r="W78" s="108">
        <f t="shared" ref="W78:W82" si="172">+W77-0.018</f>
        <v>101.45799999999998</v>
      </c>
      <c r="X78" s="108">
        <f t="shared" ref="X78:X82" si="173">+X77-0.018</f>
        <v>101.42199999999998</v>
      </c>
      <c r="Y78" s="108">
        <f t="shared" ref="Y78:Y82" si="174">+Y77-0.018</f>
        <v>101.38599999999998</v>
      </c>
      <c r="Z78" s="108">
        <f t="shared" ref="Z78:Z82" si="175">+Z77-0.018</f>
        <v>101.34999999999998</v>
      </c>
      <c r="AA78" s="108">
        <f t="shared" ref="AA78:AA82" si="176">+AA77-0.018</f>
        <v>101.31399999999998</v>
      </c>
      <c r="AB78" s="108">
        <f t="shared" ref="AB78:AB82" si="177">+AB77-0.018</f>
        <v>101.27799999999998</v>
      </c>
      <c r="AC78" s="108">
        <f t="shared" ref="AC78:AC82" si="178">+AC77-0.018</f>
        <v>101.24199999999998</v>
      </c>
      <c r="AD78" s="108">
        <f t="shared" ref="AD78:AD82" si="179">+AD77-0.018</f>
        <v>101.20599999999997</v>
      </c>
      <c r="AE78" s="108">
        <f t="shared" ref="AE78:AE82" si="180">+AE77-0.018</f>
        <v>101.16999999999997</v>
      </c>
      <c r="AF78" s="108">
        <f t="shared" ref="AF78:AF82" si="181">+AF77-0.018</f>
        <v>101.13399999999997</v>
      </c>
      <c r="AG78" s="108">
        <f t="shared" ref="AG78:AG82" si="182">+AG77-0.018</f>
        <v>101.09799999999997</v>
      </c>
      <c r="AH78" s="108">
        <f t="shared" ref="AH78:AH82" si="183">+AH77-0.018</f>
        <v>101.06199999999997</v>
      </c>
      <c r="AI78" s="108">
        <f t="shared" ref="AI78:AI82" si="184">+AI77-0.018</f>
        <v>101.02599999999997</v>
      </c>
      <c r="AJ78" s="108">
        <f t="shared" ref="AJ78:AJ82" si="185">+AJ77-0.018</f>
        <v>100.98999999999997</v>
      </c>
      <c r="AK78" s="108">
        <f t="shared" ref="AK78:AK82" si="186">+AK77-0.018</f>
        <v>100.95399999999997</v>
      </c>
      <c r="AL78" s="108">
        <f t="shared" ref="AL78:AL82" si="187">+AL77-0.018</f>
        <v>100.91799999999996</v>
      </c>
      <c r="AM78" s="108">
        <f t="shared" ref="AM78:AM82" si="188">+AM77-0.018</f>
        <v>100.88199999999996</v>
      </c>
      <c r="AN78" s="108">
        <f t="shared" ref="AN78:AN82" si="189">+AN77-0.018</f>
        <v>100.84599999999996</v>
      </c>
      <c r="AO78" s="108">
        <f t="shared" ref="AO78:AO82" si="190">+AO77-0.018</f>
        <v>100.80999999999996</v>
      </c>
      <c r="AP78" s="108">
        <f t="shared" ref="AP78:AP82" si="191">+AP77-0.018</f>
        <v>100.77399999999996</v>
      </c>
      <c r="AQ78" s="108">
        <f t="shared" ref="AQ78:AQ82" si="192">+AQ77-0.018</f>
        <v>100.73799999999996</v>
      </c>
      <c r="AR78" s="108">
        <f t="shared" ref="AR78:AR82" si="193">+AR77-0.018</f>
        <v>100.70199999999996</v>
      </c>
      <c r="AS78" s="108">
        <f t="shared" ref="AS78:AS82" si="194">+AS77-0.018</f>
        <v>100.66599999999995</v>
      </c>
      <c r="AT78" s="108">
        <f t="shared" ref="AT78:AT82" si="195">+AT77-0.018</f>
        <v>100.62999999999995</v>
      </c>
      <c r="AU78" s="108">
        <f t="shared" ref="AU78:AU82" si="196">+AU77-0.018</f>
        <v>100.59399999999995</v>
      </c>
      <c r="AV78" s="108">
        <f t="shared" ref="AV78:AV82" si="197">+AV77-0.018</f>
        <v>100.55799999999995</v>
      </c>
      <c r="AW78" s="127">
        <f t="shared" ref="AW78:AW82" si="198">+AW77-0.017</f>
        <v>100.51600000000001</v>
      </c>
      <c r="AX78" s="108">
        <f t="shared" si="122"/>
        <v>100.18699999999993</v>
      </c>
      <c r="AY78" s="108">
        <f t="shared" si="123"/>
        <v>100.18699999999993</v>
      </c>
      <c r="AZ78" s="108">
        <f t="shared" si="123"/>
        <v>100.18699999999993</v>
      </c>
      <c r="BA78" s="108">
        <f t="shared" si="124"/>
        <v>100.18699999999993</v>
      </c>
      <c r="BB78" s="108">
        <f t="shared" si="125"/>
        <v>100.18699999999993</v>
      </c>
      <c r="BC78" s="112">
        <f t="shared" si="126"/>
        <v>100.18699999999993</v>
      </c>
      <c r="BD78" s="126">
        <f t="shared" ref="BD78:BD89" si="199">+BD77-0.017</f>
        <v>100.51600000000001</v>
      </c>
      <c r="BE78" s="108">
        <f t="shared" ref="BE78:BE89" si="200">+BE77-0.017</f>
        <v>100.48700000000001</v>
      </c>
      <c r="BF78" s="108">
        <f t="shared" ref="BF78:BF89" si="201">+BF77-0.017</f>
        <v>100.45800000000001</v>
      </c>
      <c r="BG78" s="108">
        <f t="shared" ref="BG78:BG89" si="202">+BG77-0.016</f>
        <v>100.431</v>
      </c>
      <c r="BH78" s="108">
        <f t="shared" ref="BH78:BH89" si="203">+BH77-0.016</f>
        <v>100.402</v>
      </c>
      <c r="BI78" s="108">
        <f t="shared" ref="BI78:BI89" si="204">+BI77-0.015</f>
        <v>100.37500000000001</v>
      </c>
      <c r="BJ78" s="108">
        <f t="shared" ref="BJ78:BJ89" si="205">+BJ77-0.014</f>
        <v>100.34800000000003</v>
      </c>
      <c r="BK78" s="108">
        <f t="shared" ref="BK78:BK89" si="206">+BK77-0.014</f>
        <v>100.31900000000003</v>
      </c>
      <c r="BL78" s="108">
        <f t="shared" ref="BL78:BL89" si="207">+BL77-0.013</f>
        <v>100.29200000000002</v>
      </c>
      <c r="BM78" s="108">
        <f t="shared" ref="BM78:BM89" si="208">+BM77-0.013</f>
        <v>100.26300000000002</v>
      </c>
      <c r="BN78" s="108">
        <f t="shared" ref="BN78:BN89" si="209">+BN77-0.012</f>
        <v>100.23600000000003</v>
      </c>
      <c r="BO78" s="108">
        <f t="shared" ref="BO78:BO89" si="210">+BO77-0.012</f>
        <v>100.20700000000004</v>
      </c>
      <c r="BP78" s="108">
        <f t="shared" ref="BP78:BP89" si="211">+BP77-0.011</f>
        <v>100.18000000000005</v>
      </c>
      <c r="BQ78" s="108">
        <f t="shared" ref="BQ78:BQ89" si="212">+BQ77-0.01</f>
        <v>100.15300000000003</v>
      </c>
      <c r="BR78" s="108">
        <f t="shared" ref="BR78:BR89" si="213">+BR77-0.01</f>
        <v>100.12400000000004</v>
      </c>
      <c r="BS78" s="108">
        <f t="shared" ref="BS78:BS89" si="214">+BS77-0.009</f>
        <v>100.09700000000005</v>
      </c>
      <c r="BT78" s="108">
        <f t="shared" ref="BT78:BT89" si="215">+BT77-0.009</f>
        <v>100.062</v>
      </c>
      <c r="BU78" s="126">
        <f t="shared" ref="BU78:BU89" si="216">+BU77-0.09</f>
        <v>99.6</v>
      </c>
      <c r="BV78" s="108">
        <f t="shared" ref="BV78:BV89" si="217">+BV77-0.09</f>
        <v>99.548999999999992</v>
      </c>
      <c r="BW78" s="108">
        <f t="shared" si="159"/>
        <v>99.49799999999999</v>
      </c>
      <c r="BX78" s="108">
        <f t="shared" si="159"/>
        <v>99.446999999999989</v>
      </c>
      <c r="BY78" s="108">
        <f t="shared" si="159"/>
        <v>99.395999999999987</v>
      </c>
      <c r="BZ78" s="108">
        <f t="shared" si="159"/>
        <v>99.344999999999985</v>
      </c>
      <c r="CA78" s="108">
        <f t="shared" si="159"/>
        <v>99.293999999999983</v>
      </c>
      <c r="CB78" s="108">
        <f t="shared" si="159"/>
        <v>99.242999999999981</v>
      </c>
      <c r="CC78" s="108">
        <f t="shared" si="159"/>
        <v>99.191999999999979</v>
      </c>
      <c r="CD78" s="108">
        <f t="shared" si="159"/>
        <v>99.140999999999977</v>
      </c>
      <c r="CE78" s="108">
        <f t="shared" si="159"/>
        <v>99.089999999999975</v>
      </c>
      <c r="CF78" s="108">
        <f t="shared" si="159"/>
        <v>99.038999999999973</v>
      </c>
      <c r="CG78" s="108">
        <f t="shared" si="159"/>
        <v>98.987999999999971</v>
      </c>
      <c r="CH78" s="108">
        <f t="shared" si="159"/>
        <v>98.936999999999969</v>
      </c>
      <c r="CI78" s="108">
        <f t="shared" si="159"/>
        <v>98.885999999999967</v>
      </c>
      <c r="CJ78" s="127">
        <f t="shared" si="159"/>
        <v>98.83</v>
      </c>
      <c r="CK78" s="111"/>
      <c r="CL78" s="108"/>
      <c r="CM78" s="108"/>
      <c r="CN78" s="108"/>
      <c r="CO78" s="108"/>
      <c r="CP78" s="108"/>
      <c r="CQ78" s="108"/>
      <c r="CR78" s="107"/>
    </row>
    <row r="79" spans="1:96" ht="49.5" customHeight="1">
      <c r="A79" s="104">
        <f t="shared" si="102"/>
        <v>114</v>
      </c>
      <c r="B79" s="108"/>
      <c r="C79" s="108"/>
      <c r="D79" s="108"/>
      <c r="E79" s="108"/>
      <c r="F79" s="112"/>
      <c r="G79" s="232">
        <f t="shared" si="160"/>
        <v>102.13</v>
      </c>
      <c r="H79" s="233">
        <v>102.13</v>
      </c>
      <c r="I79" s="126">
        <v>101.53</v>
      </c>
      <c r="J79" s="108">
        <f t="shared" si="121"/>
        <v>101.53</v>
      </c>
      <c r="K79" s="127">
        <v>101.53</v>
      </c>
      <c r="L79" s="113">
        <f t="shared" si="161"/>
        <v>101.836</v>
      </c>
      <c r="M79" s="108">
        <f t="shared" si="162"/>
        <v>101.8</v>
      </c>
      <c r="N79" s="108">
        <f t="shared" si="163"/>
        <v>101.764</v>
      </c>
      <c r="O79" s="108">
        <f t="shared" si="164"/>
        <v>101.542</v>
      </c>
      <c r="P79" s="108">
        <f t="shared" si="165"/>
        <v>101.69199999999999</v>
      </c>
      <c r="Q79" s="108">
        <f t="shared" si="166"/>
        <v>101.65599999999999</v>
      </c>
      <c r="R79" s="108">
        <f t="shared" si="167"/>
        <v>101.61999999999999</v>
      </c>
      <c r="S79" s="108">
        <f t="shared" si="168"/>
        <v>101.58399999999999</v>
      </c>
      <c r="T79" s="108">
        <f t="shared" si="169"/>
        <v>101.54799999999999</v>
      </c>
      <c r="U79" s="108">
        <f t="shared" si="170"/>
        <v>101.51199999999999</v>
      </c>
      <c r="V79" s="108">
        <f t="shared" si="171"/>
        <v>101.47599999999998</v>
      </c>
      <c r="W79" s="108">
        <f t="shared" si="172"/>
        <v>101.43999999999998</v>
      </c>
      <c r="X79" s="108">
        <f t="shared" si="173"/>
        <v>101.40399999999998</v>
      </c>
      <c r="Y79" s="108">
        <f t="shared" si="174"/>
        <v>101.36799999999998</v>
      </c>
      <c r="Z79" s="108">
        <f t="shared" si="175"/>
        <v>101.33199999999998</v>
      </c>
      <c r="AA79" s="108">
        <f t="shared" si="176"/>
        <v>101.29599999999998</v>
      </c>
      <c r="AB79" s="108">
        <f t="shared" si="177"/>
        <v>101.25999999999998</v>
      </c>
      <c r="AC79" s="108">
        <f t="shared" si="178"/>
        <v>101.22399999999998</v>
      </c>
      <c r="AD79" s="108">
        <f t="shared" si="179"/>
        <v>101.18799999999997</v>
      </c>
      <c r="AE79" s="108">
        <f t="shared" si="180"/>
        <v>101.15199999999997</v>
      </c>
      <c r="AF79" s="108">
        <f t="shared" si="181"/>
        <v>101.11599999999997</v>
      </c>
      <c r="AG79" s="108">
        <f t="shared" si="182"/>
        <v>101.07999999999997</v>
      </c>
      <c r="AH79" s="108">
        <f t="shared" si="183"/>
        <v>101.04399999999997</v>
      </c>
      <c r="AI79" s="108">
        <f t="shared" si="184"/>
        <v>101.00799999999997</v>
      </c>
      <c r="AJ79" s="108">
        <f t="shared" si="185"/>
        <v>100.97199999999997</v>
      </c>
      <c r="AK79" s="108">
        <f t="shared" si="186"/>
        <v>100.93599999999996</v>
      </c>
      <c r="AL79" s="108">
        <f t="shared" si="187"/>
        <v>100.89999999999996</v>
      </c>
      <c r="AM79" s="108">
        <f t="shared" si="188"/>
        <v>100.86399999999996</v>
      </c>
      <c r="AN79" s="108">
        <f t="shared" si="189"/>
        <v>100.82799999999996</v>
      </c>
      <c r="AO79" s="108">
        <f t="shared" si="190"/>
        <v>100.79199999999996</v>
      </c>
      <c r="AP79" s="108">
        <f t="shared" si="191"/>
        <v>100.75599999999996</v>
      </c>
      <c r="AQ79" s="108">
        <f t="shared" si="192"/>
        <v>100.71999999999996</v>
      </c>
      <c r="AR79" s="108">
        <f t="shared" si="193"/>
        <v>100.68399999999995</v>
      </c>
      <c r="AS79" s="108">
        <f t="shared" si="194"/>
        <v>100.64799999999995</v>
      </c>
      <c r="AT79" s="108">
        <f t="shared" si="195"/>
        <v>100.61199999999995</v>
      </c>
      <c r="AU79" s="108">
        <f t="shared" si="196"/>
        <v>100.57599999999995</v>
      </c>
      <c r="AV79" s="108">
        <f t="shared" si="197"/>
        <v>100.53999999999995</v>
      </c>
      <c r="AW79" s="127">
        <f t="shared" si="198"/>
        <v>100.49900000000001</v>
      </c>
      <c r="AX79" s="108">
        <f t="shared" si="122"/>
        <v>100.17599999999993</v>
      </c>
      <c r="AY79" s="108">
        <f t="shared" si="123"/>
        <v>100.17599999999993</v>
      </c>
      <c r="AZ79" s="108">
        <f t="shared" si="123"/>
        <v>100.17599999999993</v>
      </c>
      <c r="BA79" s="108">
        <f t="shared" si="124"/>
        <v>100.17599999999993</v>
      </c>
      <c r="BB79" s="108">
        <f t="shared" si="125"/>
        <v>100.17599999999993</v>
      </c>
      <c r="BC79" s="112">
        <f t="shared" si="126"/>
        <v>100.17599999999993</v>
      </c>
      <c r="BD79" s="126">
        <f t="shared" si="199"/>
        <v>100.49900000000001</v>
      </c>
      <c r="BE79" s="108">
        <f t="shared" si="200"/>
        <v>100.47000000000001</v>
      </c>
      <c r="BF79" s="108">
        <f t="shared" si="201"/>
        <v>100.44100000000002</v>
      </c>
      <c r="BG79" s="108">
        <f t="shared" si="202"/>
        <v>100.41499999999999</v>
      </c>
      <c r="BH79" s="108">
        <f t="shared" si="203"/>
        <v>100.386</v>
      </c>
      <c r="BI79" s="108">
        <f t="shared" si="204"/>
        <v>100.36000000000001</v>
      </c>
      <c r="BJ79" s="108">
        <f t="shared" si="205"/>
        <v>100.33400000000003</v>
      </c>
      <c r="BK79" s="108">
        <f t="shared" si="206"/>
        <v>100.30500000000004</v>
      </c>
      <c r="BL79" s="108">
        <f t="shared" si="207"/>
        <v>100.27900000000001</v>
      </c>
      <c r="BM79" s="108">
        <f t="shared" si="208"/>
        <v>100.25000000000001</v>
      </c>
      <c r="BN79" s="108">
        <f t="shared" si="209"/>
        <v>100.22400000000003</v>
      </c>
      <c r="BO79" s="108">
        <f t="shared" si="210"/>
        <v>100.19500000000004</v>
      </c>
      <c r="BP79" s="108">
        <f t="shared" si="211"/>
        <v>100.16900000000005</v>
      </c>
      <c r="BQ79" s="108">
        <f t="shared" si="212"/>
        <v>100.14300000000003</v>
      </c>
      <c r="BR79" s="108">
        <f t="shared" si="213"/>
        <v>100.11400000000003</v>
      </c>
      <c r="BS79" s="108">
        <f t="shared" si="214"/>
        <v>100.08800000000005</v>
      </c>
      <c r="BT79" s="108">
        <f t="shared" si="215"/>
        <v>100.053</v>
      </c>
      <c r="BU79" s="126">
        <f t="shared" si="216"/>
        <v>99.509999999999991</v>
      </c>
      <c r="BV79" s="108">
        <f t="shared" si="217"/>
        <v>99.458999999999989</v>
      </c>
      <c r="BW79" s="108">
        <f t="shared" si="159"/>
        <v>99.407999999999987</v>
      </c>
      <c r="BX79" s="108">
        <f t="shared" si="159"/>
        <v>99.356999999999985</v>
      </c>
      <c r="BY79" s="108">
        <f t="shared" si="159"/>
        <v>99.305999999999983</v>
      </c>
      <c r="BZ79" s="108">
        <f t="shared" si="159"/>
        <v>99.254999999999981</v>
      </c>
      <c r="CA79" s="108">
        <f t="shared" si="159"/>
        <v>99.203999999999979</v>
      </c>
      <c r="CB79" s="108">
        <f t="shared" si="159"/>
        <v>99.152999999999977</v>
      </c>
      <c r="CC79" s="108">
        <f t="shared" si="159"/>
        <v>99.101999999999975</v>
      </c>
      <c r="CD79" s="108">
        <f t="shared" si="159"/>
        <v>99.050999999999974</v>
      </c>
      <c r="CE79" s="108">
        <f t="shared" si="159"/>
        <v>98.999999999999972</v>
      </c>
      <c r="CF79" s="108">
        <f t="shared" si="159"/>
        <v>98.94899999999997</v>
      </c>
      <c r="CG79" s="108">
        <f t="shared" si="159"/>
        <v>98.897999999999968</v>
      </c>
      <c r="CH79" s="108">
        <f t="shared" si="159"/>
        <v>98.846999999999966</v>
      </c>
      <c r="CI79" s="108">
        <f t="shared" si="159"/>
        <v>98.795999999999964</v>
      </c>
      <c r="CJ79" s="108">
        <f t="shared" si="159"/>
        <v>98.74</v>
      </c>
      <c r="CK79" s="124">
        <f t="shared" ref="CK79:CK84" si="218">+CJ79-0.05</f>
        <v>98.69</v>
      </c>
      <c r="CL79" s="113"/>
      <c r="CM79" s="108"/>
      <c r="CN79" s="108"/>
      <c r="CO79" s="108"/>
      <c r="CP79" s="108"/>
      <c r="CQ79" s="108"/>
      <c r="CR79" s="107"/>
    </row>
    <row r="80" spans="1:96" ht="49.5" customHeight="1">
      <c r="A80" s="104">
        <f t="shared" si="102"/>
        <v>111</v>
      </c>
      <c r="B80" s="108"/>
      <c r="C80" s="108"/>
      <c r="D80" s="108"/>
      <c r="E80" s="108"/>
      <c r="F80" s="112"/>
      <c r="G80" s="232">
        <f t="shared" si="160"/>
        <v>102.11799999999999</v>
      </c>
      <c r="H80" s="233">
        <v>102.11799999999999</v>
      </c>
      <c r="I80" s="126">
        <v>101.518</v>
      </c>
      <c r="J80" s="108">
        <f t="shared" si="121"/>
        <v>101.518</v>
      </c>
      <c r="K80" s="127">
        <v>101.518</v>
      </c>
      <c r="L80" s="113">
        <f t="shared" si="161"/>
        <v>101.818</v>
      </c>
      <c r="M80" s="108">
        <f t="shared" si="162"/>
        <v>101.782</v>
      </c>
      <c r="N80" s="108">
        <f t="shared" si="163"/>
        <v>101.746</v>
      </c>
      <c r="O80" s="108">
        <f t="shared" si="164"/>
        <v>101.462</v>
      </c>
      <c r="P80" s="108">
        <f t="shared" si="165"/>
        <v>101.67399999999999</v>
      </c>
      <c r="Q80" s="108">
        <f t="shared" si="166"/>
        <v>101.63799999999999</v>
      </c>
      <c r="R80" s="108">
        <f t="shared" si="167"/>
        <v>101.60199999999999</v>
      </c>
      <c r="S80" s="108">
        <f t="shared" si="168"/>
        <v>101.56599999999999</v>
      </c>
      <c r="T80" s="108">
        <f t="shared" si="169"/>
        <v>101.52999999999999</v>
      </c>
      <c r="U80" s="108">
        <f t="shared" si="170"/>
        <v>101.49399999999999</v>
      </c>
      <c r="V80" s="108">
        <f t="shared" si="171"/>
        <v>101.45799999999998</v>
      </c>
      <c r="W80" s="108">
        <f t="shared" si="172"/>
        <v>101.42199999999998</v>
      </c>
      <c r="X80" s="108">
        <f t="shared" si="173"/>
        <v>101.38599999999998</v>
      </c>
      <c r="Y80" s="108">
        <f t="shared" si="174"/>
        <v>101.34999999999998</v>
      </c>
      <c r="Z80" s="108">
        <f t="shared" si="175"/>
        <v>101.31399999999998</v>
      </c>
      <c r="AA80" s="108">
        <f t="shared" si="176"/>
        <v>101.27799999999998</v>
      </c>
      <c r="AB80" s="108">
        <f t="shared" si="177"/>
        <v>101.24199999999998</v>
      </c>
      <c r="AC80" s="108">
        <f t="shared" si="178"/>
        <v>101.20599999999997</v>
      </c>
      <c r="AD80" s="108">
        <f t="shared" si="179"/>
        <v>101.16999999999997</v>
      </c>
      <c r="AE80" s="108">
        <f t="shared" si="180"/>
        <v>101.13399999999997</v>
      </c>
      <c r="AF80" s="108">
        <f t="shared" si="181"/>
        <v>101.09799999999997</v>
      </c>
      <c r="AG80" s="108">
        <f t="shared" si="182"/>
        <v>101.06199999999997</v>
      </c>
      <c r="AH80" s="108">
        <f t="shared" si="183"/>
        <v>101.02599999999997</v>
      </c>
      <c r="AI80" s="108">
        <f t="shared" si="184"/>
        <v>100.98999999999997</v>
      </c>
      <c r="AJ80" s="108">
        <f t="shared" si="185"/>
        <v>100.95399999999997</v>
      </c>
      <c r="AK80" s="108">
        <f t="shared" si="186"/>
        <v>100.91799999999996</v>
      </c>
      <c r="AL80" s="108">
        <f t="shared" si="187"/>
        <v>100.88199999999996</v>
      </c>
      <c r="AM80" s="108">
        <f t="shared" si="188"/>
        <v>100.84599999999996</v>
      </c>
      <c r="AN80" s="108">
        <f t="shared" si="189"/>
        <v>100.80999999999996</v>
      </c>
      <c r="AO80" s="108">
        <f t="shared" si="190"/>
        <v>100.77399999999996</v>
      </c>
      <c r="AP80" s="108">
        <f t="shared" si="191"/>
        <v>100.73799999999996</v>
      </c>
      <c r="AQ80" s="108">
        <f t="shared" si="192"/>
        <v>100.70199999999996</v>
      </c>
      <c r="AR80" s="108">
        <f t="shared" si="193"/>
        <v>100.66599999999995</v>
      </c>
      <c r="AS80" s="108">
        <f t="shared" si="194"/>
        <v>100.62999999999995</v>
      </c>
      <c r="AT80" s="108">
        <f t="shared" si="195"/>
        <v>100.59399999999995</v>
      </c>
      <c r="AU80" s="108">
        <f t="shared" si="196"/>
        <v>100.55799999999995</v>
      </c>
      <c r="AV80" s="108">
        <f t="shared" si="197"/>
        <v>100.52199999999995</v>
      </c>
      <c r="AW80" s="127">
        <f t="shared" si="198"/>
        <v>100.48200000000001</v>
      </c>
      <c r="AX80" s="108">
        <f t="shared" si="122"/>
        <v>100.16499999999994</v>
      </c>
      <c r="AY80" s="108">
        <f t="shared" si="123"/>
        <v>100.16499999999994</v>
      </c>
      <c r="AZ80" s="108">
        <f t="shared" si="123"/>
        <v>100.16499999999994</v>
      </c>
      <c r="BA80" s="108">
        <f t="shared" si="124"/>
        <v>100.16499999999994</v>
      </c>
      <c r="BB80" s="108">
        <f t="shared" si="125"/>
        <v>100.16499999999994</v>
      </c>
      <c r="BC80" s="112">
        <f t="shared" si="126"/>
        <v>100.16499999999994</v>
      </c>
      <c r="BD80" s="126">
        <f t="shared" si="199"/>
        <v>100.48200000000001</v>
      </c>
      <c r="BE80" s="108">
        <f t="shared" si="200"/>
        <v>100.45300000000002</v>
      </c>
      <c r="BF80" s="108">
        <f t="shared" si="201"/>
        <v>100.42400000000002</v>
      </c>
      <c r="BG80" s="108">
        <f t="shared" si="202"/>
        <v>100.39899999999999</v>
      </c>
      <c r="BH80" s="108">
        <f t="shared" si="203"/>
        <v>100.36999999999999</v>
      </c>
      <c r="BI80" s="108">
        <f t="shared" si="204"/>
        <v>100.34500000000001</v>
      </c>
      <c r="BJ80" s="108">
        <f t="shared" si="205"/>
        <v>100.32000000000004</v>
      </c>
      <c r="BK80" s="108">
        <f t="shared" si="206"/>
        <v>100.29100000000004</v>
      </c>
      <c r="BL80" s="108">
        <f t="shared" si="207"/>
        <v>100.26600000000001</v>
      </c>
      <c r="BM80" s="108">
        <f t="shared" si="208"/>
        <v>100.23700000000001</v>
      </c>
      <c r="BN80" s="108">
        <f t="shared" si="209"/>
        <v>100.21200000000003</v>
      </c>
      <c r="BO80" s="108">
        <f t="shared" si="210"/>
        <v>100.18300000000004</v>
      </c>
      <c r="BP80" s="108">
        <f t="shared" si="211"/>
        <v>100.15800000000006</v>
      </c>
      <c r="BQ80" s="108">
        <f t="shared" si="212"/>
        <v>100.13300000000002</v>
      </c>
      <c r="BR80" s="108">
        <f t="shared" si="213"/>
        <v>100.10400000000003</v>
      </c>
      <c r="BS80" s="108">
        <f t="shared" si="214"/>
        <v>100.07900000000005</v>
      </c>
      <c r="BT80" s="108">
        <f t="shared" si="215"/>
        <v>100.044</v>
      </c>
      <c r="BU80" s="126">
        <f t="shared" si="216"/>
        <v>99.419999999999987</v>
      </c>
      <c r="BV80" s="108">
        <f t="shared" si="217"/>
        <v>99.368999999999986</v>
      </c>
      <c r="BW80" s="108">
        <f t="shared" si="159"/>
        <v>99.317999999999984</v>
      </c>
      <c r="BX80" s="108">
        <f t="shared" si="159"/>
        <v>99.266999999999982</v>
      </c>
      <c r="BY80" s="108">
        <f t="shared" si="159"/>
        <v>99.21599999999998</v>
      </c>
      <c r="BZ80" s="108">
        <f t="shared" si="159"/>
        <v>99.164999999999978</v>
      </c>
      <c r="CA80" s="108">
        <f t="shared" si="159"/>
        <v>99.113999999999976</v>
      </c>
      <c r="CB80" s="108">
        <f t="shared" si="159"/>
        <v>99.062999999999974</v>
      </c>
      <c r="CC80" s="108">
        <f t="shared" si="159"/>
        <v>99.011999999999972</v>
      </c>
      <c r="CD80" s="108">
        <f t="shared" si="159"/>
        <v>98.96099999999997</v>
      </c>
      <c r="CE80" s="108">
        <f t="shared" si="159"/>
        <v>98.909999999999968</v>
      </c>
      <c r="CF80" s="108">
        <f t="shared" si="159"/>
        <v>98.858999999999966</v>
      </c>
      <c r="CG80" s="108">
        <f t="shared" si="159"/>
        <v>98.807999999999964</v>
      </c>
      <c r="CH80" s="108">
        <f t="shared" si="159"/>
        <v>98.756999999999962</v>
      </c>
      <c r="CI80" s="108">
        <f t="shared" si="159"/>
        <v>98.70599999999996</v>
      </c>
      <c r="CJ80" s="108">
        <f t="shared" si="159"/>
        <v>98.649999999999991</v>
      </c>
      <c r="CK80" s="127">
        <f t="shared" si="218"/>
        <v>98.6</v>
      </c>
      <c r="CL80" s="113"/>
      <c r="CM80" s="108"/>
      <c r="CN80" s="108"/>
      <c r="CO80" s="108"/>
      <c r="CP80" s="108"/>
      <c r="CQ80" s="108"/>
      <c r="CR80" s="107"/>
    </row>
    <row r="81" spans="1:96" ht="49.5" customHeight="1">
      <c r="A81" s="104">
        <f t="shared" si="102"/>
        <v>108</v>
      </c>
      <c r="B81" s="108"/>
      <c r="C81" s="108"/>
      <c r="D81" s="108"/>
      <c r="E81" s="108"/>
      <c r="F81" s="112"/>
      <c r="G81" s="232">
        <f t="shared" si="160"/>
        <v>102.10599999999999</v>
      </c>
      <c r="H81" s="233">
        <v>102.10599999999999</v>
      </c>
      <c r="I81" s="126">
        <v>101.506</v>
      </c>
      <c r="J81" s="108">
        <f t="shared" si="121"/>
        <v>101.506</v>
      </c>
      <c r="K81" s="127">
        <v>101.506</v>
      </c>
      <c r="L81" s="113">
        <f t="shared" si="161"/>
        <v>101.8</v>
      </c>
      <c r="M81" s="108">
        <f t="shared" si="162"/>
        <v>101.764</v>
      </c>
      <c r="N81" s="108">
        <f t="shared" si="163"/>
        <v>101.72799999999999</v>
      </c>
      <c r="O81" s="108">
        <f t="shared" si="164"/>
        <v>101.38200000000001</v>
      </c>
      <c r="P81" s="108">
        <f t="shared" si="165"/>
        <v>101.65599999999999</v>
      </c>
      <c r="Q81" s="108">
        <f t="shared" si="166"/>
        <v>101.61999999999999</v>
      </c>
      <c r="R81" s="108">
        <f t="shared" si="167"/>
        <v>101.58399999999999</v>
      </c>
      <c r="S81" s="108">
        <f t="shared" si="168"/>
        <v>101.54799999999999</v>
      </c>
      <c r="T81" s="108">
        <f t="shared" si="169"/>
        <v>101.51199999999999</v>
      </c>
      <c r="U81" s="108">
        <f t="shared" si="170"/>
        <v>101.47599999999998</v>
      </c>
      <c r="V81" s="108">
        <f t="shared" si="171"/>
        <v>101.43999999999998</v>
      </c>
      <c r="W81" s="108">
        <f t="shared" si="172"/>
        <v>101.40399999999998</v>
      </c>
      <c r="X81" s="108">
        <f t="shared" si="173"/>
        <v>101.36799999999998</v>
      </c>
      <c r="Y81" s="108">
        <f t="shared" si="174"/>
        <v>101.33199999999998</v>
      </c>
      <c r="Z81" s="108">
        <f t="shared" si="175"/>
        <v>101.29599999999998</v>
      </c>
      <c r="AA81" s="108">
        <f t="shared" si="176"/>
        <v>101.25999999999998</v>
      </c>
      <c r="AB81" s="108">
        <f t="shared" si="177"/>
        <v>101.22399999999998</v>
      </c>
      <c r="AC81" s="108">
        <f t="shared" si="178"/>
        <v>101.18799999999997</v>
      </c>
      <c r="AD81" s="108">
        <f t="shared" si="179"/>
        <v>101.15199999999997</v>
      </c>
      <c r="AE81" s="108">
        <f t="shared" si="180"/>
        <v>101.11599999999997</v>
      </c>
      <c r="AF81" s="108">
        <f t="shared" si="181"/>
        <v>101.07999999999997</v>
      </c>
      <c r="AG81" s="108">
        <f t="shared" si="182"/>
        <v>101.04399999999997</v>
      </c>
      <c r="AH81" s="108">
        <f t="shared" si="183"/>
        <v>101.00799999999997</v>
      </c>
      <c r="AI81" s="108">
        <f t="shared" si="184"/>
        <v>100.97199999999997</v>
      </c>
      <c r="AJ81" s="108">
        <f t="shared" si="185"/>
        <v>100.93599999999996</v>
      </c>
      <c r="AK81" s="108">
        <f t="shared" si="186"/>
        <v>100.89999999999996</v>
      </c>
      <c r="AL81" s="108">
        <f t="shared" si="187"/>
        <v>100.86399999999996</v>
      </c>
      <c r="AM81" s="108">
        <f t="shared" si="188"/>
        <v>100.82799999999996</v>
      </c>
      <c r="AN81" s="108">
        <f t="shared" si="189"/>
        <v>100.79199999999996</v>
      </c>
      <c r="AO81" s="108">
        <f t="shared" si="190"/>
        <v>100.75599999999996</v>
      </c>
      <c r="AP81" s="108">
        <f t="shared" si="191"/>
        <v>100.71999999999996</v>
      </c>
      <c r="AQ81" s="108">
        <f t="shared" si="192"/>
        <v>100.68399999999995</v>
      </c>
      <c r="AR81" s="108">
        <f t="shared" si="193"/>
        <v>100.64799999999995</v>
      </c>
      <c r="AS81" s="108">
        <f t="shared" si="194"/>
        <v>100.61199999999995</v>
      </c>
      <c r="AT81" s="108">
        <f t="shared" si="195"/>
        <v>100.57599999999995</v>
      </c>
      <c r="AU81" s="108">
        <f t="shared" si="196"/>
        <v>100.53999999999995</v>
      </c>
      <c r="AV81" s="108">
        <f t="shared" si="197"/>
        <v>100.50399999999995</v>
      </c>
      <c r="AW81" s="127">
        <f t="shared" si="198"/>
        <v>100.46500000000002</v>
      </c>
      <c r="AX81" s="108">
        <f t="shared" si="122"/>
        <v>100.15399999999994</v>
      </c>
      <c r="AY81" s="108">
        <f t="shared" si="123"/>
        <v>100.15399999999994</v>
      </c>
      <c r="AZ81" s="108">
        <f t="shared" si="123"/>
        <v>100.15399999999994</v>
      </c>
      <c r="BA81" s="108">
        <f t="shared" si="124"/>
        <v>100.15399999999994</v>
      </c>
      <c r="BB81" s="108">
        <f t="shared" si="125"/>
        <v>100.15399999999994</v>
      </c>
      <c r="BC81" s="112">
        <f t="shared" si="126"/>
        <v>100.15399999999994</v>
      </c>
      <c r="BD81" s="126">
        <f t="shared" si="199"/>
        <v>100.46500000000002</v>
      </c>
      <c r="BE81" s="108">
        <f t="shared" si="200"/>
        <v>100.43600000000002</v>
      </c>
      <c r="BF81" s="108">
        <f t="shared" si="201"/>
        <v>100.40700000000002</v>
      </c>
      <c r="BG81" s="108">
        <f t="shared" si="202"/>
        <v>100.38299999999998</v>
      </c>
      <c r="BH81" s="108">
        <f t="shared" si="203"/>
        <v>100.35399999999998</v>
      </c>
      <c r="BI81" s="108">
        <f t="shared" si="204"/>
        <v>100.33000000000001</v>
      </c>
      <c r="BJ81" s="108">
        <f t="shared" si="205"/>
        <v>100.30600000000004</v>
      </c>
      <c r="BK81" s="108">
        <f t="shared" si="206"/>
        <v>100.27700000000004</v>
      </c>
      <c r="BL81" s="108">
        <f t="shared" si="207"/>
        <v>100.253</v>
      </c>
      <c r="BM81" s="108">
        <f t="shared" si="208"/>
        <v>100.224</v>
      </c>
      <c r="BN81" s="108">
        <f t="shared" si="209"/>
        <v>100.20000000000003</v>
      </c>
      <c r="BO81" s="108">
        <f t="shared" si="210"/>
        <v>100.17100000000003</v>
      </c>
      <c r="BP81" s="108">
        <f t="shared" si="211"/>
        <v>100.14700000000006</v>
      </c>
      <c r="BQ81" s="108">
        <f t="shared" si="212"/>
        <v>100.12300000000002</v>
      </c>
      <c r="BR81" s="108">
        <f t="shared" si="213"/>
        <v>100.09400000000002</v>
      </c>
      <c r="BS81" s="108">
        <f t="shared" si="214"/>
        <v>100.07000000000005</v>
      </c>
      <c r="BT81" s="108">
        <f t="shared" si="215"/>
        <v>100.035</v>
      </c>
      <c r="BU81" s="126">
        <f t="shared" si="216"/>
        <v>99.329999999999984</v>
      </c>
      <c r="BV81" s="108">
        <f t="shared" si="217"/>
        <v>99.278999999999982</v>
      </c>
      <c r="BW81" s="108">
        <f t="shared" si="159"/>
        <v>99.22799999999998</v>
      </c>
      <c r="BX81" s="108">
        <f t="shared" si="159"/>
        <v>99.176999999999978</v>
      </c>
      <c r="BY81" s="108">
        <f t="shared" si="159"/>
        <v>99.125999999999976</v>
      </c>
      <c r="BZ81" s="108">
        <f t="shared" si="159"/>
        <v>99.074999999999974</v>
      </c>
      <c r="CA81" s="108">
        <f t="shared" si="159"/>
        <v>99.023999999999972</v>
      </c>
      <c r="CB81" s="108">
        <f t="shared" si="159"/>
        <v>98.972999999999971</v>
      </c>
      <c r="CC81" s="108">
        <f t="shared" si="159"/>
        <v>98.921999999999969</v>
      </c>
      <c r="CD81" s="108">
        <f t="shared" si="159"/>
        <v>98.870999999999967</v>
      </c>
      <c r="CE81" s="108">
        <f t="shared" si="159"/>
        <v>98.819999999999965</v>
      </c>
      <c r="CF81" s="108">
        <f t="shared" si="159"/>
        <v>98.768999999999963</v>
      </c>
      <c r="CG81" s="108">
        <f t="shared" si="159"/>
        <v>98.717999999999961</v>
      </c>
      <c r="CH81" s="108">
        <f t="shared" si="159"/>
        <v>98.666999999999959</v>
      </c>
      <c r="CI81" s="108">
        <f t="shared" si="159"/>
        <v>98.615999999999957</v>
      </c>
      <c r="CJ81" s="108">
        <f t="shared" si="159"/>
        <v>98.559999999999988</v>
      </c>
      <c r="CK81" s="127">
        <f t="shared" si="218"/>
        <v>98.509999999999991</v>
      </c>
      <c r="CL81" s="113"/>
      <c r="CM81" s="108"/>
      <c r="CN81" s="108"/>
      <c r="CO81" s="108"/>
      <c r="CP81" s="108"/>
      <c r="CQ81" s="108"/>
      <c r="CR81" s="107"/>
    </row>
    <row r="82" spans="1:96" ht="49.5" customHeight="1">
      <c r="A82" s="104">
        <f t="shared" si="102"/>
        <v>105</v>
      </c>
      <c r="B82" s="108"/>
      <c r="C82" s="108"/>
      <c r="D82" s="108"/>
      <c r="E82" s="108"/>
      <c r="F82" s="112"/>
      <c r="G82" s="232">
        <f t="shared" si="160"/>
        <v>102.09399999999999</v>
      </c>
      <c r="H82" s="233">
        <v>102.09399999999999</v>
      </c>
      <c r="I82" s="126">
        <v>101.494</v>
      </c>
      <c r="J82" s="108">
        <f t="shared" si="121"/>
        <v>101.494</v>
      </c>
      <c r="K82" s="127">
        <v>101.494</v>
      </c>
      <c r="L82" s="113">
        <f t="shared" si="161"/>
        <v>101.782</v>
      </c>
      <c r="M82" s="108">
        <f t="shared" si="162"/>
        <v>101.746</v>
      </c>
      <c r="N82" s="108">
        <f t="shared" si="163"/>
        <v>101.71</v>
      </c>
      <c r="O82" s="108">
        <f t="shared" si="164"/>
        <v>101.30200000000001</v>
      </c>
      <c r="P82" s="108">
        <f t="shared" si="165"/>
        <v>101.63799999999999</v>
      </c>
      <c r="Q82" s="108">
        <f t="shared" si="166"/>
        <v>101.60199999999999</v>
      </c>
      <c r="R82" s="108">
        <f t="shared" si="167"/>
        <v>101.56599999999999</v>
      </c>
      <c r="S82" s="108">
        <f t="shared" si="168"/>
        <v>101.52999999999999</v>
      </c>
      <c r="T82" s="108">
        <f t="shared" si="169"/>
        <v>101.49399999999999</v>
      </c>
      <c r="U82" s="108">
        <f t="shared" si="170"/>
        <v>101.45799999999998</v>
      </c>
      <c r="V82" s="108">
        <f t="shared" si="171"/>
        <v>101.42199999999998</v>
      </c>
      <c r="W82" s="108">
        <f t="shared" si="172"/>
        <v>101.38599999999998</v>
      </c>
      <c r="X82" s="108">
        <f t="shared" si="173"/>
        <v>101.34999999999998</v>
      </c>
      <c r="Y82" s="108">
        <f t="shared" si="174"/>
        <v>101.31399999999998</v>
      </c>
      <c r="Z82" s="108">
        <f t="shared" si="175"/>
        <v>101.27799999999998</v>
      </c>
      <c r="AA82" s="108">
        <f t="shared" si="176"/>
        <v>101.24199999999998</v>
      </c>
      <c r="AB82" s="108">
        <f t="shared" si="177"/>
        <v>101.20599999999997</v>
      </c>
      <c r="AC82" s="108">
        <f t="shared" si="178"/>
        <v>101.16999999999997</v>
      </c>
      <c r="AD82" s="108">
        <f t="shared" si="179"/>
        <v>101.13399999999997</v>
      </c>
      <c r="AE82" s="108">
        <f t="shared" si="180"/>
        <v>101.09799999999997</v>
      </c>
      <c r="AF82" s="108">
        <f t="shared" si="181"/>
        <v>101.06199999999997</v>
      </c>
      <c r="AG82" s="108">
        <f t="shared" si="182"/>
        <v>101.02599999999997</v>
      </c>
      <c r="AH82" s="108">
        <f t="shared" si="183"/>
        <v>100.98999999999997</v>
      </c>
      <c r="AI82" s="108">
        <f t="shared" si="184"/>
        <v>100.95399999999997</v>
      </c>
      <c r="AJ82" s="108">
        <f t="shared" si="185"/>
        <v>100.91799999999996</v>
      </c>
      <c r="AK82" s="108">
        <f t="shared" si="186"/>
        <v>100.88199999999996</v>
      </c>
      <c r="AL82" s="108">
        <f t="shared" si="187"/>
        <v>100.84599999999996</v>
      </c>
      <c r="AM82" s="108">
        <f t="shared" si="188"/>
        <v>100.80999999999996</v>
      </c>
      <c r="AN82" s="108">
        <f t="shared" si="189"/>
        <v>100.77399999999996</v>
      </c>
      <c r="AO82" s="108">
        <f t="shared" si="190"/>
        <v>100.73799999999996</v>
      </c>
      <c r="AP82" s="108">
        <f t="shared" si="191"/>
        <v>100.70199999999996</v>
      </c>
      <c r="AQ82" s="108">
        <f t="shared" si="192"/>
        <v>100.66599999999995</v>
      </c>
      <c r="AR82" s="108">
        <f t="shared" si="193"/>
        <v>100.62999999999995</v>
      </c>
      <c r="AS82" s="108">
        <f t="shared" si="194"/>
        <v>100.59399999999995</v>
      </c>
      <c r="AT82" s="108">
        <f t="shared" si="195"/>
        <v>100.55799999999995</v>
      </c>
      <c r="AU82" s="108">
        <f t="shared" si="196"/>
        <v>100.52199999999995</v>
      </c>
      <c r="AV82" s="108">
        <f t="shared" si="197"/>
        <v>100.48599999999995</v>
      </c>
      <c r="AW82" s="127">
        <f t="shared" si="198"/>
        <v>100.44800000000002</v>
      </c>
      <c r="AX82" s="108">
        <f t="shared" si="122"/>
        <v>100.14299999999994</v>
      </c>
      <c r="AY82" s="108">
        <f t="shared" si="123"/>
        <v>100.14299999999994</v>
      </c>
      <c r="AZ82" s="108">
        <f t="shared" si="123"/>
        <v>100.14299999999994</v>
      </c>
      <c r="BA82" s="108">
        <f t="shared" si="124"/>
        <v>100.14299999999994</v>
      </c>
      <c r="BB82" s="108">
        <f t="shared" si="125"/>
        <v>100.14299999999994</v>
      </c>
      <c r="BC82" s="112">
        <f t="shared" si="126"/>
        <v>100.14299999999994</v>
      </c>
      <c r="BD82" s="126">
        <f t="shared" si="199"/>
        <v>100.44800000000002</v>
      </c>
      <c r="BE82" s="108">
        <f t="shared" si="200"/>
        <v>100.41900000000003</v>
      </c>
      <c r="BF82" s="108">
        <f t="shared" si="201"/>
        <v>100.39000000000003</v>
      </c>
      <c r="BG82" s="108">
        <f t="shared" si="202"/>
        <v>100.36699999999998</v>
      </c>
      <c r="BH82" s="108">
        <f t="shared" si="203"/>
        <v>100.33799999999998</v>
      </c>
      <c r="BI82" s="108">
        <f t="shared" si="204"/>
        <v>100.31500000000001</v>
      </c>
      <c r="BJ82" s="108">
        <f t="shared" si="205"/>
        <v>100.29200000000004</v>
      </c>
      <c r="BK82" s="108">
        <f t="shared" si="206"/>
        <v>100.26300000000005</v>
      </c>
      <c r="BL82" s="108">
        <f t="shared" si="207"/>
        <v>100.24</v>
      </c>
      <c r="BM82" s="108">
        <f t="shared" si="208"/>
        <v>100.211</v>
      </c>
      <c r="BN82" s="108">
        <f t="shared" si="209"/>
        <v>100.18800000000003</v>
      </c>
      <c r="BO82" s="108">
        <f t="shared" si="210"/>
        <v>100.15900000000003</v>
      </c>
      <c r="BP82" s="108">
        <f t="shared" si="211"/>
        <v>100.13600000000007</v>
      </c>
      <c r="BQ82" s="108">
        <f t="shared" si="212"/>
        <v>100.11300000000001</v>
      </c>
      <c r="BR82" s="108">
        <f t="shared" si="213"/>
        <v>100.08400000000002</v>
      </c>
      <c r="BS82" s="108">
        <f t="shared" si="214"/>
        <v>100.06100000000005</v>
      </c>
      <c r="BT82" s="108">
        <f t="shared" si="215"/>
        <v>100.026</v>
      </c>
      <c r="BU82" s="126">
        <f t="shared" si="216"/>
        <v>99.239999999999981</v>
      </c>
      <c r="BV82" s="108">
        <f t="shared" si="217"/>
        <v>99.188999999999979</v>
      </c>
      <c r="BW82" s="108">
        <f t="shared" si="159"/>
        <v>99.137999999999977</v>
      </c>
      <c r="BX82" s="108">
        <f t="shared" si="159"/>
        <v>99.086999999999975</v>
      </c>
      <c r="BY82" s="108">
        <f t="shared" si="159"/>
        <v>99.035999999999973</v>
      </c>
      <c r="BZ82" s="108">
        <f t="shared" si="159"/>
        <v>98.984999999999971</v>
      </c>
      <c r="CA82" s="108">
        <f t="shared" si="159"/>
        <v>98.933999999999969</v>
      </c>
      <c r="CB82" s="108">
        <f t="shared" si="159"/>
        <v>98.882999999999967</v>
      </c>
      <c r="CC82" s="108">
        <f t="shared" si="159"/>
        <v>98.831999999999965</v>
      </c>
      <c r="CD82" s="108">
        <f t="shared" si="159"/>
        <v>98.780999999999963</v>
      </c>
      <c r="CE82" s="108">
        <f t="shared" si="159"/>
        <v>98.729999999999961</v>
      </c>
      <c r="CF82" s="108">
        <f t="shared" si="159"/>
        <v>98.678999999999959</v>
      </c>
      <c r="CG82" s="108">
        <f t="shared" si="159"/>
        <v>98.627999999999957</v>
      </c>
      <c r="CH82" s="108">
        <f t="shared" si="159"/>
        <v>98.576999999999956</v>
      </c>
      <c r="CI82" s="108">
        <f t="shared" si="159"/>
        <v>98.525999999999954</v>
      </c>
      <c r="CJ82" s="108">
        <f t="shared" si="159"/>
        <v>98.469999999999985</v>
      </c>
      <c r="CK82" s="127">
        <f t="shared" si="218"/>
        <v>98.419999999999987</v>
      </c>
      <c r="CL82" s="113"/>
      <c r="CM82" s="108"/>
      <c r="CN82" s="108"/>
      <c r="CO82" s="108"/>
      <c r="CP82" s="108"/>
      <c r="CQ82" s="108"/>
      <c r="CR82" s="107"/>
    </row>
    <row r="83" spans="1:96" ht="49.5" customHeight="1" thickBot="1">
      <c r="A83" s="104">
        <f t="shared" si="102"/>
        <v>102</v>
      </c>
      <c r="B83" s="108"/>
      <c r="C83" s="108"/>
      <c r="D83" s="108"/>
      <c r="E83" s="108"/>
      <c r="F83" s="112"/>
      <c r="G83" s="232">
        <f t="shared" si="160"/>
        <v>102.08199999999999</v>
      </c>
      <c r="H83" s="233">
        <v>102.08199999999999</v>
      </c>
      <c r="I83" s="126">
        <v>101.482</v>
      </c>
      <c r="J83" s="108">
        <f t="shared" si="121"/>
        <v>101.482</v>
      </c>
      <c r="K83" s="127">
        <v>101.482</v>
      </c>
      <c r="L83" s="113">
        <f t="shared" si="161"/>
        <v>101.764</v>
      </c>
      <c r="M83" s="108">
        <f>+M82-0.018</f>
        <v>101.72799999999999</v>
      </c>
      <c r="N83" s="108">
        <f>+N82-0.018</f>
        <v>101.69199999999999</v>
      </c>
      <c r="O83" s="108">
        <f>+O82-0.08</f>
        <v>101.22200000000001</v>
      </c>
      <c r="P83" s="108">
        <f t="shared" ref="P83:V83" si="219">+P82-0.018</f>
        <v>101.61999999999999</v>
      </c>
      <c r="Q83" s="108">
        <f t="shared" si="219"/>
        <v>101.58399999999999</v>
      </c>
      <c r="R83" s="108">
        <f t="shared" si="219"/>
        <v>101.54799999999999</v>
      </c>
      <c r="S83" s="108">
        <f t="shared" si="219"/>
        <v>101.51199999999999</v>
      </c>
      <c r="T83" s="108">
        <f t="shared" si="219"/>
        <v>101.47599999999998</v>
      </c>
      <c r="U83" s="108">
        <f t="shared" si="219"/>
        <v>101.43999999999998</v>
      </c>
      <c r="V83" s="108">
        <f t="shared" si="219"/>
        <v>101.40399999999998</v>
      </c>
      <c r="W83" s="108">
        <f t="shared" ref="W83:AV83" si="220">+W82-0.018</f>
        <v>101.36799999999998</v>
      </c>
      <c r="X83" s="108">
        <f t="shared" si="220"/>
        <v>101.33199999999998</v>
      </c>
      <c r="Y83" s="108">
        <f t="shared" si="220"/>
        <v>101.29599999999998</v>
      </c>
      <c r="Z83" s="108">
        <f t="shared" si="220"/>
        <v>101.25999999999998</v>
      </c>
      <c r="AA83" s="108">
        <f t="shared" si="220"/>
        <v>101.22399999999998</v>
      </c>
      <c r="AB83" s="108">
        <f t="shared" si="220"/>
        <v>101.18799999999997</v>
      </c>
      <c r="AC83" s="108">
        <f t="shared" si="220"/>
        <v>101.15199999999997</v>
      </c>
      <c r="AD83" s="108">
        <f t="shared" si="220"/>
        <v>101.11599999999997</v>
      </c>
      <c r="AE83" s="108">
        <f t="shared" si="220"/>
        <v>101.07999999999997</v>
      </c>
      <c r="AF83" s="108">
        <f t="shared" si="220"/>
        <v>101.04399999999997</v>
      </c>
      <c r="AG83" s="108">
        <f t="shared" si="220"/>
        <v>101.00799999999997</v>
      </c>
      <c r="AH83" s="108">
        <f t="shared" si="220"/>
        <v>100.97199999999997</v>
      </c>
      <c r="AI83" s="108">
        <f t="shared" si="220"/>
        <v>100.93599999999996</v>
      </c>
      <c r="AJ83" s="108">
        <f t="shared" si="220"/>
        <v>100.89999999999996</v>
      </c>
      <c r="AK83" s="108">
        <f t="shared" si="220"/>
        <v>100.86399999999996</v>
      </c>
      <c r="AL83" s="108">
        <f t="shared" si="220"/>
        <v>100.82799999999996</v>
      </c>
      <c r="AM83" s="108">
        <f t="shared" si="220"/>
        <v>100.79199999999996</v>
      </c>
      <c r="AN83" s="108">
        <f t="shared" si="220"/>
        <v>100.75599999999996</v>
      </c>
      <c r="AO83" s="108">
        <f t="shared" si="220"/>
        <v>100.71999999999996</v>
      </c>
      <c r="AP83" s="108">
        <f t="shared" si="220"/>
        <v>100.68399999999995</v>
      </c>
      <c r="AQ83" s="108">
        <f t="shared" si="220"/>
        <v>100.64799999999995</v>
      </c>
      <c r="AR83" s="108">
        <f t="shared" si="220"/>
        <v>100.61199999999995</v>
      </c>
      <c r="AS83" s="108">
        <f t="shared" si="220"/>
        <v>100.57599999999995</v>
      </c>
      <c r="AT83" s="108">
        <f t="shared" si="220"/>
        <v>100.53999999999995</v>
      </c>
      <c r="AU83" s="108">
        <f t="shared" si="220"/>
        <v>100.50399999999995</v>
      </c>
      <c r="AV83" s="108">
        <f t="shared" si="220"/>
        <v>100.46799999999995</v>
      </c>
      <c r="AW83" s="127">
        <f>+AW82-0.017</f>
        <v>100.43100000000003</v>
      </c>
      <c r="AX83" s="108">
        <f t="shared" si="122"/>
        <v>100.13199999999995</v>
      </c>
      <c r="AY83" s="108">
        <f t="shared" si="123"/>
        <v>100.13199999999995</v>
      </c>
      <c r="AZ83" s="108">
        <f t="shared" si="123"/>
        <v>100.13199999999995</v>
      </c>
      <c r="BA83" s="108">
        <f t="shared" si="124"/>
        <v>100.13199999999995</v>
      </c>
      <c r="BB83" s="108">
        <f t="shared" si="125"/>
        <v>100.13199999999995</v>
      </c>
      <c r="BC83" s="112">
        <f t="shared" si="126"/>
        <v>100.13199999999995</v>
      </c>
      <c r="BD83" s="126">
        <f t="shared" si="199"/>
        <v>100.43100000000003</v>
      </c>
      <c r="BE83" s="108">
        <f t="shared" si="200"/>
        <v>100.40200000000003</v>
      </c>
      <c r="BF83" s="108">
        <f t="shared" si="201"/>
        <v>100.37300000000003</v>
      </c>
      <c r="BG83" s="108">
        <f t="shared" si="202"/>
        <v>100.35099999999997</v>
      </c>
      <c r="BH83" s="108">
        <f t="shared" si="203"/>
        <v>100.32199999999997</v>
      </c>
      <c r="BI83" s="108">
        <f t="shared" si="204"/>
        <v>100.30000000000001</v>
      </c>
      <c r="BJ83" s="108">
        <f t="shared" si="205"/>
        <v>100.27800000000005</v>
      </c>
      <c r="BK83" s="108">
        <f t="shared" si="206"/>
        <v>100.24900000000005</v>
      </c>
      <c r="BL83" s="108">
        <f t="shared" si="207"/>
        <v>100.22699999999999</v>
      </c>
      <c r="BM83" s="108">
        <f t="shared" si="208"/>
        <v>100.19799999999999</v>
      </c>
      <c r="BN83" s="108">
        <f t="shared" si="209"/>
        <v>100.17600000000003</v>
      </c>
      <c r="BO83" s="108">
        <f t="shared" si="210"/>
        <v>100.14700000000003</v>
      </c>
      <c r="BP83" s="108">
        <f t="shared" si="211"/>
        <v>100.12500000000007</v>
      </c>
      <c r="BQ83" s="108">
        <f t="shared" si="212"/>
        <v>100.10300000000001</v>
      </c>
      <c r="BR83" s="108">
        <f t="shared" si="213"/>
        <v>100.07400000000001</v>
      </c>
      <c r="BS83" s="108">
        <f t="shared" si="214"/>
        <v>100.05200000000005</v>
      </c>
      <c r="BT83" s="108">
        <f t="shared" si="215"/>
        <v>100.017</v>
      </c>
      <c r="BU83" s="126">
        <f t="shared" si="216"/>
        <v>99.149999999999977</v>
      </c>
      <c r="BV83" s="108">
        <f t="shared" si="217"/>
        <v>99.098999999999975</v>
      </c>
      <c r="BW83" s="108">
        <f t="shared" si="159"/>
        <v>99.047999999999973</v>
      </c>
      <c r="BX83" s="108">
        <f t="shared" si="159"/>
        <v>98.996999999999971</v>
      </c>
      <c r="BY83" s="108">
        <f t="shared" si="159"/>
        <v>98.94599999999997</v>
      </c>
      <c r="BZ83" s="108">
        <f t="shared" si="159"/>
        <v>98.894999999999968</v>
      </c>
      <c r="CA83" s="108">
        <f t="shared" si="159"/>
        <v>98.843999999999966</v>
      </c>
      <c r="CB83" s="108">
        <f t="shared" si="159"/>
        <v>98.792999999999964</v>
      </c>
      <c r="CC83" s="108">
        <f t="shared" si="159"/>
        <v>98.741999999999962</v>
      </c>
      <c r="CD83" s="108">
        <f t="shared" si="159"/>
        <v>98.69099999999996</v>
      </c>
      <c r="CE83" s="108">
        <f t="shared" si="159"/>
        <v>98.639999999999958</v>
      </c>
      <c r="CF83" s="108">
        <f t="shared" si="159"/>
        <v>98.588999999999956</v>
      </c>
      <c r="CG83" s="108">
        <f t="shared" si="159"/>
        <v>98.537999999999954</v>
      </c>
      <c r="CH83" s="108">
        <f t="shared" si="159"/>
        <v>98.486999999999952</v>
      </c>
      <c r="CI83" s="108">
        <f t="shared" si="159"/>
        <v>98.43599999999995</v>
      </c>
      <c r="CJ83" s="108">
        <f t="shared" si="159"/>
        <v>98.379999999999981</v>
      </c>
      <c r="CK83" s="127">
        <f t="shared" si="218"/>
        <v>98.329999999999984</v>
      </c>
      <c r="CL83" s="113"/>
      <c r="CM83" s="108"/>
      <c r="CN83" s="108"/>
      <c r="CO83" s="108"/>
      <c r="CP83" s="108"/>
      <c r="CQ83" s="108"/>
      <c r="CR83" s="107"/>
    </row>
    <row r="84" spans="1:96" ht="49.5" customHeight="1" thickBot="1">
      <c r="A84" s="104">
        <f>A85+3</f>
        <v>99</v>
      </c>
      <c r="B84" s="108"/>
      <c r="C84" s="108"/>
      <c r="D84" s="108"/>
      <c r="E84" s="108"/>
      <c r="F84" s="112"/>
      <c r="G84" s="232">
        <f t="shared" si="160"/>
        <v>102.07</v>
      </c>
      <c r="H84" s="233">
        <v>102.07</v>
      </c>
      <c r="I84" s="126">
        <v>101.47</v>
      </c>
      <c r="J84" s="108">
        <f t="shared" si="121"/>
        <v>101.47</v>
      </c>
      <c r="K84" s="127">
        <v>101.47</v>
      </c>
      <c r="L84" s="172">
        <f>101.45+0.45-0.15</f>
        <v>101.75</v>
      </c>
      <c r="M84" s="109">
        <f>+L84-0.036</f>
        <v>101.714</v>
      </c>
      <c r="N84" s="109">
        <f>+M84-0.036</f>
        <v>101.678</v>
      </c>
      <c r="O84" s="109">
        <f t="shared" ref="O84:AV84" si="221">+N84-0.036</f>
        <v>101.642</v>
      </c>
      <c r="P84" s="109">
        <f t="shared" si="221"/>
        <v>101.60599999999999</v>
      </c>
      <c r="Q84" s="109">
        <f t="shared" si="221"/>
        <v>101.57</v>
      </c>
      <c r="R84" s="109">
        <f t="shared" si="221"/>
        <v>101.53399999999999</v>
      </c>
      <c r="S84" s="109">
        <f t="shared" si="221"/>
        <v>101.49799999999999</v>
      </c>
      <c r="T84" s="109">
        <f t="shared" si="221"/>
        <v>101.46199999999999</v>
      </c>
      <c r="U84" s="109">
        <f t="shared" si="221"/>
        <v>101.42599999999999</v>
      </c>
      <c r="V84" s="109">
        <f t="shared" si="221"/>
        <v>101.38999999999999</v>
      </c>
      <c r="W84" s="109">
        <f t="shared" si="221"/>
        <v>101.35399999999998</v>
      </c>
      <c r="X84" s="109">
        <f t="shared" si="221"/>
        <v>101.31799999999998</v>
      </c>
      <c r="Y84" s="109">
        <f t="shared" si="221"/>
        <v>101.28199999999998</v>
      </c>
      <c r="Z84" s="109">
        <f t="shared" si="221"/>
        <v>101.24599999999998</v>
      </c>
      <c r="AA84" s="109">
        <f t="shared" si="221"/>
        <v>101.20999999999998</v>
      </c>
      <c r="AB84" s="109">
        <f t="shared" si="221"/>
        <v>101.17399999999998</v>
      </c>
      <c r="AC84" s="109">
        <f t="shared" si="221"/>
        <v>101.13799999999998</v>
      </c>
      <c r="AD84" s="109">
        <f t="shared" si="221"/>
        <v>101.10199999999998</v>
      </c>
      <c r="AE84" s="109">
        <f t="shared" si="221"/>
        <v>101.06599999999997</v>
      </c>
      <c r="AF84" s="109">
        <f t="shared" si="221"/>
        <v>101.02999999999997</v>
      </c>
      <c r="AG84" s="109">
        <f t="shared" si="221"/>
        <v>100.99399999999997</v>
      </c>
      <c r="AH84" s="109">
        <f t="shared" si="221"/>
        <v>100.95799999999997</v>
      </c>
      <c r="AI84" s="109">
        <f t="shared" si="221"/>
        <v>100.92199999999997</v>
      </c>
      <c r="AJ84" s="109">
        <f t="shared" si="221"/>
        <v>100.88599999999997</v>
      </c>
      <c r="AK84" s="109">
        <f t="shared" si="221"/>
        <v>100.84999999999997</v>
      </c>
      <c r="AL84" s="109">
        <f t="shared" si="221"/>
        <v>100.81399999999996</v>
      </c>
      <c r="AM84" s="109">
        <f t="shared" si="221"/>
        <v>100.77799999999996</v>
      </c>
      <c r="AN84" s="109">
        <f t="shared" si="221"/>
        <v>100.74199999999996</v>
      </c>
      <c r="AO84" s="109">
        <f t="shared" si="221"/>
        <v>100.70599999999996</v>
      </c>
      <c r="AP84" s="109">
        <f t="shared" si="221"/>
        <v>100.66999999999996</v>
      </c>
      <c r="AQ84" s="109">
        <f t="shared" si="221"/>
        <v>100.63399999999996</v>
      </c>
      <c r="AR84" s="109">
        <f t="shared" si="221"/>
        <v>100.59799999999996</v>
      </c>
      <c r="AS84" s="109">
        <f t="shared" si="221"/>
        <v>100.56199999999995</v>
      </c>
      <c r="AT84" s="109">
        <f t="shared" si="221"/>
        <v>100.52599999999995</v>
      </c>
      <c r="AU84" s="109">
        <f t="shared" si="221"/>
        <v>100.48999999999995</v>
      </c>
      <c r="AV84" s="109">
        <f t="shared" si="221"/>
        <v>100.45399999999995</v>
      </c>
      <c r="AW84" s="157">
        <f>+AW85+0.45-0.15</f>
        <v>100.41799999999995</v>
      </c>
      <c r="AX84" s="108">
        <f>+AX85+0.011</f>
        <v>100.12099999999995</v>
      </c>
      <c r="AY84" s="108">
        <f>+AY85+0.011</f>
        <v>100.12099999999995</v>
      </c>
      <c r="AZ84" s="108">
        <f t="shared" si="123"/>
        <v>100.12099999999995</v>
      </c>
      <c r="BA84" s="108">
        <f>+BA85+0.011</f>
        <v>100.12099999999995</v>
      </c>
      <c r="BB84" s="108">
        <f>+BB85+0.011</f>
        <v>100.12099999999995</v>
      </c>
      <c r="BC84" s="112">
        <f>+BC85+0.011</f>
        <v>100.12099999999995</v>
      </c>
      <c r="BD84" s="126">
        <f t="shared" si="199"/>
        <v>100.41400000000003</v>
      </c>
      <c r="BE84" s="108">
        <f t="shared" si="200"/>
        <v>100.38500000000003</v>
      </c>
      <c r="BF84" s="108">
        <f t="shared" si="201"/>
        <v>100.35600000000004</v>
      </c>
      <c r="BG84" s="108">
        <f t="shared" si="202"/>
        <v>100.33499999999997</v>
      </c>
      <c r="BH84" s="108">
        <f t="shared" si="203"/>
        <v>100.30599999999997</v>
      </c>
      <c r="BI84" s="108">
        <f t="shared" si="204"/>
        <v>100.28500000000001</v>
      </c>
      <c r="BJ84" s="108">
        <f t="shared" si="205"/>
        <v>100.26400000000005</v>
      </c>
      <c r="BK84" s="108">
        <f t="shared" si="206"/>
        <v>100.23500000000006</v>
      </c>
      <c r="BL84" s="108">
        <f t="shared" si="207"/>
        <v>100.21399999999998</v>
      </c>
      <c r="BM84" s="108">
        <f t="shared" si="208"/>
        <v>100.18499999999999</v>
      </c>
      <c r="BN84" s="108">
        <f t="shared" si="209"/>
        <v>100.16400000000003</v>
      </c>
      <c r="BO84" s="108">
        <f t="shared" si="210"/>
        <v>100.13500000000003</v>
      </c>
      <c r="BP84" s="108">
        <f t="shared" si="211"/>
        <v>100.11400000000008</v>
      </c>
      <c r="BQ84" s="108">
        <f t="shared" si="212"/>
        <v>100.093</v>
      </c>
      <c r="BR84" s="108">
        <f t="shared" si="213"/>
        <v>100.06400000000001</v>
      </c>
      <c r="BS84" s="108">
        <f t="shared" si="214"/>
        <v>100.04300000000005</v>
      </c>
      <c r="BT84" s="108">
        <f t="shared" si="215"/>
        <v>100.008</v>
      </c>
      <c r="BU84" s="126">
        <f t="shared" si="216"/>
        <v>99.059999999999974</v>
      </c>
      <c r="BV84" s="108">
        <f t="shared" si="217"/>
        <v>99.008999999999972</v>
      </c>
      <c r="BW84" s="108">
        <f t="shared" si="159"/>
        <v>98.95799999999997</v>
      </c>
      <c r="BX84" s="108">
        <f t="shared" si="159"/>
        <v>98.906999999999968</v>
      </c>
      <c r="BY84" s="108">
        <f t="shared" si="159"/>
        <v>98.855999999999966</v>
      </c>
      <c r="BZ84" s="108">
        <f t="shared" si="159"/>
        <v>98.804999999999964</v>
      </c>
      <c r="CA84" s="108">
        <f t="shared" si="159"/>
        <v>98.753999999999962</v>
      </c>
      <c r="CB84" s="108">
        <f t="shared" si="159"/>
        <v>98.70299999999996</v>
      </c>
      <c r="CC84" s="108">
        <f t="shared" si="159"/>
        <v>98.651999999999958</v>
      </c>
      <c r="CD84" s="108">
        <f t="shared" si="159"/>
        <v>98.600999999999956</v>
      </c>
      <c r="CE84" s="108">
        <f t="shared" si="159"/>
        <v>98.549999999999955</v>
      </c>
      <c r="CF84" s="108">
        <f t="shared" si="159"/>
        <v>98.498999999999953</v>
      </c>
      <c r="CG84" s="108">
        <f t="shared" si="159"/>
        <v>98.447999999999951</v>
      </c>
      <c r="CH84" s="108">
        <f t="shared" si="159"/>
        <v>98.396999999999949</v>
      </c>
      <c r="CI84" s="108">
        <f t="shared" si="159"/>
        <v>98.345999999999947</v>
      </c>
      <c r="CJ84" s="108">
        <f t="shared" si="159"/>
        <v>98.289999999999978</v>
      </c>
      <c r="CK84" s="127">
        <f t="shared" si="218"/>
        <v>98.239999999999981</v>
      </c>
      <c r="CL84" s="111"/>
      <c r="CM84" s="108"/>
      <c r="CN84" s="108"/>
      <c r="CO84" s="108"/>
      <c r="CP84" s="108"/>
      <c r="CQ84" s="108"/>
      <c r="CR84" s="107"/>
    </row>
    <row r="85" spans="1:96" ht="49.5" customHeight="1">
      <c r="A85" s="104">
        <f t="shared" si="102"/>
        <v>96</v>
      </c>
      <c r="B85" s="108"/>
      <c r="C85" s="108"/>
      <c r="D85" s="108"/>
      <c r="E85" s="108"/>
      <c r="F85" s="112"/>
      <c r="G85" s="232">
        <f t="shared" si="160"/>
        <v>102.05</v>
      </c>
      <c r="H85" s="233">
        <v>102.05</v>
      </c>
      <c r="I85" s="126">
        <v>101.45</v>
      </c>
      <c r="J85" s="151">
        <v>101.45</v>
      </c>
      <c r="K85" s="127">
        <v>101.45</v>
      </c>
      <c r="L85" s="159">
        <v>101.45</v>
      </c>
      <c r="M85" s="149">
        <f>+L85-0.036</f>
        <v>101.414</v>
      </c>
      <c r="N85" s="149">
        <f t="shared" ref="N85:AV86" si="222">+M85-0.036</f>
        <v>101.378</v>
      </c>
      <c r="O85" s="149">
        <f t="shared" si="222"/>
        <v>101.342</v>
      </c>
      <c r="P85" s="149">
        <f t="shared" si="222"/>
        <v>101.306</v>
      </c>
      <c r="Q85" s="149">
        <f t="shared" si="222"/>
        <v>101.27</v>
      </c>
      <c r="R85" s="149">
        <f t="shared" si="222"/>
        <v>101.23399999999999</v>
      </c>
      <c r="S85" s="149">
        <f t="shared" si="222"/>
        <v>101.19799999999999</v>
      </c>
      <c r="T85" s="149">
        <f t="shared" si="222"/>
        <v>101.16199999999999</v>
      </c>
      <c r="U85" s="149">
        <f t="shared" si="222"/>
        <v>101.12599999999999</v>
      </c>
      <c r="V85" s="149">
        <f t="shared" si="222"/>
        <v>101.08999999999999</v>
      </c>
      <c r="W85" s="149">
        <f t="shared" si="222"/>
        <v>101.05399999999999</v>
      </c>
      <c r="X85" s="149">
        <f t="shared" si="222"/>
        <v>101.01799999999999</v>
      </c>
      <c r="Y85" s="149">
        <f t="shared" si="222"/>
        <v>100.98199999999999</v>
      </c>
      <c r="Z85" s="149">
        <f t="shared" si="222"/>
        <v>100.94599999999998</v>
      </c>
      <c r="AA85" s="149">
        <f t="shared" si="222"/>
        <v>100.90999999999998</v>
      </c>
      <c r="AB85" s="149">
        <f t="shared" si="222"/>
        <v>100.87399999999998</v>
      </c>
      <c r="AC85" s="149">
        <f t="shared" si="222"/>
        <v>100.83799999999998</v>
      </c>
      <c r="AD85" s="149">
        <f t="shared" si="222"/>
        <v>100.80199999999998</v>
      </c>
      <c r="AE85" s="149">
        <f t="shared" si="222"/>
        <v>100.76599999999998</v>
      </c>
      <c r="AF85" s="149">
        <f t="shared" si="222"/>
        <v>100.72999999999998</v>
      </c>
      <c r="AG85" s="149">
        <f t="shared" si="222"/>
        <v>100.69399999999997</v>
      </c>
      <c r="AH85" s="149">
        <f t="shared" si="222"/>
        <v>100.65799999999997</v>
      </c>
      <c r="AI85" s="149">
        <f t="shared" si="222"/>
        <v>100.62199999999997</v>
      </c>
      <c r="AJ85" s="149">
        <f t="shared" si="222"/>
        <v>100.58599999999997</v>
      </c>
      <c r="AK85" s="149">
        <f t="shared" si="222"/>
        <v>100.54999999999997</v>
      </c>
      <c r="AL85" s="149">
        <f t="shared" si="222"/>
        <v>100.51399999999997</v>
      </c>
      <c r="AM85" s="149">
        <f t="shared" si="222"/>
        <v>100.47799999999997</v>
      </c>
      <c r="AN85" s="149">
        <f t="shared" si="222"/>
        <v>100.44199999999996</v>
      </c>
      <c r="AO85" s="149">
        <f t="shared" si="222"/>
        <v>100.40599999999996</v>
      </c>
      <c r="AP85" s="149">
        <f t="shared" si="222"/>
        <v>100.36999999999996</v>
      </c>
      <c r="AQ85" s="149">
        <f t="shared" si="222"/>
        <v>100.33399999999996</v>
      </c>
      <c r="AR85" s="149">
        <f t="shared" si="222"/>
        <v>100.29799999999996</v>
      </c>
      <c r="AS85" s="149">
        <f t="shared" si="222"/>
        <v>100.26199999999996</v>
      </c>
      <c r="AT85" s="149">
        <f t="shared" si="222"/>
        <v>100.22599999999996</v>
      </c>
      <c r="AU85" s="149">
        <f t="shared" si="222"/>
        <v>100.18999999999996</v>
      </c>
      <c r="AV85" s="149">
        <f t="shared" si="222"/>
        <v>100.15399999999995</v>
      </c>
      <c r="AW85" s="124">
        <f>+AV85-0.036</f>
        <v>100.11799999999995</v>
      </c>
      <c r="AX85" s="108">
        <f t="shared" si="122"/>
        <v>100.10999999999996</v>
      </c>
      <c r="AY85" s="108">
        <f t="shared" si="123"/>
        <v>100.10999999999996</v>
      </c>
      <c r="AZ85" s="108">
        <f t="shared" si="123"/>
        <v>100.10999999999996</v>
      </c>
      <c r="BA85" s="108">
        <f t="shared" si="124"/>
        <v>100.10999999999996</v>
      </c>
      <c r="BB85" s="108">
        <f t="shared" si="125"/>
        <v>100.10999999999996</v>
      </c>
      <c r="BC85" s="112">
        <f t="shared" si="126"/>
        <v>100.10999999999996</v>
      </c>
      <c r="BD85" s="126">
        <f t="shared" si="199"/>
        <v>100.39700000000003</v>
      </c>
      <c r="BE85" s="108">
        <f t="shared" si="200"/>
        <v>100.36800000000004</v>
      </c>
      <c r="BF85" s="108">
        <f t="shared" si="201"/>
        <v>100.33900000000004</v>
      </c>
      <c r="BG85" s="108">
        <f t="shared" si="202"/>
        <v>100.31899999999996</v>
      </c>
      <c r="BH85" s="108">
        <f t="shared" si="203"/>
        <v>100.28999999999996</v>
      </c>
      <c r="BI85" s="108">
        <f t="shared" si="204"/>
        <v>100.27000000000001</v>
      </c>
      <c r="BJ85" s="108">
        <f t="shared" si="205"/>
        <v>100.25000000000006</v>
      </c>
      <c r="BK85" s="108">
        <f t="shared" si="206"/>
        <v>100.22100000000006</v>
      </c>
      <c r="BL85" s="108">
        <f t="shared" si="207"/>
        <v>100.20099999999998</v>
      </c>
      <c r="BM85" s="108">
        <f t="shared" si="208"/>
        <v>100.17199999999998</v>
      </c>
      <c r="BN85" s="108">
        <f t="shared" si="209"/>
        <v>100.15200000000003</v>
      </c>
      <c r="BO85" s="108">
        <f t="shared" si="210"/>
        <v>100.12300000000003</v>
      </c>
      <c r="BP85" s="108">
        <f t="shared" si="211"/>
        <v>100.10300000000008</v>
      </c>
      <c r="BQ85" s="108">
        <f t="shared" si="212"/>
        <v>100.083</v>
      </c>
      <c r="BR85" s="108">
        <f t="shared" si="213"/>
        <v>100.054</v>
      </c>
      <c r="BS85" s="108">
        <f t="shared" si="214"/>
        <v>100.03400000000005</v>
      </c>
      <c r="BT85" s="108">
        <f t="shared" si="215"/>
        <v>99.998999999999995</v>
      </c>
      <c r="BU85" s="126">
        <f t="shared" ref="BU85:CJ85" si="223">+BU84-0.09</f>
        <v>98.96999999999997</v>
      </c>
      <c r="BV85" s="108">
        <f t="shared" si="223"/>
        <v>98.918999999999969</v>
      </c>
      <c r="BW85" s="108">
        <f t="shared" si="223"/>
        <v>98.867999999999967</v>
      </c>
      <c r="BX85" s="108">
        <f t="shared" si="223"/>
        <v>98.816999999999965</v>
      </c>
      <c r="BY85" s="108">
        <f t="shared" si="223"/>
        <v>98.765999999999963</v>
      </c>
      <c r="BZ85" s="108">
        <f t="shared" si="223"/>
        <v>98.714999999999961</v>
      </c>
      <c r="CA85" s="108">
        <f t="shared" si="223"/>
        <v>98.663999999999959</v>
      </c>
      <c r="CB85" s="108">
        <f t="shared" si="223"/>
        <v>98.612999999999957</v>
      </c>
      <c r="CC85" s="108">
        <f t="shared" si="223"/>
        <v>98.561999999999955</v>
      </c>
      <c r="CD85" s="108">
        <f t="shared" si="223"/>
        <v>98.510999999999953</v>
      </c>
      <c r="CE85" s="108">
        <f t="shared" si="223"/>
        <v>98.459999999999951</v>
      </c>
      <c r="CF85" s="108">
        <f t="shared" si="223"/>
        <v>98.408999999999949</v>
      </c>
      <c r="CG85" s="108">
        <f t="shared" si="223"/>
        <v>98.357999999999947</v>
      </c>
      <c r="CH85" s="108">
        <f t="shared" si="223"/>
        <v>98.306999999999945</v>
      </c>
      <c r="CI85" s="108">
        <f t="shared" si="223"/>
        <v>98.255999999999943</v>
      </c>
      <c r="CJ85" s="108">
        <f t="shared" si="223"/>
        <v>98.199999999999974</v>
      </c>
      <c r="CK85" s="108">
        <f>+CJ85-0.04</f>
        <v>98.159999999999968</v>
      </c>
      <c r="CL85" s="124">
        <f>+CK85-0.03</f>
        <v>98.129999999999967</v>
      </c>
      <c r="CM85" s="113"/>
      <c r="CN85" s="108"/>
      <c r="CO85" s="108"/>
      <c r="CP85" s="108"/>
      <c r="CQ85" s="108"/>
      <c r="CR85" s="107"/>
    </row>
    <row r="86" spans="1:96" ht="49.5" customHeight="1" thickBot="1">
      <c r="A86" s="104">
        <f t="shared" si="102"/>
        <v>93</v>
      </c>
      <c r="B86" s="108"/>
      <c r="C86" s="108"/>
      <c r="D86" s="108"/>
      <c r="E86" s="108"/>
      <c r="F86" s="112"/>
      <c r="G86" s="237">
        <f t="shared" si="160"/>
        <v>102.05</v>
      </c>
      <c r="H86" s="238">
        <v>102.05</v>
      </c>
      <c r="I86" s="126">
        <v>101.45</v>
      </c>
      <c r="J86" s="108">
        <v>101.45</v>
      </c>
      <c r="K86" s="127">
        <v>101.45</v>
      </c>
      <c r="L86" s="158">
        <v>101.45</v>
      </c>
      <c r="M86" s="150">
        <f>+L86-0.036</f>
        <v>101.414</v>
      </c>
      <c r="N86" s="150">
        <f t="shared" si="222"/>
        <v>101.378</v>
      </c>
      <c r="O86" s="150">
        <f t="shared" si="222"/>
        <v>101.342</v>
      </c>
      <c r="P86" s="150">
        <f t="shared" si="222"/>
        <v>101.306</v>
      </c>
      <c r="Q86" s="150">
        <f t="shared" si="222"/>
        <v>101.27</v>
      </c>
      <c r="R86" s="150">
        <f t="shared" si="222"/>
        <v>101.23399999999999</v>
      </c>
      <c r="S86" s="150">
        <f t="shared" si="222"/>
        <v>101.19799999999999</v>
      </c>
      <c r="T86" s="150">
        <f t="shared" si="222"/>
        <v>101.16199999999999</v>
      </c>
      <c r="U86" s="150">
        <f t="shared" si="222"/>
        <v>101.12599999999999</v>
      </c>
      <c r="V86" s="150">
        <f t="shared" si="222"/>
        <v>101.08999999999999</v>
      </c>
      <c r="W86" s="150">
        <f t="shared" si="222"/>
        <v>101.05399999999999</v>
      </c>
      <c r="X86" s="150">
        <f t="shared" si="222"/>
        <v>101.01799999999999</v>
      </c>
      <c r="Y86" s="150">
        <f t="shared" si="222"/>
        <v>100.98199999999999</v>
      </c>
      <c r="Z86" s="150">
        <f t="shared" si="222"/>
        <v>100.94599999999998</v>
      </c>
      <c r="AA86" s="150">
        <f t="shared" si="222"/>
        <v>100.90999999999998</v>
      </c>
      <c r="AB86" s="150">
        <f t="shared" si="222"/>
        <v>100.87399999999998</v>
      </c>
      <c r="AC86" s="150">
        <f t="shared" si="222"/>
        <v>100.83799999999998</v>
      </c>
      <c r="AD86" s="150">
        <f t="shared" si="222"/>
        <v>100.80199999999998</v>
      </c>
      <c r="AE86" s="150">
        <f t="shared" si="222"/>
        <v>100.76599999999998</v>
      </c>
      <c r="AF86" s="150">
        <f t="shared" si="222"/>
        <v>100.72999999999998</v>
      </c>
      <c r="AG86" s="150">
        <f t="shared" si="222"/>
        <v>100.69399999999997</v>
      </c>
      <c r="AH86" s="150">
        <f t="shared" si="222"/>
        <v>100.65799999999997</v>
      </c>
      <c r="AI86" s="150">
        <f t="shared" si="222"/>
        <v>100.62199999999997</v>
      </c>
      <c r="AJ86" s="150">
        <f t="shared" si="222"/>
        <v>100.58599999999997</v>
      </c>
      <c r="AK86" s="150">
        <f t="shared" si="222"/>
        <v>100.54999999999997</v>
      </c>
      <c r="AL86" s="150">
        <f t="shared" si="222"/>
        <v>100.51399999999997</v>
      </c>
      <c r="AM86" s="150">
        <f t="shared" si="222"/>
        <v>100.47799999999997</v>
      </c>
      <c r="AN86" s="150">
        <f t="shared" si="222"/>
        <v>100.44199999999996</v>
      </c>
      <c r="AO86" s="150">
        <f t="shared" si="222"/>
        <v>100.40599999999996</v>
      </c>
      <c r="AP86" s="150">
        <f t="shared" si="222"/>
        <v>100.36999999999996</v>
      </c>
      <c r="AQ86" s="150">
        <f t="shared" si="222"/>
        <v>100.33399999999996</v>
      </c>
      <c r="AR86" s="150">
        <f t="shared" si="222"/>
        <v>100.29799999999996</v>
      </c>
      <c r="AS86" s="150">
        <f t="shared" si="222"/>
        <v>100.26199999999996</v>
      </c>
      <c r="AT86" s="150">
        <f t="shared" si="222"/>
        <v>100.22599999999996</v>
      </c>
      <c r="AU86" s="150">
        <f t="shared" si="222"/>
        <v>100.18999999999996</v>
      </c>
      <c r="AV86" s="150">
        <f t="shared" si="222"/>
        <v>100.15399999999995</v>
      </c>
      <c r="AW86" s="130">
        <f>+AV86-0.036</f>
        <v>100.11799999999995</v>
      </c>
      <c r="AX86" s="108">
        <f t="shared" si="122"/>
        <v>100.09899999999996</v>
      </c>
      <c r="AY86" s="108">
        <f t="shared" si="123"/>
        <v>100.09899999999996</v>
      </c>
      <c r="AZ86" s="108">
        <f t="shared" si="123"/>
        <v>100.09899999999996</v>
      </c>
      <c r="BA86" s="108">
        <f t="shared" si="124"/>
        <v>100.09899999999996</v>
      </c>
      <c r="BB86" s="108">
        <f t="shared" si="125"/>
        <v>100.09899999999996</v>
      </c>
      <c r="BC86" s="112">
        <f t="shared" si="126"/>
        <v>100.09899999999996</v>
      </c>
      <c r="BD86" s="126">
        <f t="shared" si="199"/>
        <v>100.38000000000004</v>
      </c>
      <c r="BE86" s="108">
        <f t="shared" si="200"/>
        <v>100.35100000000004</v>
      </c>
      <c r="BF86" s="108">
        <f t="shared" si="201"/>
        <v>100.32200000000005</v>
      </c>
      <c r="BG86" s="108">
        <f t="shared" si="202"/>
        <v>100.30299999999995</v>
      </c>
      <c r="BH86" s="108">
        <f t="shared" si="203"/>
        <v>100.27399999999996</v>
      </c>
      <c r="BI86" s="108">
        <f t="shared" si="204"/>
        <v>100.25500000000001</v>
      </c>
      <c r="BJ86" s="108">
        <f t="shared" si="205"/>
        <v>100.23600000000006</v>
      </c>
      <c r="BK86" s="108">
        <f t="shared" si="206"/>
        <v>100.20700000000006</v>
      </c>
      <c r="BL86" s="108">
        <f t="shared" si="207"/>
        <v>100.18799999999997</v>
      </c>
      <c r="BM86" s="108">
        <f t="shared" si="208"/>
        <v>100.15899999999998</v>
      </c>
      <c r="BN86" s="108">
        <f t="shared" si="209"/>
        <v>100.14000000000003</v>
      </c>
      <c r="BO86" s="108">
        <f t="shared" si="210"/>
        <v>100.11100000000003</v>
      </c>
      <c r="BP86" s="108">
        <f t="shared" si="211"/>
        <v>100.09200000000008</v>
      </c>
      <c r="BQ86" s="108">
        <f t="shared" si="212"/>
        <v>100.07299999999999</v>
      </c>
      <c r="BR86" s="108">
        <f t="shared" si="213"/>
        <v>100.044</v>
      </c>
      <c r="BS86" s="108">
        <f t="shared" si="214"/>
        <v>100.02500000000005</v>
      </c>
      <c r="BT86" s="108">
        <f t="shared" si="215"/>
        <v>99.99</v>
      </c>
      <c r="BU86" s="126">
        <f t="shared" si="216"/>
        <v>98.879999999999967</v>
      </c>
      <c r="BV86" s="108">
        <f t="shared" si="217"/>
        <v>98.828999999999965</v>
      </c>
      <c r="BW86" s="108">
        <f t="shared" si="159"/>
        <v>98.777999999999963</v>
      </c>
      <c r="BX86" s="108">
        <f t="shared" si="159"/>
        <v>98.726999999999961</v>
      </c>
      <c r="BY86" s="108">
        <f t="shared" si="159"/>
        <v>98.675999999999959</v>
      </c>
      <c r="BZ86" s="108">
        <f t="shared" si="159"/>
        <v>98.624999999999957</v>
      </c>
      <c r="CA86" s="108">
        <f t="shared" si="159"/>
        <v>98.573999999999955</v>
      </c>
      <c r="CB86" s="108">
        <f t="shared" si="159"/>
        <v>98.522999999999954</v>
      </c>
      <c r="CC86" s="108">
        <f t="shared" si="159"/>
        <v>98.471999999999952</v>
      </c>
      <c r="CD86" s="108">
        <f t="shared" si="159"/>
        <v>98.42099999999995</v>
      </c>
      <c r="CE86" s="108">
        <f t="shared" si="159"/>
        <v>98.369999999999948</v>
      </c>
      <c r="CF86" s="108">
        <f t="shared" si="159"/>
        <v>98.318999999999946</v>
      </c>
      <c r="CG86" s="108">
        <f t="shared" si="159"/>
        <v>98.267999999999944</v>
      </c>
      <c r="CH86" s="108">
        <f t="shared" si="159"/>
        <v>98.216999999999942</v>
      </c>
      <c r="CI86" s="108">
        <f t="shared" si="159"/>
        <v>98.16599999999994</v>
      </c>
      <c r="CJ86" s="108">
        <f t="shared" si="159"/>
        <v>98.109999999999971</v>
      </c>
      <c r="CK86" s="108">
        <f>+CJ86-0.04</f>
        <v>98.069999999999965</v>
      </c>
      <c r="CL86" s="127">
        <f>+CK86-0.03</f>
        <v>98.039999999999964</v>
      </c>
      <c r="CM86" s="113"/>
      <c r="CN86" s="108"/>
      <c r="CO86" s="108"/>
      <c r="CP86" s="108"/>
      <c r="CQ86" s="108"/>
      <c r="CR86" s="107"/>
    </row>
    <row r="87" spans="1:96" ht="49.5" customHeight="1">
      <c r="A87" s="104">
        <f t="shared" si="102"/>
        <v>90</v>
      </c>
      <c r="B87" s="108"/>
      <c r="C87" s="108"/>
      <c r="D87" s="108"/>
      <c r="E87" s="108"/>
      <c r="F87" s="112"/>
      <c r="G87" s="159">
        <v>101.5</v>
      </c>
      <c r="H87" s="153">
        <v>101.5</v>
      </c>
      <c r="I87" s="108">
        <f>101.45+0.45-0.15</f>
        <v>101.75</v>
      </c>
      <c r="J87" s="108">
        <f t="shared" ref="J87:K87" si="224">101.45+0.45-0.15</f>
        <v>101.75</v>
      </c>
      <c r="K87" s="108">
        <f t="shared" si="224"/>
        <v>101.75</v>
      </c>
      <c r="L87" s="173">
        <f>101.45+0.45-0.15</f>
        <v>101.75</v>
      </c>
      <c r="M87" s="131">
        <f>+L87-0.011</f>
        <v>101.739</v>
      </c>
      <c r="N87" s="131">
        <f t="shared" ref="N87:AV87" si="225">+M87-0.011</f>
        <v>101.72800000000001</v>
      </c>
      <c r="O87" s="131">
        <f t="shared" si="225"/>
        <v>101.71700000000001</v>
      </c>
      <c r="P87" s="131">
        <f t="shared" si="225"/>
        <v>101.70600000000002</v>
      </c>
      <c r="Q87" s="131">
        <f t="shared" si="225"/>
        <v>101.69500000000002</v>
      </c>
      <c r="R87" s="131">
        <f t="shared" si="225"/>
        <v>101.68400000000003</v>
      </c>
      <c r="S87" s="131">
        <f t="shared" si="225"/>
        <v>101.67300000000003</v>
      </c>
      <c r="T87" s="131">
        <f t="shared" si="225"/>
        <v>101.66200000000003</v>
      </c>
      <c r="U87" s="131">
        <f t="shared" si="225"/>
        <v>101.65100000000004</v>
      </c>
      <c r="V87" s="131">
        <f t="shared" si="225"/>
        <v>101.64000000000004</v>
      </c>
      <c r="W87" s="131">
        <f t="shared" si="225"/>
        <v>101.62900000000005</v>
      </c>
      <c r="X87" s="131">
        <f t="shared" si="225"/>
        <v>101.61800000000005</v>
      </c>
      <c r="Y87" s="131">
        <f t="shared" si="225"/>
        <v>101.60700000000006</v>
      </c>
      <c r="Z87" s="131">
        <f t="shared" si="225"/>
        <v>101.59600000000006</v>
      </c>
      <c r="AA87" s="131">
        <f t="shared" si="225"/>
        <v>101.58500000000006</v>
      </c>
      <c r="AB87" s="131">
        <f t="shared" si="225"/>
        <v>101.57400000000007</v>
      </c>
      <c r="AC87" s="131">
        <f t="shared" si="225"/>
        <v>101.56300000000007</v>
      </c>
      <c r="AD87" s="131">
        <f t="shared" si="225"/>
        <v>101.55200000000008</v>
      </c>
      <c r="AE87" s="131">
        <f t="shared" si="225"/>
        <v>101.54100000000008</v>
      </c>
      <c r="AF87" s="131">
        <f t="shared" si="225"/>
        <v>101.53000000000009</v>
      </c>
      <c r="AG87" s="131">
        <f t="shared" si="225"/>
        <v>101.51900000000009</v>
      </c>
      <c r="AH87" s="131">
        <f t="shared" si="225"/>
        <v>101.5080000000001</v>
      </c>
      <c r="AI87" s="131">
        <f t="shared" si="225"/>
        <v>101.4970000000001</v>
      </c>
      <c r="AJ87" s="131">
        <f t="shared" si="225"/>
        <v>101.4860000000001</v>
      </c>
      <c r="AK87" s="131">
        <f t="shared" si="225"/>
        <v>101.47500000000011</v>
      </c>
      <c r="AL87" s="131">
        <f t="shared" si="225"/>
        <v>101.46400000000011</v>
      </c>
      <c r="AM87" s="131">
        <f t="shared" si="225"/>
        <v>101.45300000000012</v>
      </c>
      <c r="AN87" s="131">
        <f t="shared" si="225"/>
        <v>101.44200000000012</v>
      </c>
      <c r="AO87" s="131">
        <f t="shared" si="225"/>
        <v>101.43100000000013</v>
      </c>
      <c r="AP87" s="131">
        <f t="shared" si="225"/>
        <v>101.42000000000013</v>
      </c>
      <c r="AQ87" s="131">
        <f t="shared" si="225"/>
        <v>101.40900000000013</v>
      </c>
      <c r="AR87" s="131">
        <f t="shared" si="225"/>
        <v>101.39800000000014</v>
      </c>
      <c r="AS87" s="131">
        <f t="shared" si="225"/>
        <v>101.38700000000014</v>
      </c>
      <c r="AT87" s="131">
        <f t="shared" si="225"/>
        <v>101.37600000000015</v>
      </c>
      <c r="AU87" s="131">
        <f t="shared" si="225"/>
        <v>101.36500000000015</v>
      </c>
      <c r="AV87" s="131">
        <f t="shared" si="225"/>
        <v>101.35400000000016</v>
      </c>
      <c r="AW87" s="173">
        <f>100.05+0.45-0.15</f>
        <v>100.35</v>
      </c>
      <c r="AX87" s="108">
        <f t="shared" si="122"/>
        <v>100.08799999999997</v>
      </c>
      <c r="AY87" s="108">
        <f t="shared" si="123"/>
        <v>100.08799999999997</v>
      </c>
      <c r="AZ87" s="108">
        <f t="shared" si="123"/>
        <v>100.08799999999997</v>
      </c>
      <c r="BA87" s="108">
        <f t="shared" si="124"/>
        <v>100.08799999999997</v>
      </c>
      <c r="BB87" s="108">
        <f t="shared" si="125"/>
        <v>100.08799999999997</v>
      </c>
      <c r="BC87" s="112">
        <f t="shared" si="126"/>
        <v>100.08799999999997</v>
      </c>
      <c r="BD87" s="126">
        <f t="shared" si="199"/>
        <v>100.36300000000004</v>
      </c>
      <c r="BE87" s="108">
        <f t="shared" si="200"/>
        <v>100.33400000000005</v>
      </c>
      <c r="BF87" s="108">
        <f t="shared" si="201"/>
        <v>100.30500000000005</v>
      </c>
      <c r="BG87" s="108">
        <f t="shared" si="202"/>
        <v>100.28699999999995</v>
      </c>
      <c r="BH87" s="108">
        <f t="shared" si="203"/>
        <v>100.25799999999995</v>
      </c>
      <c r="BI87" s="108">
        <f t="shared" si="204"/>
        <v>100.24000000000001</v>
      </c>
      <c r="BJ87" s="108">
        <f t="shared" si="205"/>
        <v>100.22200000000007</v>
      </c>
      <c r="BK87" s="108">
        <f t="shared" si="206"/>
        <v>100.19300000000007</v>
      </c>
      <c r="BL87" s="108">
        <f t="shared" si="207"/>
        <v>100.17499999999997</v>
      </c>
      <c r="BM87" s="108">
        <f t="shared" si="208"/>
        <v>100.14599999999997</v>
      </c>
      <c r="BN87" s="108">
        <f t="shared" si="209"/>
        <v>100.12800000000003</v>
      </c>
      <c r="BO87" s="108">
        <f t="shared" si="210"/>
        <v>100.09900000000003</v>
      </c>
      <c r="BP87" s="108">
        <f t="shared" si="211"/>
        <v>100.08100000000009</v>
      </c>
      <c r="BQ87" s="108">
        <f t="shared" si="212"/>
        <v>100.06299999999999</v>
      </c>
      <c r="BR87" s="108">
        <f t="shared" si="213"/>
        <v>100.03399999999999</v>
      </c>
      <c r="BS87" s="108">
        <f t="shared" si="214"/>
        <v>100.01600000000005</v>
      </c>
      <c r="BT87" s="108">
        <f t="shared" si="215"/>
        <v>99.980999999999995</v>
      </c>
      <c r="BU87" s="126">
        <f t="shared" si="216"/>
        <v>98.789999999999964</v>
      </c>
      <c r="BV87" s="108">
        <f t="shared" si="217"/>
        <v>98.738999999999962</v>
      </c>
      <c r="BW87" s="108">
        <f t="shared" si="159"/>
        <v>98.68799999999996</v>
      </c>
      <c r="BX87" s="108">
        <f t="shared" si="159"/>
        <v>98.636999999999958</v>
      </c>
      <c r="BY87" s="108">
        <f t="shared" si="159"/>
        <v>98.585999999999956</v>
      </c>
      <c r="BZ87" s="108">
        <f t="shared" si="159"/>
        <v>98.534999999999954</v>
      </c>
      <c r="CA87" s="108">
        <f t="shared" si="159"/>
        <v>98.483999999999952</v>
      </c>
      <c r="CB87" s="108">
        <f t="shared" si="159"/>
        <v>98.43299999999995</v>
      </c>
      <c r="CC87" s="108">
        <f t="shared" si="159"/>
        <v>98.381999999999948</v>
      </c>
      <c r="CD87" s="108">
        <f t="shared" si="159"/>
        <v>98.330999999999946</v>
      </c>
      <c r="CE87" s="108">
        <f t="shared" si="159"/>
        <v>98.279999999999944</v>
      </c>
      <c r="CF87" s="108">
        <f t="shared" si="159"/>
        <v>98.228999999999942</v>
      </c>
      <c r="CG87" s="108">
        <f t="shared" si="159"/>
        <v>98.17799999999994</v>
      </c>
      <c r="CH87" s="108">
        <f t="shared" si="159"/>
        <v>98.126999999999938</v>
      </c>
      <c r="CI87" s="108">
        <f t="shared" si="159"/>
        <v>98.075999999999937</v>
      </c>
      <c r="CJ87" s="108">
        <f t="shared" si="159"/>
        <v>98.019999999999968</v>
      </c>
      <c r="CK87" s="108">
        <f t="shared" ref="CK87:CK89" si="226">+CJ87-0.04</f>
        <v>97.979999999999961</v>
      </c>
      <c r="CL87" s="127">
        <f t="shared" ref="CL87:CL89" si="227">+CK87-0.03</f>
        <v>97.94999999999996</v>
      </c>
      <c r="CM87" s="113"/>
      <c r="CN87" s="108"/>
      <c r="CO87" s="108"/>
      <c r="CP87" s="108"/>
      <c r="CQ87" s="108"/>
      <c r="CR87" s="107"/>
    </row>
    <row r="88" spans="1:96" ht="49.5" customHeight="1" thickBot="1">
      <c r="A88" s="104">
        <f t="shared" si="102"/>
        <v>87</v>
      </c>
      <c r="B88" s="108"/>
      <c r="C88" s="108"/>
      <c r="D88" s="108"/>
      <c r="E88" s="108"/>
      <c r="F88" s="112"/>
      <c r="G88" s="158">
        <v>101.5</v>
      </c>
      <c r="H88" s="151">
        <v>101.5</v>
      </c>
      <c r="I88" s="108">
        <f>+I87+0.003</f>
        <v>101.753</v>
      </c>
      <c r="J88" s="108">
        <f>+J87-0.005</f>
        <v>101.745</v>
      </c>
      <c r="K88" s="108">
        <f>+K87-0.013</f>
        <v>101.73699999999999</v>
      </c>
      <c r="L88" s="108">
        <f>+L87-0.023</f>
        <v>101.727</v>
      </c>
      <c r="M88" s="108">
        <f>+M87-0.029</f>
        <v>101.71000000000001</v>
      </c>
      <c r="N88" s="108">
        <f>+N87-0.035</f>
        <v>101.69300000000001</v>
      </c>
      <c r="O88" s="108">
        <f>+O87-0.041</f>
        <v>101.67600000000002</v>
      </c>
      <c r="P88" s="108">
        <f>+P87-0.047</f>
        <v>101.65900000000002</v>
      </c>
      <c r="Q88" s="108">
        <f>+Q87-0.053</f>
        <v>101.64200000000002</v>
      </c>
      <c r="R88" s="108">
        <f>+R87-0.059</f>
        <v>101.62500000000003</v>
      </c>
      <c r="S88" s="108">
        <f>+S87-0.065</f>
        <v>101.60800000000003</v>
      </c>
      <c r="T88" s="108">
        <f>+T87-0.071</f>
        <v>101.59100000000004</v>
      </c>
      <c r="U88" s="108">
        <f>+U87-0.077</f>
        <v>101.57400000000004</v>
      </c>
      <c r="V88" s="108">
        <f>+V87-0.083</f>
        <v>101.55700000000004</v>
      </c>
      <c r="W88" s="108">
        <f>+W87-0.089</f>
        <v>101.54000000000005</v>
      </c>
      <c r="X88" s="108">
        <f>+X87-0.095</f>
        <v>101.52300000000005</v>
      </c>
      <c r="Y88" s="108">
        <f>+Y87-0.101</f>
        <v>101.50600000000006</v>
      </c>
      <c r="Z88" s="108">
        <f>+Z87-0.107</f>
        <v>101.48900000000006</v>
      </c>
      <c r="AA88" s="108">
        <f>+AA87-0.113</f>
        <v>101.47200000000007</v>
      </c>
      <c r="AB88" s="108">
        <f>+AB87-0.119</f>
        <v>101.45500000000007</v>
      </c>
      <c r="AC88" s="108">
        <f>+AC87-0.125</f>
        <v>101.43800000000007</v>
      </c>
      <c r="AD88" s="108">
        <f>+AD87-0.131</f>
        <v>101.42100000000008</v>
      </c>
      <c r="AE88" s="108">
        <f>+AE87-0.137</f>
        <v>101.40400000000008</v>
      </c>
      <c r="AF88" s="108">
        <f>+AF87-0.143</f>
        <v>101.38700000000009</v>
      </c>
      <c r="AG88" s="108">
        <f>+AG87-0.149</f>
        <v>101.37000000000009</v>
      </c>
      <c r="AH88" s="108">
        <f>+AH87-0.155</f>
        <v>101.35300000000009</v>
      </c>
      <c r="AI88" s="108">
        <f>+AI87-0.161</f>
        <v>101.3360000000001</v>
      </c>
      <c r="AJ88" s="108">
        <f>+AJ87-0.167</f>
        <v>101.3190000000001</v>
      </c>
      <c r="AK88" s="108">
        <f>+AK87-0.173</f>
        <v>101.30200000000011</v>
      </c>
      <c r="AL88" s="108">
        <f>+AL87-0.179</f>
        <v>101.28500000000011</v>
      </c>
      <c r="AM88" s="108">
        <f>+AM87-0.185</f>
        <v>101.26800000000011</v>
      </c>
      <c r="AN88" s="108">
        <f>+AN87-0.195</f>
        <v>101.24700000000013</v>
      </c>
      <c r="AO88" s="108">
        <f>+AO87-0.197</f>
        <v>101.23400000000012</v>
      </c>
      <c r="AP88" s="108">
        <f>+AP87-0.203</f>
        <v>101.21700000000013</v>
      </c>
      <c r="AQ88" s="108">
        <f>+AQ87-0.215</f>
        <v>101.19400000000013</v>
      </c>
      <c r="AR88" s="108">
        <f>+AR87-0.221</f>
        <v>101.17700000000013</v>
      </c>
      <c r="AS88" s="108">
        <f>+AS87-0.227</f>
        <v>101.16000000000014</v>
      </c>
      <c r="AT88" s="108">
        <f>+AT87-0.227</f>
        <v>101.14900000000014</v>
      </c>
      <c r="AU88" s="108">
        <f>+AU87-0.253</f>
        <v>101.11200000000015</v>
      </c>
      <c r="AV88" s="108">
        <f>+AV87-0.277</f>
        <v>101.07700000000015</v>
      </c>
      <c r="AW88" s="108">
        <f>+AW87-0.139</f>
        <v>100.211</v>
      </c>
      <c r="AX88" s="108">
        <f t="shared" si="122"/>
        <v>100.07699999999997</v>
      </c>
      <c r="AY88" s="108">
        <f t="shared" si="123"/>
        <v>100.07699999999997</v>
      </c>
      <c r="AZ88" s="108">
        <f t="shared" si="123"/>
        <v>100.07699999999997</v>
      </c>
      <c r="BA88" s="108">
        <f t="shared" si="124"/>
        <v>100.07699999999997</v>
      </c>
      <c r="BB88" s="108">
        <f t="shared" si="125"/>
        <v>100.07699999999997</v>
      </c>
      <c r="BC88" s="112">
        <f t="shared" si="126"/>
        <v>100.07699999999997</v>
      </c>
      <c r="BD88" s="126">
        <f t="shared" si="199"/>
        <v>100.34600000000005</v>
      </c>
      <c r="BE88" s="108">
        <f t="shared" si="200"/>
        <v>100.31700000000005</v>
      </c>
      <c r="BF88" s="108">
        <f t="shared" si="201"/>
        <v>100.28800000000005</v>
      </c>
      <c r="BG88" s="108">
        <f t="shared" si="202"/>
        <v>100.27099999999994</v>
      </c>
      <c r="BH88" s="108">
        <f t="shared" si="203"/>
        <v>100.24199999999995</v>
      </c>
      <c r="BI88" s="108">
        <f t="shared" si="204"/>
        <v>100.22500000000001</v>
      </c>
      <c r="BJ88" s="108">
        <f t="shared" si="205"/>
        <v>100.20800000000007</v>
      </c>
      <c r="BK88" s="108">
        <f t="shared" si="206"/>
        <v>100.17900000000007</v>
      </c>
      <c r="BL88" s="108">
        <f t="shared" si="207"/>
        <v>100.16199999999996</v>
      </c>
      <c r="BM88" s="108">
        <f t="shared" si="208"/>
        <v>100.13299999999997</v>
      </c>
      <c r="BN88" s="108">
        <f t="shared" si="209"/>
        <v>100.11600000000003</v>
      </c>
      <c r="BO88" s="108">
        <f t="shared" si="210"/>
        <v>100.08700000000003</v>
      </c>
      <c r="BP88" s="108">
        <f t="shared" si="211"/>
        <v>100.07000000000009</v>
      </c>
      <c r="BQ88" s="108">
        <f t="shared" si="212"/>
        <v>100.05299999999998</v>
      </c>
      <c r="BR88" s="108">
        <f t="shared" si="213"/>
        <v>100.02399999999999</v>
      </c>
      <c r="BS88" s="108">
        <f t="shared" si="214"/>
        <v>100.00700000000005</v>
      </c>
      <c r="BT88" s="108">
        <f t="shared" si="215"/>
        <v>99.971999999999994</v>
      </c>
      <c r="BU88" s="126">
        <f t="shared" si="216"/>
        <v>98.69999999999996</v>
      </c>
      <c r="BV88" s="108">
        <f t="shared" si="217"/>
        <v>98.648999999999958</v>
      </c>
      <c r="BW88" s="108">
        <f t="shared" si="159"/>
        <v>98.597999999999956</v>
      </c>
      <c r="BX88" s="108">
        <f t="shared" si="159"/>
        <v>98.546999999999954</v>
      </c>
      <c r="BY88" s="108">
        <f t="shared" si="159"/>
        <v>98.495999999999952</v>
      </c>
      <c r="BZ88" s="108">
        <f t="shared" si="159"/>
        <v>98.444999999999951</v>
      </c>
      <c r="CA88" s="108">
        <f t="shared" si="159"/>
        <v>98.393999999999949</v>
      </c>
      <c r="CB88" s="108">
        <f t="shared" si="159"/>
        <v>98.342999999999947</v>
      </c>
      <c r="CC88" s="108">
        <f t="shared" si="159"/>
        <v>98.291999999999945</v>
      </c>
      <c r="CD88" s="108">
        <f t="shared" si="159"/>
        <v>98.240999999999943</v>
      </c>
      <c r="CE88" s="108">
        <f t="shared" si="159"/>
        <v>98.189999999999941</v>
      </c>
      <c r="CF88" s="108">
        <f t="shared" si="159"/>
        <v>98.138999999999939</v>
      </c>
      <c r="CG88" s="108">
        <f t="shared" si="159"/>
        <v>98.087999999999937</v>
      </c>
      <c r="CH88" s="108">
        <f t="shared" si="159"/>
        <v>98.036999999999935</v>
      </c>
      <c r="CI88" s="108">
        <f t="shared" si="159"/>
        <v>97.985999999999933</v>
      </c>
      <c r="CJ88" s="108">
        <f t="shared" si="159"/>
        <v>97.929999999999964</v>
      </c>
      <c r="CK88" s="108">
        <f t="shared" si="226"/>
        <v>97.889999999999958</v>
      </c>
      <c r="CL88" s="127">
        <f t="shared" si="227"/>
        <v>97.859999999999957</v>
      </c>
      <c r="CM88" s="113"/>
      <c r="CN88" s="108"/>
      <c r="CO88" s="108"/>
      <c r="CP88" s="108"/>
      <c r="CQ88" s="108"/>
      <c r="CR88" s="107"/>
    </row>
    <row r="89" spans="1:96" ht="49.5" customHeight="1" thickBot="1">
      <c r="A89" s="104">
        <f t="shared" si="102"/>
        <v>84</v>
      </c>
      <c r="B89" s="108"/>
      <c r="C89" s="108"/>
      <c r="D89" s="108"/>
      <c r="E89" s="108"/>
      <c r="F89" s="108"/>
      <c r="G89" s="122"/>
      <c r="H89" s="225">
        <v>101.5</v>
      </c>
      <c r="I89" s="108">
        <f>+I88+0.003</f>
        <v>101.756</v>
      </c>
      <c r="J89" s="108">
        <f>+J88-0.005</f>
        <v>101.74000000000001</v>
      </c>
      <c r="K89" s="108">
        <f>+K88-0.013</f>
        <v>101.72399999999999</v>
      </c>
      <c r="L89" s="108">
        <f>+L88-0.023</f>
        <v>101.70400000000001</v>
      </c>
      <c r="M89" s="108">
        <f>+M88-0.029</f>
        <v>101.68100000000001</v>
      </c>
      <c r="N89" s="108">
        <f>+N88-0.035</f>
        <v>101.65800000000002</v>
      </c>
      <c r="O89" s="108">
        <f>+O88-0.041</f>
        <v>101.63500000000002</v>
      </c>
      <c r="P89" s="108">
        <f>+P88-0.047</f>
        <v>101.61200000000002</v>
      </c>
      <c r="Q89" s="108">
        <f>+Q88-0.053</f>
        <v>101.58900000000003</v>
      </c>
      <c r="R89" s="108">
        <f>+R88-0.059</f>
        <v>101.56600000000003</v>
      </c>
      <c r="S89" s="108">
        <f>+S88-0.065</f>
        <v>101.54300000000003</v>
      </c>
      <c r="T89" s="108">
        <f>+T88-0.071</f>
        <v>101.52000000000004</v>
      </c>
      <c r="U89" s="108">
        <f>+U88-0.077</f>
        <v>101.49700000000004</v>
      </c>
      <c r="V89" s="108">
        <f>+V88-0.083</f>
        <v>101.47400000000005</v>
      </c>
      <c r="W89" s="108">
        <f>+W88-0.089</f>
        <v>101.45100000000005</v>
      </c>
      <c r="X89" s="108">
        <f>+X88-0.095</f>
        <v>101.42800000000005</v>
      </c>
      <c r="Y89" s="108">
        <f>+Y88-0.101</f>
        <v>101.40500000000006</v>
      </c>
      <c r="Z89" s="108">
        <f>+Z88-0.107</f>
        <v>101.38200000000006</v>
      </c>
      <c r="AA89" s="108">
        <f>+AA88-0.113</f>
        <v>101.35900000000007</v>
      </c>
      <c r="AB89" s="108">
        <f>+AB88-0.119</f>
        <v>101.33600000000007</v>
      </c>
      <c r="AC89" s="108">
        <f t="shared" ref="AC89:AC90" si="228">+AC88-0.125</f>
        <v>101.31300000000007</v>
      </c>
      <c r="AD89" s="108">
        <f t="shared" ref="AD89:AD90" si="229">+AD88-0.131</f>
        <v>101.29000000000008</v>
      </c>
      <c r="AE89" s="108">
        <f t="shared" ref="AE89:AE90" si="230">+AE88-0.137</f>
        <v>101.26700000000008</v>
      </c>
      <c r="AF89" s="108">
        <f t="shared" ref="AF89:AF90" si="231">+AF88-0.143</f>
        <v>101.24400000000009</v>
      </c>
      <c r="AG89" s="108">
        <f t="shared" ref="AG89:AG90" si="232">+AG88-0.149</f>
        <v>101.22100000000009</v>
      </c>
      <c r="AH89" s="108">
        <f t="shared" ref="AH89:AH90" si="233">+AH88-0.155</f>
        <v>101.19800000000009</v>
      </c>
      <c r="AI89" s="108">
        <f t="shared" ref="AI89:AI90" si="234">+AI88-0.161</f>
        <v>101.1750000000001</v>
      </c>
      <c r="AJ89" s="108">
        <f t="shared" ref="AJ89:AJ90" si="235">+AJ88-0.167</f>
        <v>101.1520000000001</v>
      </c>
      <c r="AK89" s="108">
        <f t="shared" ref="AK89:AK90" si="236">+AK88-0.173</f>
        <v>101.1290000000001</v>
      </c>
      <c r="AL89" s="108">
        <f t="shared" ref="AL89:AL90" si="237">+AL88-0.179</f>
        <v>101.10600000000011</v>
      </c>
      <c r="AM89" s="108">
        <f t="shared" ref="AM89:AM90" si="238">+AM88-0.185</f>
        <v>101.08300000000011</v>
      </c>
      <c r="AN89" s="108">
        <f t="shared" ref="AN89:AN90" si="239">+AN88-0.195</f>
        <v>101.05200000000013</v>
      </c>
      <c r="AO89" s="108">
        <f t="shared" ref="AO89:AO90" si="240">+AO88-0.197</f>
        <v>101.03700000000012</v>
      </c>
      <c r="AP89" s="108">
        <f t="shared" ref="AP89:AP90" si="241">+AP88-0.203</f>
        <v>101.01400000000012</v>
      </c>
      <c r="AQ89" s="108">
        <f t="shared" ref="AQ89:AQ90" si="242">+AQ88-0.215</f>
        <v>100.97900000000013</v>
      </c>
      <c r="AR89" s="108">
        <f t="shared" ref="AR89:AR90" si="243">+AR88-0.221</f>
        <v>100.95600000000013</v>
      </c>
      <c r="AS89" s="108">
        <f t="shared" ref="AS89:AS90" si="244">+AS88-0.227</f>
        <v>100.93300000000013</v>
      </c>
      <c r="AT89" s="108">
        <f t="shared" ref="AT89:AU90" si="245">+AT88-0.227</f>
        <v>100.92200000000014</v>
      </c>
      <c r="AU89" s="108">
        <f>$AU88-(AU$87-AU$91)/4</f>
        <v>100.79575000000011</v>
      </c>
      <c r="AV89" s="108">
        <f>+AV88-0.277</f>
        <v>100.80000000000015</v>
      </c>
      <c r="AW89" s="222">
        <v>100.05</v>
      </c>
      <c r="AX89" s="108">
        <f t="shared" si="122"/>
        <v>100.06599999999997</v>
      </c>
      <c r="AY89" s="108">
        <f t="shared" si="123"/>
        <v>100.06599999999997</v>
      </c>
      <c r="AZ89" s="108">
        <f t="shared" si="123"/>
        <v>100.06599999999997</v>
      </c>
      <c r="BA89" s="108">
        <f t="shared" si="124"/>
        <v>100.06599999999997</v>
      </c>
      <c r="BB89" s="108">
        <f t="shared" si="125"/>
        <v>100.06599999999997</v>
      </c>
      <c r="BC89" s="112">
        <f t="shared" si="126"/>
        <v>100.06599999999997</v>
      </c>
      <c r="BD89" s="126">
        <f t="shared" si="199"/>
        <v>100.32900000000005</v>
      </c>
      <c r="BE89" s="108">
        <f t="shared" si="200"/>
        <v>100.30000000000005</v>
      </c>
      <c r="BF89" s="108">
        <f t="shared" si="201"/>
        <v>100.27100000000006</v>
      </c>
      <c r="BG89" s="108">
        <f t="shared" si="202"/>
        <v>100.25499999999994</v>
      </c>
      <c r="BH89" s="108">
        <f t="shared" si="203"/>
        <v>100.22599999999994</v>
      </c>
      <c r="BI89" s="108">
        <f t="shared" si="204"/>
        <v>100.21000000000001</v>
      </c>
      <c r="BJ89" s="108">
        <f t="shared" si="205"/>
        <v>100.19400000000007</v>
      </c>
      <c r="BK89" s="108">
        <f t="shared" si="206"/>
        <v>100.16500000000008</v>
      </c>
      <c r="BL89" s="108">
        <f t="shared" si="207"/>
        <v>100.14899999999996</v>
      </c>
      <c r="BM89" s="108">
        <f t="shared" si="208"/>
        <v>100.11999999999996</v>
      </c>
      <c r="BN89" s="108">
        <f t="shared" si="209"/>
        <v>100.10400000000003</v>
      </c>
      <c r="BO89" s="108">
        <f t="shared" si="210"/>
        <v>100.07500000000003</v>
      </c>
      <c r="BP89" s="108">
        <f t="shared" si="211"/>
        <v>100.0590000000001</v>
      </c>
      <c r="BQ89" s="108">
        <f t="shared" si="212"/>
        <v>100.04299999999998</v>
      </c>
      <c r="BR89" s="108">
        <f t="shared" si="213"/>
        <v>100.01399999999998</v>
      </c>
      <c r="BS89" s="108">
        <f t="shared" si="214"/>
        <v>99.998000000000047</v>
      </c>
      <c r="BT89" s="108">
        <f t="shared" si="215"/>
        <v>99.962999999999994</v>
      </c>
      <c r="BU89" s="126">
        <f t="shared" si="216"/>
        <v>98.609999999999957</v>
      </c>
      <c r="BV89" s="108">
        <f t="shared" si="217"/>
        <v>98.558999999999955</v>
      </c>
      <c r="BW89" s="108">
        <f t="shared" si="159"/>
        <v>98.507999999999953</v>
      </c>
      <c r="BX89" s="108">
        <f t="shared" si="159"/>
        <v>98.456999999999951</v>
      </c>
      <c r="BY89" s="108">
        <f t="shared" si="159"/>
        <v>98.405999999999949</v>
      </c>
      <c r="BZ89" s="108">
        <f t="shared" si="159"/>
        <v>98.354999999999947</v>
      </c>
      <c r="CA89" s="108">
        <f t="shared" si="159"/>
        <v>98.303999999999945</v>
      </c>
      <c r="CB89" s="108">
        <f t="shared" si="159"/>
        <v>98.252999999999943</v>
      </c>
      <c r="CC89" s="108">
        <f t="shared" si="159"/>
        <v>98.201999999999941</v>
      </c>
      <c r="CD89" s="108">
        <f t="shared" si="159"/>
        <v>98.150999999999939</v>
      </c>
      <c r="CE89" s="108">
        <f t="shared" si="159"/>
        <v>98.099999999999937</v>
      </c>
      <c r="CF89" s="108">
        <f t="shared" si="159"/>
        <v>98.048999999999936</v>
      </c>
      <c r="CG89" s="108">
        <f t="shared" si="159"/>
        <v>97.997999999999934</v>
      </c>
      <c r="CH89" s="108">
        <f t="shared" si="159"/>
        <v>97.946999999999932</v>
      </c>
      <c r="CI89" s="108">
        <f t="shared" si="159"/>
        <v>97.89599999999993</v>
      </c>
      <c r="CJ89" s="108">
        <f t="shared" si="159"/>
        <v>97.839999999999961</v>
      </c>
      <c r="CK89" s="108">
        <f t="shared" si="226"/>
        <v>97.799999999999955</v>
      </c>
      <c r="CL89" s="127">
        <f t="shared" si="227"/>
        <v>97.769999999999953</v>
      </c>
      <c r="CM89" s="113"/>
      <c r="CN89" s="108"/>
      <c r="CO89" s="108"/>
      <c r="CP89" s="108"/>
      <c r="CQ89" s="108"/>
      <c r="CR89" s="107"/>
    </row>
    <row r="90" spans="1:96" ht="49.5" customHeight="1" thickBot="1">
      <c r="A90" s="104">
        <f>A91+3</f>
        <v>81</v>
      </c>
      <c r="B90" s="108"/>
      <c r="C90" s="108"/>
      <c r="D90" s="108"/>
      <c r="E90" s="108"/>
      <c r="F90" s="108"/>
      <c r="G90" s="112"/>
      <c r="H90" s="225">
        <v>101.5</v>
      </c>
      <c r="I90" s="108">
        <f>+I89+0.003</f>
        <v>101.759</v>
      </c>
      <c r="J90" s="108">
        <f>+J89-0.005</f>
        <v>101.73500000000001</v>
      </c>
      <c r="K90" s="108">
        <f>+K89-0.013</f>
        <v>101.71099999999998</v>
      </c>
      <c r="L90" s="108">
        <f>+L89-0.023</f>
        <v>101.68100000000001</v>
      </c>
      <c r="M90" s="108">
        <f>+M89-0.029</f>
        <v>101.65200000000002</v>
      </c>
      <c r="N90" s="108">
        <f>+N89-0.035</f>
        <v>101.62300000000002</v>
      </c>
      <c r="O90" s="108">
        <f>+O89-0.041</f>
        <v>101.59400000000002</v>
      </c>
      <c r="P90" s="108">
        <f>+P89-0.047</f>
        <v>101.56500000000003</v>
      </c>
      <c r="Q90" s="108">
        <f>+Q89-0.053</f>
        <v>101.53600000000003</v>
      </c>
      <c r="R90" s="108">
        <f>+R89-0.059</f>
        <v>101.50700000000003</v>
      </c>
      <c r="S90" s="108">
        <f>+S89-0.065</f>
        <v>101.47800000000004</v>
      </c>
      <c r="T90" s="108">
        <f>+T89-0.071</f>
        <v>101.44900000000004</v>
      </c>
      <c r="U90" s="108">
        <f>+U89-0.077</f>
        <v>101.42000000000004</v>
      </c>
      <c r="V90" s="108">
        <f>+V89-0.083</f>
        <v>101.39100000000005</v>
      </c>
      <c r="W90" s="108">
        <f>+W89-0.089</f>
        <v>101.36200000000005</v>
      </c>
      <c r="X90" s="108">
        <f>+X89-0.095</f>
        <v>101.33300000000006</v>
      </c>
      <c r="Y90" s="108">
        <f>+Y89-0.101</f>
        <v>101.30400000000006</v>
      </c>
      <c r="Z90" s="108">
        <f>+Z89-0.107</f>
        <v>101.27500000000006</v>
      </c>
      <c r="AA90" s="108">
        <f>+AA89-0.113</f>
        <v>101.24600000000007</v>
      </c>
      <c r="AB90" s="108">
        <f>+AB89-0.119</f>
        <v>101.21700000000007</v>
      </c>
      <c r="AC90" s="108">
        <f t="shared" si="228"/>
        <v>101.18800000000007</v>
      </c>
      <c r="AD90" s="108">
        <f t="shared" si="229"/>
        <v>101.15900000000008</v>
      </c>
      <c r="AE90" s="108">
        <f t="shared" si="230"/>
        <v>101.13000000000008</v>
      </c>
      <c r="AF90" s="108">
        <f t="shared" si="231"/>
        <v>101.10100000000008</v>
      </c>
      <c r="AG90" s="108">
        <f t="shared" si="232"/>
        <v>101.07200000000009</v>
      </c>
      <c r="AH90" s="108">
        <f t="shared" si="233"/>
        <v>101.04300000000009</v>
      </c>
      <c r="AI90" s="108">
        <f t="shared" si="234"/>
        <v>101.0140000000001</v>
      </c>
      <c r="AJ90" s="108">
        <f t="shared" si="235"/>
        <v>100.9850000000001</v>
      </c>
      <c r="AK90" s="108">
        <f t="shared" si="236"/>
        <v>100.9560000000001</v>
      </c>
      <c r="AL90" s="108">
        <f t="shared" si="237"/>
        <v>100.92700000000011</v>
      </c>
      <c r="AM90" s="108">
        <f t="shared" si="238"/>
        <v>100.89800000000011</v>
      </c>
      <c r="AN90" s="108">
        <f t="shared" si="239"/>
        <v>100.85700000000014</v>
      </c>
      <c r="AO90" s="108">
        <f t="shared" si="240"/>
        <v>100.84000000000012</v>
      </c>
      <c r="AP90" s="108">
        <f t="shared" si="241"/>
        <v>100.81100000000012</v>
      </c>
      <c r="AQ90" s="108">
        <f t="shared" si="242"/>
        <v>100.76400000000012</v>
      </c>
      <c r="AR90" s="108">
        <f t="shared" si="243"/>
        <v>100.73500000000013</v>
      </c>
      <c r="AS90" s="108">
        <f t="shared" si="244"/>
        <v>100.70600000000013</v>
      </c>
      <c r="AT90" s="108">
        <f t="shared" si="245"/>
        <v>100.69500000000014</v>
      </c>
      <c r="AU90" s="175">
        <f t="shared" si="245"/>
        <v>100.56875000000011</v>
      </c>
      <c r="AV90" s="202">
        <v>100.07</v>
      </c>
      <c r="AW90" s="154">
        <v>100.05</v>
      </c>
      <c r="AX90" s="108">
        <f t="shared" ref="AX90:BC90" si="246">+AX91+0.011</f>
        <v>100.05499999999998</v>
      </c>
      <c r="AY90" s="108">
        <f t="shared" si="246"/>
        <v>100.05499999999998</v>
      </c>
      <c r="AZ90" s="108">
        <f t="shared" si="246"/>
        <v>100.05499999999998</v>
      </c>
      <c r="BA90" s="108">
        <f t="shared" si="246"/>
        <v>100.05499999999998</v>
      </c>
      <c r="BB90" s="108">
        <f t="shared" si="246"/>
        <v>100.05499999999998</v>
      </c>
      <c r="BC90" s="112">
        <f t="shared" si="246"/>
        <v>100.05499999999998</v>
      </c>
      <c r="BD90" s="160">
        <v>100.3</v>
      </c>
      <c r="BE90" s="109">
        <f>+BD90-0.021</f>
        <v>100.279</v>
      </c>
      <c r="BF90" s="109">
        <f t="shared" ref="BF90:BS90" si="247">+BE90-0.021</f>
        <v>100.258</v>
      </c>
      <c r="BG90" s="109">
        <f t="shared" si="247"/>
        <v>100.23699999999999</v>
      </c>
      <c r="BH90" s="109">
        <f t="shared" si="247"/>
        <v>100.21599999999999</v>
      </c>
      <c r="BI90" s="109">
        <f t="shared" si="247"/>
        <v>100.19499999999999</v>
      </c>
      <c r="BJ90" s="109">
        <f t="shared" si="247"/>
        <v>100.17399999999999</v>
      </c>
      <c r="BK90" s="109">
        <f t="shared" si="247"/>
        <v>100.15299999999999</v>
      </c>
      <c r="BL90" s="109">
        <f t="shared" si="247"/>
        <v>100.13199999999999</v>
      </c>
      <c r="BM90" s="109">
        <f t="shared" si="247"/>
        <v>100.11099999999999</v>
      </c>
      <c r="BN90" s="109">
        <f t="shared" si="247"/>
        <v>100.08999999999999</v>
      </c>
      <c r="BO90" s="109">
        <f t="shared" si="247"/>
        <v>100.06899999999999</v>
      </c>
      <c r="BP90" s="109">
        <f t="shared" si="247"/>
        <v>100.04799999999999</v>
      </c>
      <c r="BQ90" s="109">
        <f t="shared" si="247"/>
        <v>100.02699999999999</v>
      </c>
      <c r="BR90" s="109">
        <f t="shared" si="247"/>
        <v>100.00599999999999</v>
      </c>
      <c r="BS90" s="109">
        <f t="shared" si="247"/>
        <v>99.984999999999985</v>
      </c>
      <c r="BT90" s="152">
        <f>99.66+0.45-0.15</f>
        <v>99.96</v>
      </c>
      <c r="BU90" s="216">
        <v>99.66</v>
      </c>
      <c r="BV90" s="109">
        <f>+BU90-0.038</f>
        <v>99.622</v>
      </c>
      <c r="BW90" s="109">
        <f t="shared" ref="BW90:CK90" si="248">+BV90-0.038</f>
        <v>99.584000000000003</v>
      </c>
      <c r="BX90" s="109">
        <f t="shared" si="248"/>
        <v>99.546000000000006</v>
      </c>
      <c r="BY90" s="109">
        <f t="shared" si="248"/>
        <v>99.50800000000001</v>
      </c>
      <c r="BZ90" s="109">
        <f t="shared" si="248"/>
        <v>99.470000000000013</v>
      </c>
      <c r="CA90" s="109">
        <f t="shared" si="248"/>
        <v>99.432000000000016</v>
      </c>
      <c r="CB90" s="109">
        <f t="shared" si="248"/>
        <v>99.39400000000002</v>
      </c>
      <c r="CC90" s="109">
        <f t="shared" si="248"/>
        <v>99.356000000000023</v>
      </c>
      <c r="CD90" s="109">
        <f t="shared" si="248"/>
        <v>99.318000000000026</v>
      </c>
      <c r="CE90" s="109">
        <f t="shared" si="248"/>
        <v>99.28000000000003</v>
      </c>
      <c r="CF90" s="109">
        <f t="shared" si="248"/>
        <v>99.242000000000033</v>
      </c>
      <c r="CG90" s="109">
        <f t="shared" si="248"/>
        <v>99.204000000000036</v>
      </c>
      <c r="CH90" s="109">
        <f t="shared" si="248"/>
        <v>99.166000000000039</v>
      </c>
      <c r="CI90" s="109">
        <f t="shared" si="248"/>
        <v>99.128000000000043</v>
      </c>
      <c r="CJ90" s="109">
        <f t="shared" si="248"/>
        <v>99.090000000000046</v>
      </c>
      <c r="CK90" s="109">
        <f t="shared" si="248"/>
        <v>99.052000000000049</v>
      </c>
      <c r="CL90" s="156">
        <v>99.01</v>
      </c>
      <c r="CM90" s="111"/>
      <c r="CN90" s="108"/>
      <c r="CO90" s="108"/>
      <c r="CP90" s="108"/>
      <c r="CQ90" s="108"/>
      <c r="CR90" s="107"/>
    </row>
    <row r="91" spans="1:96" ht="49.5" customHeight="1" thickBot="1">
      <c r="A91" s="104">
        <f>A92+3</f>
        <v>78</v>
      </c>
      <c r="B91" s="108"/>
      <c r="C91" s="108"/>
      <c r="D91" s="108"/>
      <c r="E91" s="108"/>
      <c r="F91" s="108"/>
      <c r="G91" s="112"/>
      <c r="H91" s="225">
        <v>101.5</v>
      </c>
      <c r="I91" s="150">
        <f>+I92+0.45-0.15</f>
        <v>101.765</v>
      </c>
      <c r="J91" s="150">
        <f t="shared" ref="J91:K91" si="249">+J92+0.45-0.15</f>
        <v>101.73</v>
      </c>
      <c r="K91" s="150">
        <f t="shared" si="249"/>
        <v>101.69500000000001</v>
      </c>
      <c r="L91" s="150">
        <f>101.36+0.45-0.15</f>
        <v>101.66</v>
      </c>
      <c r="M91" s="150">
        <f>+L91-0.035</f>
        <v>101.625</v>
      </c>
      <c r="N91" s="150">
        <f t="shared" ref="N91:AT91" si="250">+M91-0.035</f>
        <v>101.59</v>
      </c>
      <c r="O91" s="150">
        <f t="shared" si="250"/>
        <v>101.55500000000001</v>
      </c>
      <c r="P91" s="150">
        <f t="shared" si="250"/>
        <v>101.52000000000001</v>
      </c>
      <c r="Q91" s="150">
        <f t="shared" si="250"/>
        <v>101.48500000000001</v>
      </c>
      <c r="R91" s="150">
        <f t="shared" si="250"/>
        <v>101.45000000000002</v>
      </c>
      <c r="S91" s="150">
        <f t="shared" si="250"/>
        <v>101.41500000000002</v>
      </c>
      <c r="T91" s="150">
        <f>+S91-0.035</f>
        <v>101.38000000000002</v>
      </c>
      <c r="U91" s="150">
        <f t="shared" si="250"/>
        <v>101.34500000000003</v>
      </c>
      <c r="V91" s="150">
        <f t="shared" si="250"/>
        <v>101.31000000000003</v>
      </c>
      <c r="W91" s="150">
        <f t="shared" si="250"/>
        <v>101.27500000000003</v>
      </c>
      <c r="X91" s="150">
        <f t="shared" si="250"/>
        <v>101.24000000000004</v>
      </c>
      <c r="Y91" s="150">
        <f t="shared" si="250"/>
        <v>101.20500000000004</v>
      </c>
      <c r="Z91" s="150">
        <f t="shared" si="250"/>
        <v>101.17000000000004</v>
      </c>
      <c r="AA91" s="150">
        <f t="shared" si="250"/>
        <v>101.13500000000005</v>
      </c>
      <c r="AB91" s="150">
        <f t="shared" si="250"/>
        <v>101.10000000000005</v>
      </c>
      <c r="AC91" s="150">
        <f t="shared" si="250"/>
        <v>101.06500000000005</v>
      </c>
      <c r="AD91" s="150">
        <f t="shared" si="250"/>
        <v>101.03000000000006</v>
      </c>
      <c r="AE91" s="150">
        <f t="shared" si="250"/>
        <v>100.99500000000006</v>
      </c>
      <c r="AF91" s="150">
        <f t="shared" si="250"/>
        <v>100.96000000000006</v>
      </c>
      <c r="AG91" s="150">
        <f t="shared" si="250"/>
        <v>100.92500000000007</v>
      </c>
      <c r="AH91" s="150">
        <f t="shared" si="250"/>
        <v>100.89000000000007</v>
      </c>
      <c r="AI91" s="150">
        <f t="shared" si="250"/>
        <v>100.85500000000008</v>
      </c>
      <c r="AJ91" s="150">
        <f t="shared" si="250"/>
        <v>100.82000000000008</v>
      </c>
      <c r="AK91" s="150">
        <f t="shared" si="250"/>
        <v>100.78500000000008</v>
      </c>
      <c r="AL91" s="150">
        <f t="shared" si="250"/>
        <v>100.75000000000009</v>
      </c>
      <c r="AM91" s="150">
        <f t="shared" si="250"/>
        <v>100.71500000000009</v>
      </c>
      <c r="AN91" s="150">
        <f t="shared" si="250"/>
        <v>100.68000000000009</v>
      </c>
      <c r="AO91" s="150">
        <f t="shared" si="250"/>
        <v>100.6450000000001</v>
      </c>
      <c r="AP91" s="150">
        <f t="shared" si="250"/>
        <v>100.6100000000001</v>
      </c>
      <c r="AQ91" s="150">
        <f t="shared" si="250"/>
        <v>100.5750000000001</v>
      </c>
      <c r="AR91" s="150">
        <f t="shared" si="250"/>
        <v>100.54000000000011</v>
      </c>
      <c r="AS91" s="150">
        <f t="shared" si="250"/>
        <v>100.50500000000011</v>
      </c>
      <c r="AT91" s="150">
        <f t="shared" si="250"/>
        <v>100.47000000000011</v>
      </c>
      <c r="AU91" s="202">
        <v>100.1</v>
      </c>
      <c r="AV91" s="175">
        <v>100.08</v>
      </c>
      <c r="AW91" s="154">
        <v>100.05</v>
      </c>
      <c r="AX91" s="108">
        <f t="shared" si="122"/>
        <v>100.04399999999998</v>
      </c>
      <c r="AY91" s="108">
        <f t="shared" si="123"/>
        <v>100.04399999999998</v>
      </c>
      <c r="AZ91" s="108">
        <f t="shared" si="123"/>
        <v>100.04399999999998</v>
      </c>
      <c r="BA91" s="108">
        <f t="shared" si="124"/>
        <v>100.04399999999998</v>
      </c>
      <c r="BB91" s="108">
        <f t="shared" si="125"/>
        <v>100.04399999999998</v>
      </c>
      <c r="BC91" s="112">
        <f t="shared" si="126"/>
        <v>100.04399999999998</v>
      </c>
      <c r="BD91" s="149">
        <f>+BD92+0.163</f>
        <v>100.31299999999999</v>
      </c>
      <c r="BE91" s="149">
        <f>+BD91-0.036</f>
        <v>100.27699999999999</v>
      </c>
      <c r="BF91" s="149">
        <f t="shared" ref="BF91:BT92" si="251">+BE91-0.036</f>
        <v>100.24099999999999</v>
      </c>
      <c r="BG91" s="149">
        <f t="shared" si="251"/>
        <v>100.20499999999998</v>
      </c>
      <c r="BH91" s="149">
        <f t="shared" si="251"/>
        <v>100.16899999999998</v>
      </c>
      <c r="BI91" s="149">
        <f t="shared" si="251"/>
        <v>100.13299999999998</v>
      </c>
      <c r="BJ91" s="149">
        <f t="shared" si="251"/>
        <v>100.09699999999998</v>
      </c>
      <c r="BK91" s="149">
        <f t="shared" si="251"/>
        <v>100.06099999999998</v>
      </c>
      <c r="BL91" s="149">
        <f t="shared" si="251"/>
        <v>100.02499999999998</v>
      </c>
      <c r="BM91" s="149">
        <f t="shared" si="251"/>
        <v>99.988999999999976</v>
      </c>
      <c r="BN91" s="149">
        <f t="shared" si="251"/>
        <v>99.952999999999975</v>
      </c>
      <c r="BO91" s="149">
        <f t="shared" si="251"/>
        <v>99.916999999999973</v>
      </c>
      <c r="BP91" s="149">
        <f t="shared" si="251"/>
        <v>99.880999999999972</v>
      </c>
      <c r="BQ91" s="149">
        <f t="shared" si="251"/>
        <v>99.84499999999997</v>
      </c>
      <c r="BR91" s="149">
        <f t="shared" si="251"/>
        <v>99.808999999999969</v>
      </c>
      <c r="BS91" s="149">
        <f t="shared" si="251"/>
        <v>99.772999999999968</v>
      </c>
      <c r="BT91" s="149">
        <f t="shared" si="251"/>
        <v>99.736999999999966</v>
      </c>
      <c r="BU91" s="149">
        <f>+BU90-0.13</f>
        <v>99.53</v>
      </c>
      <c r="BV91" s="149">
        <f>+BU91-0.036</f>
        <v>99.494</v>
      </c>
      <c r="BW91" s="149">
        <f t="shared" ref="BW91:CK92" si="252">+BV91-0.036</f>
        <v>99.457999999999998</v>
      </c>
      <c r="BX91" s="149">
        <f t="shared" si="252"/>
        <v>99.421999999999997</v>
      </c>
      <c r="BY91" s="149">
        <f t="shared" si="252"/>
        <v>99.385999999999996</v>
      </c>
      <c r="BZ91" s="149">
        <f t="shared" si="252"/>
        <v>99.35</v>
      </c>
      <c r="CA91" s="149">
        <f t="shared" si="252"/>
        <v>99.313999999999993</v>
      </c>
      <c r="CB91" s="149">
        <f t="shared" si="252"/>
        <v>99.277999999999992</v>
      </c>
      <c r="CC91" s="149">
        <f t="shared" si="252"/>
        <v>99.24199999999999</v>
      </c>
      <c r="CD91" s="149">
        <f t="shared" si="252"/>
        <v>99.205999999999989</v>
      </c>
      <c r="CE91" s="149">
        <f t="shared" si="252"/>
        <v>99.169999999999987</v>
      </c>
      <c r="CF91" s="149">
        <f t="shared" si="252"/>
        <v>99.133999999999986</v>
      </c>
      <c r="CG91" s="149">
        <f t="shared" si="252"/>
        <v>99.097999999999985</v>
      </c>
      <c r="CH91" s="149">
        <f t="shared" si="252"/>
        <v>99.061999999999983</v>
      </c>
      <c r="CI91" s="149">
        <f t="shared" si="252"/>
        <v>99.025999999999982</v>
      </c>
      <c r="CJ91" s="149">
        <f t="shared" si="252"/>
        <v>98.989999999999981</v>
      </c>
      <c r="CK91" s="149">
        <f t="shared" si="252"/>
        <v>98.953999999999979</v>
      </c>
      <c r="CL91" s="149">
        <f>+CL90-0.092</f>
        <v>98.918000000000006</v>
      </c>
      <c r="CM91" s="157">
        <v>98.71</v>
      </c>
      <c r="CN91" s="113"/>
      <c r="CO91" s="108"/>
      <c r="CP91" s="108"/>
      <c r="CQ91" s="108"/>
      <c r="CR91" s="107"/>
    </row>
    <row r="92" spans="1:96" ht="49.5" customHeight="1">
      <c r="A92" s="104">
        <f t="shared" si="102"/>
        <v>75</v>
      </c>
      <c r="B92" s="108"/>
      <c r="C92" s="108"/>
      <c r="D92" s="108"/>
      <c r="E92" s="108"/>
      <c r="F92" s="108"/>
      <c r="G92" s="112"/>
      <c r="H92" s="225">
        <v>101.5</v>
      </c>
      <c r="I92" s="166">
        <f>+H92-0.035</f>
        <v>101.465</v>
      </c>
      <c r="J92" s="166">
        <f t="shared" ref="J92:AV92" si="253">+I92-0.035</f>
        <v>101.43</v>
      </c>
      <c r="K92" s="166">
        <f t="shared" si="253"/>
        <v>101.39500000000001</v>
      </c>
      <c r="L92" s="166">
        <f t="shared" si="253"/>
        <v>101.36000000000001</v>
      </c>
      <c r="M92" s="166">
        <f t="shared" si="253"/>
        <v>101.32500000000002</v>
      </c>
      <c r="N92" s="166">
        <f t="shared" si="253"/>
        <v>101.29000000000002</v>
      </c>
      <c r="O92" s="166">
        <f t="shared" si="253"/>
        <v>101.25500000000002</v>
      </c>
      <c r="P92" s="166">
        <f t="shared" si="253"/>
        <v>101.22000000000003</v>
      </c>
      <c r="Q92" s="166">
        <f t="shared" si="253"/>
        <v>101.18500000000003</v>
      </c>
      <c r="R92" s="166">
        <f t="shared" si="253"/>
        <v>101.15000000000003</v>
      </c>
      <c r="S92" s="166">
        <f t="shared" si="253"/>
        <v>101.11500000000004</v>
      </c>
      <c r="T92" s="166">
        <f t="shared" si="253"/>
        <v>101.08000000000004</v>
      </c>
      <c r="U92" s="166">
        <f t="shared" si="253"/>
        <v>101.04500000000004</v>
      </c>
      <c r="V92" s="166">
        <f t="shared" si="253"/>
        <v>101.01000000000005</v>
      </c>
      <c r="W92" s="166">
        <f t="shared" si="253"/>
        <v>100.97500000000005</v>
      </c>
      <c r="X92" s="166">
        <f t="shared" si="253"/>
        <v>100.94000000000005</v>
      </c>
      <c r="Y92" s="166">
        <f t="shared" si="253"/>
        <v>100.90500000000006</v>
      </c>
      <c r="Z92" s="166">
        <f t="shared" si="253"/>
        <v>100.87000000000006</v>
      </c>
      <c r="AA92" s="166">
        <f t="shared" si="253"/>
        <v>100.83500000000006</v>
      </c>
      <c r="AB92" s="166">
        <f t="shared" si="253"/>
        <v>100.80000000000007</v>
      </c>
      <c r="AC92" s="166">
        <f t="shared" si="253"/>
        <v>100.76500000000007</v>
      </c>
      <c r="AD92" s="166">
        <f t="shared" si="253"/>
        <v>100.73000000000008</v>
      </c>
      <c r="AE92" s="166">
        <f t="shared" si="253"/>
        <v>100.69500000000008</v>
      </c>
      <c r="AF92" s="166">
        <f t="shared" si="253"/>
        <v>100.66000000000008</v>
      </c>
      <c r="AG92" s="166">
        <f t="shared" si="253"/>
        <v>100.62500000000009</v>
      </c>
      <c r="AH92" s="166">
        <f t="shared" si="253"/>
        <v>100.59000000000009</v>
      </c>
      <c r="AI92" s="166">
        <f t="shared" si="253"/>
        <v>100.55500000000009</v>
      </c>
      <c r="AJ92" s="166">
        <f t="shared" si="253"/>
        <v>100.5200000000001</v>
      </c>
      <c r="AK92" s="166">
        <f t="shared" si="253"/>
        <v>100.4850000000001</v>
      </c>
      <c r="AL92" s="166">
        <f t="shared" si="253"/>
        <v>100.4500000000001</v>
      </c>
      <c r="AM92" s="166">
        <f t="shared" si="253"/>
        <v>100.41500000000011</v>
      </c>
      <c r="AN92" s="166">
        <f t="shared" si="253"/>
        <v>100.38000000000011</v>
      </c>
      <c r="AO92" s="166">
        <f t="shared" si="253"/>
        <v>100.34500000000011</v>
      </c>
      <c r="AP92" s="166">
        <f t="shared" si="253"/>
        <v>100.31000000000012</v>
      </c>
      <c r="AQ92" s="166">
        <f t="shared" si="253"/>
        <v>100.27500000000012</v>
      </c>
      <c r="AR92" s="166">
        <f t="shared" si="253"/>
        <v>100.24000000000012</v>
      </c>
      <c r="AS92" s="166">
        <f t="shared" si="253"/>
        <v>100.20500000000013</v>
      </c>
      <c r="AT92" s="166">
        <f t="shared" si="253"/>
        <v>100.17000000000013</v>
      </c>
      <c r="AU92" s="166">
        <f t="shared" si="253"/>
        <v>100.13500000000013</v>
      </c>
      <c r="AV92" s="166">
        <f t="shared" si="253"/>
        <v>100.10000000000014</v>
      </c>
      <c r="AW92" s="154">
        <v>100.05</v>
      </c>
      <c r="AX92" s="108">
        <f t="shared" si="122"/>
        <v>100.03299999999999</v>
      </c>
      <c r="AY92" s="108">
        <f t="shared" si="123"/>
        <v>100.03299999999999</v>
      </c>
      <c r="AZ92" s="108">
        <f t="shared" si="123"/>
        <v>100.03299999999999</v>
      </c>
      <c r="BA92" s="108">
        <f t="shared" si="124"/>
        <v>100.03299999999999</v>
      </c>
      <c r="BB92" s="108">
        <f t="shared" si="125"/>
        <v>100.03299999999999</v>
      </c>
      <c r="BC92" s="112">
        <f t="shared" si="126"/>
        <v>100.03299999999999</v>
      </c>
      <c r="BD92" s="108">
        <f>+BD93+0.163</f>
        <v>100.14999999999999</v>
      </c>
      <c r="BE92" s="108">
        <f>+BD92-0.036</f>
        <v>100.11399999999999</v>
      </c>
      <c r="BF92" s="108">
        <f t="shared" si="251"/>
        <v>100.07799999999999</v>
      </c>
      <c r="BG92" s="108">
        <f t="shared" si="251"/>
        <v>100.04199999999999</v>
      </c>
      <c r="BH92" s="108">
        <f t="shared" si="251"/>
        <v>100.00599999999999</v>
      </c>
      <c r="BI92" s="108">
        <f t="shared" si="251"/>
        <v>99.969999999999985</v>
      </c>
      <c r="BJ92" s="108">
        <f t="shared" si="251"/>
        <v>99.933999999999983</v>
      </c>
      <c r="BK92" s="108">
        <f t="shared" si="251"/>
        <v>99.897999999999982</v>
      </c>
      <c r="BL92" s="108">
        <f t="shared" si="251"/>
        <v>99.861999999999981</v>
      </c>
      <c r="BM92" s="108">
        <f t="shared" si="251"/>
        <v>99.825999999999979</v>
      </c>
      <c r="BN92" s="108">
        <f t="shared" si="251"/>
        <v>99.789999999999978</v>
      </c>
      <c r="BO92" s="108">
        <f t="shared" si="251"/>
        <v>99.753999999999976</v>
      </c>
      <c r="BP92" s="108">
        <f t="shared" si="251"/>
        <v>99.717999999999975</v>
      </c>
      <c r="BQ92" s="108">
        <f t="shared" si="251"/>
        <v>99.681999999999974</v>
      </c>
      <c r="BR92" s="108">
        <f t="shared" si="251"/>
        <v>99.645999999999972</v>
      </c>
      <c r="BS92" s="108">
        <f t="shared" si="251"/>
        <v>99.609999999999971</v>
      </c>
      <c r="BT92" s="108">
        <f t="shared" si="251"/>
        <v>99.57399999999997</v>
      </c>
      <c r="BU92" s="108">
        <f>+BU91-0.13</f>
        <v>99.4</v>
      </c>
      <c r="BV92" s="108">
        <f>+BU92-0.036</f>
        <v>99.364000000000004</v>
      </c>
      <c r="BW92" s="108">
        <f t="shared" si="252"/>
        <v>99.328000000000003</v>
      </c>
      <c r="BX92" s="108">
        <f t="shared" si="252"/>
        <v>99.292000000000002</v>
      </c>
      <c r="BY92" s="108">
        <f t="shared" si="252"/>
        <v>99.256</v>
      </c>
      <c r="BZ92" s="108">
        <f t="shared" si="252"/>
        <v>99.22</v>
      </c>
      <c r="CA92" s="108">
        <f t="shared" si="252"/>
        <v>99.183999999999997</v>
      </c>
      <c r="CB92" s="108">
        <f t="shared" si="252"/>
        <v>99.147999999999996</v>
      </c>
      <c r="CC92" s="108">
        <f t="shared" si="252"/>
        <v>99.111999999999995</v>
      </c>
      <c r="CD92" s="108">
        <f t="shared" si="252"/>
        <v>99.075999999999993</v>
      </c>
      <c r="CE92" s="108">
        <f t="shared" si="252"/>
        <v>99.039999999999992</v>
      </c>
      <c r="CF92" s="108">
        <f t="shared" si="252"/>
        <v>99.003999999999991</v>
      </c>
      <c r="CG92" s="108">
        <f t="shared" si="252"/>
        <v>98.967999999999989</v>
      </c>
      <c r="CH92" s="108">
        <f t="shared" si="252"/>
        <v>98.931999999999988</v>
      </c>
      <c r="CI92" s="108">
        <f t="shared" si="252"/>
        <v>98.895999999999987</v>
      </c>
      <c r="CJ92" s="108">
        <f t="shared" si="252"/>
        <v>98.859999999999985</v>
      </c>
      <c r="CK92" s="108">
        <f t="shared" si="252"/>
        <v>98.823999999999984</v>
      </c>
      <c r="CL92" s="108">
        <f>+CL91-0.092</f>
        <v>98.826000000000008</v>
      </c>
      <c r="CM92" s="154">
        <v>98.71</v>
      </c>
      <c r="CN92" s="113"/>
      <c r="CO92" s="108"/>
      <c r="CP92" s="108"/>
      <c r="CQ92" s="108"/>
      <c r="CR92" s="107"/>
    </row>
    <row r="93" spans="1:96" ht="49.5" customHeight="1">
      <c r="A93" s="104">
        <f t="shared" si="102"/>
        <v>72</v>
      </c>
      <c r="B93" s="108"/>
      <c r="C93" s="108"/>
      <c r="D93" s="108"/>
      <c r="E93" s="108"/>
      <c r="F93" s="108"/>
      <c r="G93" s="112"/>
      <c r="H93" s="225">
        <v>101.5</v>
      </c>
      <c r="I93" s="166">
        <f>+H93-0.035</f>
        <v>101.465</v>
      </c>
      <c r="J93" s="175">
        <f>+J92+0.002</f>
        <v>101.432</v>
      </c>
      <c r="K93" s="175">
        <f>+J93-0.036</f>
        <v>101.396</v>
      </c>
      <c r="L93" s="175">
        <f t="shared" ref="L93:AV93" si="254">+K93-0.035</f>
        <v>101.361</v>
      </c>
      <c r="M93" s="175">
        <f t="shared" si="254"/>
        <v>101.32600000000001</v>
      </c>
      <c r="N93" s="175">
        <f t="shared" si="254"/>
        <v>101.29100000000001</v>
      </c>
      <c r="O93" s="175">
        <f t="shared" si="254"/>
        <v>101.25600000000001</v>
      </c>
      <c r="P93" s="175">
        <f t="shared" si="254"/>
        <v>101.22100000000002</v>
      </c>
      <c r="Q93" s="175">
        <f t="shared" si="254"/>
        <v>101.18600000000002</v>
      </c>
      <c r="R93" s="175">
        <f t="shared" si="254"/>
        <v>101.15100000000002</v>
      </c>
      <c r="S93" s="175">
        <f t="shared" si="254"/>
        <v>101.11600000000003</v>
      </c>
      <c r="T93" s="175">
        <f t="shared" si="254"/>
        <v>101.08100000000003</v>
      </c>
      <c r="U93" s="175">
        <f t="shared" si="254"/>
        <v>101.04600000000003</v>
      </c>
      <c r="V93" s="175">
        <f t="shared" si="254"/>
        <v>101.01100000000004</v>
      </c>
      <c r="W93" s="175">
        <f t="shared" si="254"/>
        <v>100.97600000000004</v>
      </c>
      <c r="X93" s="175">
        <f t="shared" si="254"/>
        <v>100.94100000000005</v>
      </c>
      <c r="Y93" s="175">
        <f t="shared" si="254"/>
        <v>100.90600000000005</v>
      </c>
      <c r="Z93" s="175">
        <f t="shared" si="254"/>
        <v>100.87100000000005</v>
      </c>
      <c r="AA93" s="175">
        <f t="shared" si="254"/>
        <v>100.83600000000006</v>
      </c>
      <c r="AB93" s="175">
        <f t="shared" si="254"/>
        <v>100.80100000000006</v>
      </c>
      <c r="AC93" s="175">
        <f t="shared" si="254"/>
        <v>100.76600000000006</v>
      </c>
      <c r="AD93" s="175">
        <f t="shared" si="254"/>
        <v>100.73100000000007</v>
      </c>
      <c r="AE93" s="175">
        <f t="shared" si="254"/>
        <v>100.69600000000007</v>
      </c>
      <c r="AF93" s="175">
        <f t="shared" si="254"/>
        <v>100.66100000000007</v>
      </c>
      <c r="AG93" s="175">
        <f t="shared" si="254"/>
        <v>100.62600000000008</v>
      </c>
      <c r="AH93" s="175">
        <f t="shared" si="254"/>
        <v>100.59100000000008</v>
      </c>
      <c r="AI93" s="175">
        <f t="shared" si="254"/>
        <v>100.55600000000008</v>
      </c>
      <c r="AJ93" s="175">
        <f t="shared" si="254"/>
        <v>100.52100000000009</v>
      </c>
      <c r="AK93" s="175">
        <f t="shared" si="254"/>
        <v>100.48600000000009</v>
      </c>
      <c r="AL93" s="175">
        <f t="shared" si="254"/>
        <v>100.45100000000009</v>
      </c>
      <c r="AM93" s="175">
        <f t="shared" si="254"/>
        <v>100.4160000000001</v>
      </c>
      <c r="AN93" s="175">
        <f t="shared" si="254"/>
        <v>100.3810000000001</v>
      </c>
      <c r="AO93" s="175">
        <f t="shared" si="254"/>
        <v>100.3460000000001</v>
      </c>
      <c r="AP93" s="175">
        <f t="shared" si="254"/>
        <v>100.31100000000011</v>
      </c>
      <c r="AQ93" s="175">
        <f t="shared" si="254"/>
        <v>100.27600000000011</v>
      </c>
      <c r="AR93" s="175">
        <f t="shared" si="254"/>
        <v>100.24100000000011</v>
      </c>
      <c r="AS93" s="175">
        <f t="shared" si="254"/>
        <v>100.20600000000012</v>
      </c>
      <c r="AT93" s="175">
        <f t="shared" si="254"/>
        <v>100.17100000000012</v>
      </c>
      <c r="AU93" s="166">
        <f t="shared" si="254"/>
        <v>100.13600000000012</v>
      </c>
      <c r="AV93" s="166">
        <f t="shared" si="254"/>
        <v>100.10100000000013</v>
      </c>
      <c r="AW93" s="154">
        <v>100.05</v>
      </c>
      <c r="AX93" s="108">
        <f t="shared" si="122"/>
        <v>100.02199999999999</v>
      </c>
      <c r="AY93" s="108">
        <f t="shared" si="123"/>
        <v>100.02199999999999</v>
      </c>
      <c r="AZ93" s="108">
        <f t="shared" si="123"/>
        <v>100.02199999999999</v>
      </c>
      <c r="BA93" s="108">
        <f t="shared" si="124"/>
        <v>100.02199999999999</v>
      </c>
      <c r="BB93" s="108">
        <f t="shared" si="125"/>
        <v>100.02199999999999</v>
      </c>
      <c r="BC93" s="112">
        <f t="shared" si="126"/>
        <v>100.02199999999999</v>
      </c>
      <c r="BD93" s="108">
        <f>+BC93-0.035</f>
        <v>99.986999999999995</v>
      </c>
      <c r="BE93" s="108">
        <f t="shared" ref="BE93:CL93" si="255">+BD93-0.03</f>
        <v>99.956999999999994</v>
      </c>
      <c r="BF93" s="108">
        <f t="shared" si="255"/>
        <v>99.926999999999992</v>
      </c>
      <c r="BG93" s="108">
        <f t="shared" si="255"/>
        <v>99.896999999999991</v>
      </c>
      <c r="BH93" s="108">
        <f t="shared" si="255"/>
        <v>99.86699999999999</v>
      </c>
      <c r="BI93" s="108">
        <f t="shared" si="255"/>
        <v>99.836999999999989</v>
      </c>
      <c r="BJ93" s="108">
        <f>+BI93-0.035</f>
        <v>99.801999999999992</v>
      </c>
      <c r="BK93" s="108">
        <f t="shared" si="255"/>
        <v>99.771999999999991</v>
      </c>
      <c r="BL93" s="108">
        <f>+BK93-0.035</f>
        <v>99.736999999999995</v>
      </c>
      <c r="BM93" s="108">
        <f t="shared" si="255"/>
        <v>99.706999999999994</v>
      </c>
      <c r="BN93" s="108">
        <f>+BM93-0.035</f>
        <v>99.671999999999997</v>
      </c>
      <c r="BO93" s="108">
        <f t="shared" si="255"/>
        <v>99.641999999999996</v>
      </c>
      <c r="BP93" s="108">
        <f t="shared" si="255"/>
        <v>99.611999999999995</v>
      </c>
      <c r="BQ93" s="108">
        <f>+BP93-0.035</f>
        <v>99.576999999999998</v>
      </c>
      <c r="BR93" s="108">
        <f t="shared" si="255"/>
        <v>99.546999999999997</v>
      </c>
      <c r="BS93" s="108">
        <f>+BR93-0.035</f>
        <v>99.512</v>
      </c>
      <c r="BT93" s="108">
        <f t="shared" si="255"/>
        <v>99.481999999999999</v>
      </c>
      <c r="BU93" s="108">
        <f>+BT93-0.035</f>
        <v>99.447000000000003</v>
      </c>
      <c r="BV93" s="108">
        <f t="shared" si="255"/>
        <v>99.417000000000002</v>
      </c>
      <c r="BW93" s="108">
        <f t="shared" si="255"/>
        <v>99.387</v>
      </c>
      <c r="BX93" s="108">
        <f>+BW93-0.035</f>
        <v>99.352000000000004</v>
      </c>
      <c r="BY93" s="108">
        <f t="shared" si="255"/>
        <v>99.322000000000003</v>
      </c>
      <c r="BZ93" s="108">
        <f>+BY93-0.035</f>
        <v>99.287000000000006</v>
      </c>
      <c r="CA93" s="108">
        <f t="shared" si="255"/>
        <v>99.257000000000005</v>
      </c>
      <c r="CB93" s="108">
        <f t="shared" si="255"/>
        <v>99.227000000000004</v>
      </c>
      <c r="CC93" s="108">
        <f>+CB93-0.035</f>
        <v>99.192000000000007</v>
      </c>
      <c r="CD93" s="108">
        <f t="shared" si="255"/>
        <v>99.162000000000006</v>
      </c>
      <c r="CE93" s="108">
        <f t="shared" si="255"/>
        <v>99.132000000000005</v>
      </c>
      <c r="CF93" s="108">
        <f>+CE93-0.035</f>
        <v>99.097000000000008</v>
      </c>
      <c r="CG93" s="108">
        <f t="shared" si="255"/>
        <v>99.067000000000007</v>
      </c>
      <c r="CH93" s="108">
        <f t="shared" si="255"/>
        <v>99.037000000000006</v>
      </c>
      <c r="CI93" s="108">
        <f>+CH93-0.035</f>
        <v>99.00200000000001</v>
      </c>
      <c r="CJ93" s="108">
        <f t="shared" si="255"/>
        <v>98.972000000000008</v>
      </c>
      <c r="CK93" s="108">
        <f t="shared" si="255"/>
        <v>98.942000000000007</v>
      </c>
      <c r="CL93" s="108">
        <f t="shared" si="255"/>
        <v>98.912000000000006</v>
      </c>
      <c r="CM93" s="154">
        <v>98.71</v>
      </c>
      <c r="CN93" s="113"/>
      <c r="CO93" s="108"/>
      <c r="CP93" s="108"/>
      <c r="CQ93" s="108"/>
      <c r="CR93" s="107"/>
    </row>
    <row r="94" spans="1:96" ht="49.5" customHeight="1">
      <c r="A94" s="104">
        <f t="shared" si="102"/>
        <v>69</v>
      </c>
      <c r="B94" s="108"/>
      <c r="C94" s="108"/>
      <c r="D94" s="108"/>
      <c r="E94" s="108"/>
      <c r="F94" s="108"/>
      <c r="G94" s="112"/>
      <c r="H94" s="225">
        <v>101.5</v>
      </c>
      <c r="I94" s="166">
        <f t="shared" ref="I94:I106" si="256">+H94-0.035</f>
        <v>101.465</v>
      </c>
      <c r="J94" s="175">
        <f t="shared" ref="J94:J112" si="257">+J93+0.002</f>
        <v>101.434</v>
      </c>
      <c r="K94" s="175">
        <f t="shared" ref="K94:K112" si="258">+J94-0.036</f>
        <v>101.398</v>
      </c>
      <c r="L94" s="175">
        <f t="shared" ref="L94:AV94" si="259">+K94-0.035</f>
        <v>101.363</v>
      </c>
      <c r="M94" s="175">
        <f t="shared" si="259"/>
        <v>101.328</v>
      </c>
      <c r="N94" s="175">
        <f t="shared" si="259"/>
        <v>101.29300000000001</v>
      </c>
      <c r="O94" s="175">
        <f t="shared" si="259"/>
        <v>101.25800000000001</v>
      </c>
      <c r="P94" s="175">
        <f t="shared" si="259"/>
        <v>101.22300000000001</v>
      </c>
      <c r="Q94" s="175">
        <f t="shared" si="259"/>
        <v>101.18800000000002</v>
      </c>
      <c r="R94" s="175">
        <f t="shared" si="259"/>
        <v>101.15300000000002</v>
      </c>
      <c r="S94" s="175">
        <f t="shared" si="259"/>
        <v>101.11800000000002</v>
      </c>
      <c r="T94" s="175">
        <f t="shared" si="259"/>
        <v>101.08300000000003</v>
      </c>
      <c r="U94" s="175">
        <f t="shared" si="259"/>
        <v>101.04800000000003</v>
      </c>
      <c r="V94" s="175">
        <f t="shared" si="259"/>
        <v>101.01300000000003</v>
      </c>
      <c r="W94" s="175">
        <f t="shared" si="259"/>
        <v>100.97800000000004</v>
      </c>
      <c r="X94" s="175">
        <f t="shared" si="259"/>
        <v>100.94300000000004</v>
      </c>
      <c r="Y94" s="175">
        <f t="shared" si="259"/>
        <v>100.90800000000004</v>
      </c>
      <c r="Z94" s="175">
        <f t="shared" si="259"/>
        <v>100.87300000000005</v>
      </c>
      <c r="AA94" s="175">
        <f t="shared" si="259"/>
        <v>100.83800000000005</v>
      </c>
      <c r="AB94" s="175">
        <f t="shared" si="259"/>
        <v>100.80300000000005</v>
      </c>
      <c r="AC94" s="175">
        <f t="shared" si="259"/>
        <v>100.76800000000006</v>
      </c>
      <c r="AD94" s="175">
        <f t="shared" si="259"/>
        <v>100.73300000000006</v>
      </c>
      <c r="AE94" s="175">
        <f t="shared" si="259"/>
        <v>100.69800000000006</v>
      </c>
      <c r="AF94" s="175">
        <f t="shared" si="259"/>
        <v>100.66300000000007</v>
      </c>
      <c r="AG94" s="175">
        <f t="shared" si="259"/>
        <v>100.62800000000007</v>
      </c>
      <c r="AH94" s="175">
        <f t="shared" si="259"/>
        <v>100.59300000000007</v>
      </c>
      <c r="AI94" s="175">
        <f t="shared" si="259"/>
        <v>100.55800000000008</v>
      </c>
      <c r="AJ94" s="175">
        <f t="shared" si="259"/>
        <v>100.52300000000008</v>
      </c>
      <c r="AK94" s="175">
        <f t="shared" si="259"/>
        <v>100.48800000000008</v>
      </c>
      <c r="AL94" s="175">
        <f t="shared" si="259"/>
        <v>100.45300000000009</v>
      </c>
      <c r="AM94" s="175">
        <f t="shared" si="259"/>
        <v>100.41800000000009</v>
      </c>
      <c r="AN94" s="175">
        <f t="shared" si="259"/>
        <v>100.3830000000001</v>
      </c>
      <c r="AO94" s="175">
        <f t="shared" si="259"/>
        <v>100.3480000000001</v>
      </c>
      <c r="AP94" s="175">
        <f t="shared" si="259"/>
        <v>100.3130000000001</v>
      </c>
      <c r="AQ94" s="175">
        <f t="shared" si="259"/>
        <v>100.27800000000011</v>
      </c>
      <c r="AR94" s="175">
        <f t="shared" si="259"/>
        <v>100.24300000000011</v>
      </c>
      <c r="AS94" s="175">
        <f t="shared" si="259"/>
        <v>100.20800000000011</v>
      </c>
      <c r="AT94" s="175">
        <f t="shared" si="259"/>
        <v>100.17300000000012</v>
      </c>
      <c r="AU94" s="166">
        <f t="shared" si="259"/>
        <v>100.13800000000012</v>
      </c>
      <c r="AV94" s="166">
        <f t="shared" si="259"/>
        <v>100.10300000000012</v>
      </c>
      <c r="AW94" s="154">
        <v>100.05</v>
      </c>
      <c r="AX94" s="108">
        <f t="shared" si="122"/>
        <v>100.011</v>
      </c>
      <c r="AY94" s="108">
        <f t="shared" si="123"/>
        <v>100.011</v>
      </c>
      <c r="AZ94" s="108">
        <f>+AZ95+0.011</f>
        <v>100.011</v>
      </c>
      <c r="BA94" s="108">
        <f t="shared" si="124"/>
        <v>100.011</v>
      </c>
      <c r="BB94" s="108">
        <f t="shared" si="125"/>
        <v>100.011</v>
      </c>
      <c r="BC94" s="112">
        <f t="shared" si="126"/>
        <v>100.011</v>
      </c>
      <c r="BD94" s="108">
        <f>+BD93-0.057</f>
        <v>99.929999999999993</v>
      </c>
      <c r="BE94" s="108">
        <f t="shared" ref="BE94:CK95" si="260">+BE93-0.057</f>
        <v>99.899999999999991</v>
      </c>
      <c r="BF94" s="108">
        <f t="shared" si="260"/>
        <v>99.86999999999999</v>
      </c>
      <c r="BG94" s="108">
        <f t="shared" si="260"/>
        <v>99.839999999999989</v>
      </c>
      <c r="BH94" s="108">
        <f t="shared" si="260"/>
        <v>99.809999999999988</v>
      </c>
      <c r="BI94" s="108">
        <f t="shared" si="260"/>
        <v>99.779999999999987</v>
      </c>
      <c r="BJ94" s="108">
        <f t="shared" si="260"/>
        <v>99.74499999999999</v>
      </c>
      <c r="BK94" s="108">
        <f t="shared" si="260"/>
        <v>99.714999999999989</v>
      </c>
      <c r="BL94" s="108">
        <f t="shared" si="260"/>
        <v>99.679999999999993</v>
      </c>
      <c r="BM94" s="108">
        <f t="shared" si="260"/>
        <v>99.649999999999991</v>
      </c>
      <c r="BN94" s="108">
        <f t="shared" si="260"/>
        <v>99.614999999999995</v>
      </c>
      <c r="BO94" s="108">
        <f t="shared" si="260"/>
        <v>99.584999999999994</v>
      </c>
      <c r="BP94" s="108">
        <f t="shared" si="260"/>
        <v>99.554999999999993</v>
      </c>
      <c r="BQ94" s="108">
        <f t="shared" si="260"/>
        <v>99.52</v>
      </c>
      <c r="BR94" s="108">
        <f t="shared" si="260"/>
        <v>99.49</v>
      </c>
      <c r="BS94" s="108">
        <f t="shared" si="260"/>
        <v>99.454999999999998</v>
      </c>
      <c r="BT94" s="108">
        <f t="shared" si="260"/>
        <v>99.424999999999997</v>
      </c>
      <c r="BU94" s="108">
        <f t="shared" si="260"/>
        <v>99.39</v>
      </c>
      <c r="BV94" s="108">
        <f t="shared" si="260"/>
        <v>99.36</v>
      </c>
      <c r="BW94" s="108">
        <f t="shared" si="260"/>
        <v>99.33</v>
      </c>
      <c r="BX94" s="108">
        <f t="shared" si="260"/>
        <v>99.295000000000002</v>
      </c>
      <c r="BY94" s="108">
        <f t="shared" si="260"/>
        <v>99.265000000000001</v>
      </c>
      <c r="BZ94" s="108">
        <f t="shared" si="260"/>
        <v>99.23</v>
      </c>
      <c r="CA94" s="108">
        <f t="shared" si="260"/>
        <v>99.2</v>
      </c>
      <c r="CB94" s="108">
        <f t="shared" si="260"/>
        <v>99.17</v>
      </c>
      <c r="CC94" s="108">
        <f t="shared" si="260"/>
        <v>99.135000000000005</v>
      </c>
      <c r="CD94" s="108">
        <f t="shared" si="260"/>
        <v>99.105000000000004</v>
      </c>
      <c r="CE94" s="108">
        <f t="shared" si="260"/>
        <v>99.075000000000003</v>
      </c>
      <c r="CF94" s="108">
        <f t="shared" si="260"/>
        <v>99.04</v>
      </c>
      <c r="CG94" s="108">
        <f t="shared" si="260"/>
        <v>99.01</v>
      </c>
      <c r="CH94" s="108">
        <f t="shared" si="260"/>
        <v>98.98</v>
      </c>
      <c r="CI94" s="108">
        <f t="shared" si="260"/>
        <v>98.945000000000007</v>
      </c>
      <c r="CJ94" s="108">
        <f t="shared" si="260"/>
        <v>98.915000000000006</v>
      </c>
      <c r="CK94" s="108">
        <f t="shared" si="260"/>
        <v>98.885000000000005</v>
      </c>
      <c r="CL94" s="108">
        <f>+CL93-0.038</f>
        <v>98.874000000000009</v>
      </c>
      <c r="CM94" s="154">
        <v>98.71</v>
      </c>
      <c r="CN94" s="113"/>
      <c r="CO94" s="108"/>
      <c r="CP94" s="108"/>
      <c r="CQ94" s="108"/>
      <c r="CR94" s="107"/>
    </row>
    <row r="95" spans="1:96" ht="49.5" customHeight="1" thickBot="1">
      <c r="A95" s="104">
        <f t="shared" si="102"/>
        <v>66</v>
      </c>
      <c r="B95" s="108"/>
      <c r="C95" s="108"/>
      <c r="D95" s="108"/>
      <c r="E95" s="108"/>
      <c r="F95" s="108"/>
      <c r="G95" s="112"/>
      <c r="H95" s="225">
        <v>101.5</v>
      </c>
      <c r="I95" s="166">
        <f t="shared" si="256"/>
        <v>101.465</v>
      </c>
      <c r="J95" s="175">
        <f t="shared" si="257"/>
        <v>101.43599999999999</v>
      </c>
      <c r="K95" s="175">
        <f t="shared" si="258"/>
        <v>101.39999999999999</v>
      </c>
      <c r="L95" s="175">
        <f t="shared" ref="L95:AV95" si="261">+K95-0.035</f>
        <v>101.36499999999999</v>
      </c>
      <c r="M95" s="175">
        <f t="shared" si="261"/>
        <v>101.33</v>
      </c>
      <c r="N95" s="175">
        <f t="shared" si="261"/>
        <v>101.295</v>
      </c>
      <c r="O95" s="175">
        <f t="shared" si="261"/>
        <v>101.26</v>
      </c>
      <c r="P95" s="175">
        <f t="shared" si="261"/>
        <v>101.22500000000001</v>
      </c>
      <c r="Q95" s="175">
        <f t="shared" si="261"/>
        <v>101.19000000000001</v>
      </c>
      <c r="R95" s="175">
        <f t="shared" si="261"/>
        <v>101.15500000000002</v>
      </c>
      <c r="S95" s="175">
        <f t="shared" si="261"/>
        <v>101.12000000000002</v>
      </c>
      <c r="T95" s="175">
        <f t="shared" si="261"/>
        <v>101.08500000000002</v>
      </c>
      <c r="U95" s="175">
        <f t="shared" si="261"/>
        <v>101.05000000000003</v>
      </c>
      <c r="V95" s="175">
        <f t="shared" si="261"/>
        <v>101.01500000000003</v>
      </c>
      <c r="W95" s="175">
        <f t="shared" si="261"/>
        <v>100.98000000000003</v>
      </c>
      <c r="X95" s="175">
        <f t="shared" si="261"/>
        <v>100.94500000000004</v>
      </c>
      <c r="Y95" s="175">
        <f t="shared" si="261"/>
        <v>100.91000000000004</v>
      </c>
      <c r="Z95" s="175">
        <f t="shared" si="261"/>
        <v>100.87500000000004</v>
      </c>
      <c r="AA95" s="175">
        <f t="shared" si="261"/>
        <v>100.84000000000005</v>
      </c>
      <c r="AB95" s="175">
        <f t="shared" si="261"/>
        <v>100.80500000000005</v>
      </c>
      <c r="AC95" s="175">
        <f t="shared" si="261"/>
        <v>100.77000000000005</v>
      </c>
      <c r="AD95" s="175">
        <f t="shared" si="261"/>
        <v>100.73500000000006</v>
      </c>
      <c r="AE95" s="175">
        <f t="shared" si="261"/>
        <v>100.70000000000006</v>
      </c>
      <c r="AF95" s="175">
        <f t="shared" si="261"/>
        <v>100.66500000000006</v>
      </c>
      <c r="AG95" s="175">
        <f t="shared" si="261"/>
        <v>100.63000000000007</v>
      </c>
      <c r="AH95" s="175">
        <f t="shared" si="261"/>
        <v>100.59500000000007</v>
      </c>
      <c r="AI95" s="175">
        <f t="shared" si="261"/>
        <v>100.56000000000007</v>
      </c>
      <c r="AJ95" s="175">
        <f t="shared" si="261"/>
        <v>100.52500000000008</v>
      </c>
      <c r="AK95" s="175">
        <f t="shared" si="261"/>
        <v>100.49000000000008</v>
      </c>
      <c r="AL95" s="175">
        <f t="shared" si="261"/>
        <v>100.45500000000008</v>
      </c>
      <c r="AM95" s="175">
        <f t="shared" si="261"/>
        <v>100.42000000000009</v>
      </c>
      <c r="AN95" s="175">
        <f t="shared" si="261"/>
        <v>100.38500000000009</v>
      </c>
      <c r="AO95" s="175">
        <f t="shared" si="261"/>
        <v>100.35000000000009</v>
      </c>
      <c r="AP95" s="175">
        <f t="shared" si="261"/>
        <v>100.3150000000001</v>
      </c>
      <c r="AQ95" s="175">
        <f t="shared" si="261"/>
        <v>100.2800000000001</v>
      </c>
      <c r="AR95" s="175">
        <f t="shared" si="261"/>
        <v>100.2450000000001</v>
      </c>
      <c r="AS95" s="175">
        <f t="shared" si="261"/>
        <v>100.21000000000011</v>
      </c>
      <c r="AT95" s="175">
        <f t="shared" si="261"/>
        <v>100.17500000000011</v>
      </c>
      <c r="AU95" s="166">
        <f t="shared" si="261"/>
        <v>100.14000000000011</v>
      </c>
      <c r="AV95" s="166">
        <f t="shared" si="261"/>
        <v>100.10500000000012</v>
      </c>
      <c r="AW95" s="154">
        <v>100.05</v>
      </c>
      <c r="AX95" s="111">
        <v>100</v>
      </c>
      <c r="AY95" s="109">
        <v>100</v>
      </c>
      <c r="AZ95" s="155">
        <v>100</v>
      </c>
      <c r="BA95" s="109">
        <v>100</v>
      </c>
      <c r="BB95" s="109">
        <v>100</v>
      </c>
      <c r="BC95" s="110">
        <v>100</v>
      </c>
      <c r="BD95" s="150">
        <f>+BD94-0.057</f>
        <v>99.87299999999999</v>
      </c>
      <c r="BE95" s="150">
        <f t="shared" si="260"/>
        <v>99.842999999999989</v>
      </c>
      <c r="BF95" s="150">
        <f t="shared" si="260"/>
        <v>99.812999999999988</v>
      </c>
      <c r="BG95" s="150">
        <f t="shared" si="260"/>
        <v>99.782999999999987</v>
      </c>
      <c r="BH95" s="150">
        <f t="shared" si="260"/>
        <v>99.752999999999986</v>
      </c>
      <c r="BI95" s="150">
        <f t="shared" si="260"/>
        <v>99.722999999999985</v>
      </c>
      <c r="BJ95" s="150">
        <f t="shared" si="260"/>
        <v>99.687999999999988</v>
      </c>
      <c r="BK95" s="150">
        <f t="shared" si="260"/>
        <v>99.657999999999987</v>
      </c>
      <c r="BL95" s="150">
        <f t="shared" si="260"/>
        <v>99.62299999999999</v>
      </c>
      <c r="BM95" s="150">
        <f t="shared" si="260"/>
        <v>99.592999999999989</v>
      </c>
      <c r="BN95" s="150">
        <f t="shared" si="260"/>
        <v>99.557999999999993</v>
      </c>
      <c r="BO95" s="150">
        <f t="shared" si="260"/>
        <v>99.527999999999992</v>
      </c>
      <c r="BP95" s="150">
        <f t="shared" si="260"/>
        <v>99.49799999999999</v>
      </c>
      <c r="BQ95" s="150">
        <f t="shared" si="260"/>
        <v>99.462999999999994</v>
      </c>
      <c r="BR95" s="150">
        <f t="shared" si="260"/>
        <v>99.432999999999993</v>
      </c>
      <c r="BS95" s="150">
        <f t="shared" si="260"/>
        <v>99.397999999999996</v>
      </c>
      <c r="BT95" s="150">
        <f t="shared" si="260"/>
        <v>99.367999999999995</v>
      </c>
      <c r="BU95" s="150">
        <f t="shared" si="260"/>
        <v>99.332999999999998</v>
      </c>
      <c r="BV95" s="150">
        <f t="shared" si="260"/>
        <v>99.302999999999997</v>
      </c>
      <c r="BW95" s="150">
        <f t="shared" si="260"/>
        <v>99.272999999999996</v>
      </c>
      <c r="BX95" s="150">
        <f t="shared" si="260"/>
        <v>99.238</v>
      </c>
      <c r="BY95" s="150">
        <f t="shared" si="260"/>
        <v>99.207999999999998</v>
      </c>
      <c r="BZ95" s="150">
        <f t="shared" si="260"/>
        <v>99.173000000000002</v>
      </c>
      <c r="CA95" s="150">
        <f t="shared" si="260"/>
        <v>99.143000000000001</v>
      </c>
      <c r="CB95" s="150">
        <f t="shared" si="260"/>
        <v>99.113</v>
      </c>
      <c r="CC95" s="150">
        <f t="shared" si="260"/>
        <v>99.078000000000003</v>
      </c>
      <c r="CD95" s="150">
        <f t="shared" si="260"/>
        <v>99.048000000000002</v>
      </c>
      <c r="CE95" s="150">
        <f t="shared" si="260"/>
        <v>99.018000000000001</v>
      </c>
      <c r="CF95" s="150">
        <f t="shared" si="260"/>
        <v>98.983000000000004</v>
      </c>
      <c r="CG95" s="150">
        <f t="shared" si="260"/>
        <v>98.953000000000003</v>
      </c>
      <c r="CH95" s="150">
        <f t="shared" si="260"/>
        <v>98.923000000000002</v>
      </c>
      <c r="CI95" s="150">
        <f t="shared" si="260"/>
        <v>98.888000000000005</v>
      </c>
      <c r="CJ95" s="150">
        <f t="shared" si="260"/>
        <v>98.858000000000004</v>
      </c>
      <c r="CK95" s="150">
        <f t="shared" si="260"/>
        <v>98.828000000000003</v>
      </c>
      <c r="CL95" s="150">
        <f>+CL94-0.038</f>
        <v>98.836000000000013</v>
      </c>
      <c r="CM95" s="218">
        <v>98.71</v>
      </c>
      <c r="CN95" s="111"/>
      <c r="CO95" s="108"/>
      <c r="CP95" s="108"/>
      <c r="CQ95" s="108"/>
      <c r="CR95" s="107"/>
    </row>
    <row r="96" spans="1:96" ht="49.5" customHeight="1" thickBot="1">
      <c r="A96" s="104">
        <f t="shared" si="102"/>
        <v>63</v>
      </c>
      <c r="B96" s="108"/>
      <c r="C96" s="108"/>
      <c r="D96" s="108"/>
      <c r="E96" s="108"/>
      <c r="F96" s="108"/>
      <c r="G96" s="112"/>
      <c r="H96" s="225">
        <v>101.5</v>
      </c>
      <c r="I96" s="166">
        <f t="shared" si="256"/>
        <v>101.465</v>
      </c>
      <c r="J96" s="175">
        <f t="shared" si="257"/>
        <v>101.43799999999999</v>
      </c>
      <c r="K96" s="175">
        <f t="shared" si="258"/>
        <v>101.40199999999999</v>
      </c>
      <c r="L96" s="175">
        <f t="shared" ref="L96:AV96" si="262">+K96-0.035</f>
        <v>101.36699999999999</v>
      </c>
      <c r="M96" s="175">
        <f t="shared" si="262"/>
        <v>101.33199999999999</v>
      </c>
      <c r="N96" s="175">
        <f t="shared" si="262"/>
        <v>101.297</v>
      </c>
      <c r="O96" s="175">
        <f t="shared" si="262"/>
        <v>101.262</v>
      </c>
      <c r="P96" s="175">
        <f t="shared" si="262"/>
        <v>101.227</v>
      </c>
      <c r="Q96" s="175">
        <f t="shared" si="262"/>
        <v>101.19200000000001</v>
      </c>
      <c r="R96" s="175">
        <f t="shared" si="262"/>
        <v>101.15700000000001</v>
      </c>
      <c r="S96" s="175">
        <f t="shared" si="262"/>
        <v>101.12200000000001</v>
      </c>
      <c r="T96" s="175">
        <f t="shared" si="262"/>
        <v>101.08700000000002</v>
      </c>
      <c r="U96" s="175">
        <f t="shared" si="262"/>
        <v>101.05200000000002</v>
      </c>
      <c r="V96" s="175">
        <f t="shared" si="262"/>
        <v>101.01700000000002</v>
      </c>
      <c r="W96" s="175">
        <f t="shared" si="262"/>
        <v>100.98200000000003</v>
      </c>
      <c r="X96" s="175">
        <f t="shared" si="262"/>
        <v>100.94700000000003</v>
      </c>
      <c r="Y96" s="175">
        <f t="shared" si="262"/>
        <v>100.91200000000003</v>
      </c>
      <c r="Z96" s="175">
        <f t="shared" si="262"/>
        <v>100.87700000000004</v>
      </c>
      <c r="AA96" s="175">
        <f t="shared" si="262"/>
        <v>100.84200000000004</v>
      </c>
      <c r="AB96" s="175">
        <f t="shared" si="262"/>
        <v>100.80700000000004</v>
      </c>
      <c r="AC96" s="175">
        <f t="shared" si="262"/>
        <v>100.77200000000005</v>
      </c>
      <c r="AD96" s="175">
        <f t="shared" si="262"/>
        <v>100.73700000000005</v>
      </c>
      <c r="AE96" s="175">
        <f t="shared" si="262"/>
        <v>100.70200000000006</v>
      </c>
      <c r="AF96" s="175">
        <f t="shared" si="262"/>
        <v>100.66700000000006</v>
      </c>
      <c r="AG96" s="175">
        <f t="shared" si="262"/>
        <v>100.63200000000006</v>
      </c>
      <c r="AH96" s="175">
        <f t="shared" si="262"/>
        <v>100.59700000000007</v>
      </c>
      <c r="AI96" s="175">
        <f t="shared" si="262"/>
        <v>100.56200000000007</v>
      </c>
      <c r="AJ96" s="175">
        <f t="shared" si="262"/>
        <v>100.52700000000007</v>
      </c>
      <c r="AK96" s="175">
        <f t="shared" si="262"/>
        <v>100.49200000000008</v>
      </c>
      <c r="AL96" s="175">
        <f t="shared" si="262"/>
        <v>100.45700000000008</v>
      </c>
      <c r="AM96" s="175">
        <f t="shared" si="262"/>
        <v>100.42200000000008</v>
      </c>
      <c r="AN96" s="175">
        <f t="shared" si="262"/>
        <v>100.38700000000009</v>
      </c>
      <c r="AO96" s="175">
        <f t="shared" si="262"/>
        <v>100.35200000000009</v>
      </c>
      <c r="AP96" s="175">
        <f t="shared" si="262"/>
        <v>100.31700000000009</v>
      </c>
      <c r="AQ96" s="175">
        <f t="shared" si="262"/>
        <v>100.2820000000001</v>
      </c>
      <c r="AR96" s="175">
        <f t="shared" si="262"/>
        <v>100.2470000000001</v>
      </c>
      <c r="AS96" s="175">
        <f t="shared" si="262"/>
        <v>100.2120000000001</v>
      </c>
      <c r="AT96" s="175">
        <f t="shared" si="262"/>
        <v>100.17700000000011</v>
      </c>
      <c r="AU96" s="166">
        <f t="shared" si="262"/>
        <v>100.14200000000011</v>
      </c>
      <c r="AV96" s="166">
        <f t="shared" si="262"/>
        <v>100.10700000000011</v>
      </c>
      <c r="AW96" s="218">
        <v>100.05</v>
      </c>
      <c r="AX96" s="159">
        <v>99.77</v>
      </c>
      <c r="AY96" s="149">
        <f>+AX96-0.031</f>
        <v>99.73899999999999</v>
      </c>
      <c r="AZ96" s="149">
        <f t="shared" ref="AZ96:CM97" si="263">+AY96-0.031</f>
        <v>99.707999999999984</v>
      </c>
      <c r="BA96" s="149">
        <f t="shared" si="263"/>
        <v>99.676999999999978</v>
      </c>
      <c r="BB96" s="149">
        <f t="shared" si="263"/>
        <v>99.645999999999972</v>
      </c>
      <c r="BC96" s="149">
        <f t="shared" si="263"/>
        <v>99.614999999999966</v>
      </c>
      <c r="BD96" s="149">
        <f t="shared" si="263"/>
        <v>99.583999999999961</v>
      </c>
      <c r="BE96" s="149">
        <f t="shared" si="263"/>
        <v>99.552999999999955</v>
      </c>
      <c r="BF96" s="149">
        <f t="shared" si="263"/>
        <v>99.521999999999949</v>
      </c>
      <c r="BG96" s="149">
        <f t="shared" si="263"/>
        <v>99.490999999999943</v>
      </c>
      <c r="BH96" s="149">
        <f t="shared" si="263"/>
        <v>99.459999999999937</v>
      </c>
      <c r="BI96" s="149">
        <f t="shared" si="263"/>
        <v>99.428999999999931</v>
      </c>
      <c r="BJ96" s="149">
        <f t="shared" si="263"/>
        <v>99.397999999999925</v>
      </c>
      <c r="BK96" s="149">
        <f t="shared" si="263"/>
        <v>99.366999999999919</v>
      </c>
      <c r="BL96" s="149">
        <f t="shared" si="263"/>
        <v>99.335999999999913</v>
      </c>
      <c r="BM96" s="149">
        <f t="shared" si="263"/>
        <v>99.304999999999907</v>
      </c>
      <c r="BN96" s="149">
        <f t="shared" si="263"/>
        <v>99.273999999999901</v>
      </c>
      <c r="BO96" s="149">
        <f t="shared" si="263"/>
        <v>99.242999999999896</v>
      </c>
      <c r="BP96" s="149">
        <f t="shared" si="263"/>
        <v>99.21199999999989</v>
      </c>
      <c r="BQ96" s="149">
        <f t="shared" si="263"/>
        <v>99.180999999999884</v>
      </c>
      <c r="BR96" s="149">
        <f t="shared" si="263"/>
        <v>99.149999999999878</v>
      </c>
      <c r="BS96" s="149">
        <f t="shared" si="263"/>
        <v>99.118999999999872</v>
      </c>
      <c r="BT96" s="149">
        <f t="shared" si="263"/>
        <v>99.087999999999866</v>
      </c>
      <c r="BU96" s="149">
        <f t="shared" si="263"/>
        <v>99.05699999999986</v>
      </c>
      <c r="BV96" s="149">
        <f t="shared" si="263"/>
        <v>99.025999999999854</v>
      </c>
      <c r="BW96" s="149">
        <f t="shared" si="263"/>
        <v>98.994999999999848</v>
      </c>
      <c r="BX96" s="149">
        <f t="shared" si="263"/>
        <v>98.963999999999842</v>
      </c>
      <c r="BY96" s="149">
        <f t="shared" si="263"/>
        <v>98.932999999999836</v>
      </c>
      <c r="BZ96" s="149">
        <f t="shared" si="263"/>
        <v>98.90199999999983</v>
      </c>
      <c r="CA96" s="149">
        <f t="shared" si="263"/>
        <v>98.870999999999825</v>
      </c>
      <c r="CB96" s="149">
        <f t="shared" si="263"/>
        <v>98.839999999999819</v>
      </c>
      <c r="CC96" s="149">
        <f t="shared" si="263"/>
        <v>98.808999999999813</v>
      </c>
      <c r="CD96" s="149">
        <f t="shared" si="263"/>
        <v>98.777999999999807</v>
      </c>
      <c r="CE96" s="149">
        <f t="shared" si="263"/>
        <v>98.746999999999801</v>
      </c>
      <c r="CF96" s="149">
        <f t="shared" si="263"/>
        <v>98.715999999999795</v>
      </c>
      <c r="CG96" s="149">
        <f t="shared" si="263"/>
        <v>98.684999999999789</v>
      </c>
      <c r="CH96" s="149">
        <f t="shared" si="263"/>
        <v>98.653999999999783</v>
      </c>
      <c r="CI96" s="149">
        <f t="shared" si="263"/>
        <v>98.622999999999777</v>
      </c>
      <c r="CJ96" s="149">
        <f t="shared" si="263"/>
        <v>98.591999999999771</v>
      </c>
      <c r="CK96" s="149">
        <f t="shared" si="263"/>
        <v>98.560999999999765</v>
      </c>
      <c r="CL96" s="149">
        <f t="shared" si="263"/>
        <v>98.52999999999976</v>
      </c>
      <c r="CM96" s="149">
        <f t="shared" si="263"/>
        <v>98.498999999999754</v>
      </c>
      <c r="CN96" s="157">
        <v>98.48</v>
      </c>
      <c r="CO96" s="113"/>
      <c r="CP96" s="108"/>
      <c r="CQ96" s="108"/>
      <c r="CR96" s="107"/>
    </row>
    <row r="97" spans="1:96" ht="49.5" customHeight="1">
      <c r="A97" s="104">
        <f t="shared" si="102"/>
        <v>60</v>
      </c>
      <c r="B97" s="108"/>
      <c r="C97" s="108"/>
      <c r="D97" s="108"/>
      <c r="E97" s="108"/>
      <c r="F97" s="108"/>
      <c r="G97" s="112"/>
      <c r="H97" s="225">
        <v>101.5</v>
      </c>
      <c r="I97" s="166">
        <f t="shared" si="256"/>
        <v>101.465</v>
      </c>
      <c r="J97" s="175">
        <f t="shared" si="257"/>
        <v>101.43999999999998</v>
      </c>
      <c r="K97" s="175">
        <f t="shared" si="258"/>
        <v>101.40399999999998</v>
      </c>
      <c r="L97" s="175">
        <f t="shared" ref="L97:AV97" si="264">+K97-0.035</f>
        <v>101.36899999999999</v>
      </c>
      <c r="M97" s="175">
        <f t="shared" si="264"/>
        <v>101.33399999999999</v>
      </c>
      <c r="N97" s="175">
        <f t="shared" si="264"/>
        <v>101.29899999999999</v>
      </c>
      <c r="O97" s="175">
        <f t="shared" si="264"/>
        <v>101.264</v>
      </c>
      <c r="P97" s="175">
        <f t="shared" si="264"/>
        <v>101.229</v>
      </c>
      <c r="Q97" s="175">
        <f t="shared" si="264"/>
        <v>101.194</v>
      </c>
      <c r="R97" s="175">
        <f t="shared" si="264"/>
        <v>101.15900000000001</v>
      </c>
      <c r="S97" s="175">
        <f t="shared" si="264"/>
        <v>101.12400000000001</v>
      </c>
      <c r="T97" s="175">
        <f t="shared" si="264"/>
        <v>101.08900000000001</v>
      </c>
      <c r="U97" s="175">
        <f t="shared" si="264"/>
        <v>101.05400000000002</v>
      </c>
      <c r="V97" s="175">
        <f t="shared" si="264"/>
        <v>101.01900000000002</v>
      </c>
      <c r="W97" s="175">
        <f t="shared" si="264"/>
        <v>100.98400000000002</v>
      </c>
      <c r="X97" s="175">
        <f t="shared" si="264"/>
        <v>100.94900000000003</v>
      </c>
      <c r="Y97" s="175">
        <f t="shared" si="264"/>
        <v>100.91400000000003</v>
      </c>
      <c r="Z97" s="175">
        <f t="shared" si="264"/>
        <v>100.87900000000003</v>
      </c>
      <c r="AA97" s="175">
        <f t="shared" si="264"/>
        <v>100.84400000000004</v>
      </c>
      <c r="AB97" s="175">
        <f t="shared" si="264"/>
        <v>100.80900000000004</v>
      </c>
      <c r="AC97" s="175">
        <f t="shared" si="264"/>
        <v>100.77400000000004</v>
      </c>
      <c r="AD97" s="175">
        <f t="shared" si="264"/>
        <v>100.73900000000005</v>
      </c>
      <c r="AE97" s="175">
        <f t="shared" si="264"/>
        <v>100.70400000000005</v>
      </c>
      <c r="AF97" s="175">
        <f t="shared" si="264"/>
        <v>100.66900000000005</v>
      </c>
      <c r="AG97" s="175">
        <f t="shared" si="264"/>
        <v>100.63400000000006</v>
      </c>
      <c r="AH97" s="175">
        <f t="shared" si="264"/>
        <v>100.59900000000006</v>
      </c>
      <c r="AI97" s="175">
        <f t="shared" si="264"/>
        <v>100.56400000000006</v>
      </c>
      <c r="AJ97" s="175">
        <f t="shared" si="264"/>
        <v>100.52900000000007</v>
      </c>
      <c r="AK97" s="175">
        <f t="shared" si="264"/>
        <v>100.49400000000007</v>
      </c>
      <c r="AL97" s="175">
        <f t="shared" si="264"/>
        <v>100.45900000000007</v>
      </c>
      <c r="AM97" s="175">
        <f t="shared" si="264"/>
        <v>100.42400000000008</v>
      </c>
      <c r="AN97" s="175">
        <f t="shared" si="264"/>
        <v>100.38900000000008</v>
      </c>
      <c r="AO97" s="175">
        <f t="shared" si="264"/>
        <v>100.35400000000008</v>
      </c>
      <c r="AP97" s="175">
        <f t="shared" si="264"/>
        <v>100.31900000000009</v>
      </c>
      <c r="AQ97" s="175">
        <f t="shared" si="264"/>
        <v>100.28400000000009</v>
      </c>
      <c r="AR97" s="175">
        <f t="shared" si="264"/>
        <v>100.24900000000009</v>
      </c>
      <c r="AS97" s="175">
        <f t="shared" si="264"/>
        <v>100.2140000000001</v>
      </c>
      <c r="AT97" s="175">
        <f t="shared" si="264"/>
        <v>100.1790000000001</v>
      </c>
      <c r="AU97" s="166">
        <f t="shared" si="264"/>
        <v>100.1440000000001</v>
      </c>
      <c r="AV97" s="166">
        <f t="shared" si="264"/>
        <v>100.10900000000011</v>
      </c>
      <c r="AW97" s="223">
        <v>100.65</v>
      </c>
      <c r="AX97" s="126">
        <v>99.77</v>
      </c>
      <c r="AY97" s="108">
        <f>+AX97-0.031</f>
        <v>99.73899999999999</v>
      </c>
      <c r="AZ97" s="108">
        <f t="shared" si="263"/>
        <v>99.707999999999984</v>
      </c>
      <c r="BA97" s="108">
        <f t="shared" si="263"/>
        <v>99.676999999999978</v>
      </c>
      <c r="BB97" s="108">
        <f t="shared" si="263"/>
        <v>99.645999999999972</v>
      </c>
      <c r="BC97" s="108">
        <f t="shared" si="263"/>
        <v>99.614999999999966</v>
      </c>
      <c r="BD97" s="108">
        <f t="shared" si="263"/>
        <v>99.583999999999961</v>
      </c>
      <c r="BE97" s="108">
        <f t="shared" si="263"/>
        <v>99.552999999999955</v>
      </c>
      <c r="BF97" s="108">
        <f t="shared" si="263"/>
        <v>99.521999999999949</v>
      </c>
      <c r="BG97" s="108">
        <f t="shared" si="263"/>
        <v>99.490999999999943</v>
      </c>
      <c r="BH97" s="108">
        <f t="shared" si="263"/>
        <v>99.459999999999937</v>
      </c>
      <c r="BI97" s="108">
        <f t="shared" si="263"/>
        <v>99.428999999999931</v>
      </c>
      <c r="BJ97" s="108">
        <f t="shared" si="263"/>
        <v>99.397999999999925</v>
      </c>
      <c r="BK97" s="108">
        <f t="shared" si="263"/>
        <v>99.366999999999919</v>
      </c>
      <c r="BL97" s="108">
        <f t="shared" si="263"/>
        <v>99.335999999999913</v>
      </c>
      <c r="BM97" s="108">
        <f t="shared" si="263"/>
        <v>99.304999999999907</v>
      </c>
      <c r="BN97" s="108">
        <f t="shared" si="263"/>
        <v>99.273999999999901</v>
      </c>
      <c r="BO97" s="108">
        <f t="shared" si="263"/>
        <v>99.242999999999896</v>
      </c>
      <c r="BP97" s="108">
        <f t="shared" si="263"/>
        <v>99.21199999999989</v>
      </c>
      <c r="BQ97" s="108">
        <f t="shared" si="263"/>
        <v>99.180999999999884</v>
      </c>
      <c r="BR97" s="108">
        <f t="shared" si="263"/>
        <v>99.149999999999878</v>
      </c>
      <c r="BS97" s="108">
        <f t="shared" si="263"/>
        <v>99.118999999999872</v>
      </c>
      <c r="BT97" s="108">
        <f t="shared" si="263"/>
        <v>99.087999999999866</v>
      </c>
      <c r="BU97" s="108">
        <f t="shared" si="263"/>
        <v>99.05699999999986</v>
      </c>
      <c r="BV97" s="108">
        <f t="shared" si="263"/>
        <v>99.025999999999854</v>
      </c>
      <c r="BW97" s="108">
        <f t="shared" si="263"/>
        <v>98.994999999999848</v>
      </c>
      <c r="BX97" s="108">
        <f t="shared" si="263"/>
        <v>98.963999999999842</v>
      </c>
      <c r="BY97" s="108">
        <f t="shared" si="263"/>
        <v>98.932999999999836</v>
      </c>
      <c r="BZ97" s="108">
        <f t="shared" si="263"/>
        <v>98.90199999999983</v>
      </c>
      <c r="CA97" s="108">
        <f t="shared" si="263"/>
        <v>98.870999999999825</v>
      </c>
      <c r="CB97" s="108">
        <f t="shared" si="263"/>
        <v>98.839999999999819</v>
      </c>
      <c r="CC97" s="108">
        <f t="shared" si="263"/>
        <v>98.808999999999813</v>
      </c>
      <c r="CD97" s="108">
        <f t="shared" si="263"/>
        <v>98.777999999999807</v>
      </c>
      <c r="CE97" s="108">
        <f t="shared" si="263"/>
        <v>98.746999999999801</v>
      </c>
      <c r="CF97" s="108">
        <f t="shared" si="263"/>
        <v>98.715999999999795</v>
      </c>
      <c r="CG97" s="108">
        <f t="shared" si="263"/>
        <v>98.684999999999789</v>
      </c>
      <c r="CH97" s="108">
        <f t="shared" si="263"/>
        <v>98.653999999999783</v>
      </c>
      <c r="CI97" s="108">
        <f t="shared" si="263"/>
        <v>98.622999999999777</v>
      </c>
      <c r="CJ97" s="108">
        <f t="shared" si="263"/>
        <v>98.591999999999771</v>
      </c>
      <c r="CK97" s="108">
        <f t="shared" si="263"/>
        <v>98.560999999999765</v>
      </c>
      <c r="CL97" s="108">
        <f t="shared" si="263"/>
        <v>98.52999999999976</v>
      </c>
      <c r="CM97" s="108">
        <f t="shared" si="263"/>
        <v>98.498999999999754</v>
      </c>
      <c r="CN97" s="154">
        <v>98.48</v>
      </c>
      <c r="CO97" s="113"/>
      <c r="CP97" s="108"/>
      <c r="CQ97" s="108"/>
      <c r="CR97" s="107"/>
    </row>
    <row r="98" spans="1:96" ht="49.5" customHeight="1">
      <c r="A98" s="104">
        <f t="shared" si="102"/>
        <v>57</v>
      </c>
      <c r="B98" s="108"/>
      <c r="C98" s="108"/>
      <c r="D98" s="108"/>
      <c r="E98" s="108"/>
      <c r="F98" s="108"/>
      <c r="G98" s="112"/>
      <c r="H98" s="225">
        <v>101.5</v>
      </c>
      <c r="I98" s="166">
        <f t="shared" si="256"/>
        <v>101.465</v>
      </c>
      <c r="J98" s="175">
        <f t="shared" si="257"/>
        <v>101.44199999999998</v>
      </c>
      <c r="K98" s="175">
        <f t="shared" si="258"/>
        <v>101.40599999999998</v>
      </c>
      <c r="L98" s="175">
        <f t="shared" ref="L98:AV98" si="265">+K98-0.035</f>
        <v>101.37099999999998</v>
      </c>
      <c r="M98" s="175">
        <f t="shared" si="265"/>
        <v>101.33599999999998</v>
      </c>
      <c r="N98" s="175">
        <f t="shared" si="265"/>
        <v>101.30099999999999</v>
      </c>
      <c r="O98" s="175">
        <f t="shared" si="265"/>
        <v>101.26599999999999</v>
      </c>
      <c r="P98" s="175">
        <f t="shared" si="265"/>
        <v>101.23099999999999</v>
      </c>
      <c r="Q98" s="175">
        <f t="shared" si="265"/>
        <v>101.196</v>
      </c>
      <c r="R98" s="175">
        <f t="shared" si="265"/>
        <v>101.161</v>
      </c>
      <c r="S98" s="175">
        <f t="shared" si="265"/>
        <v>101.126</v>
      </c>
      <c r="T98" s="175">
        <f t="shared" si="265"/>
        <v>101.09100000000001</v>
      </c>
      <c r="U98" s="175">
        <f t="shared" si="265"/>
        <v>101.05600000000001</v>
      </c>
      <c r="V98" s="175">
        <f t="shared" si="265"/>
        <v>101.02100000000002</v>
      </c>
      <c r="W98" s="175">
        <f t="shared" si="265"/>
        <v>100.98600000000002</v>
      </c>
      <c r="X98" s="175">
        <f t="shared" si="265"/>
        <v>100.95100000000002</v>
      </c>
      <c r="Y98" s="175">
        <f t="shared" si="265"/>
        <v>100.91600000000003</v>
      </c>
      <c r="Z98" s="175">
        <f t="shared" si="265"/>
        <v>100.88100000000003</v>
      </c>
      <c r="AA98" s="175">
        <f t="shared" si="265"/>
        <v>100.84600000000003</v>
      </c>
      <c r="AB98" s="175">
        <f t="shared" si="265"/>
        <v>100.81100000000004</v>
      </c>
      <c r="AC98" s="175">
        <f t="shared" si="265"/>
        <v>100.77600000000004</v>
      </c>
      <c r="AD98" s="175">
        <f t="shared" si="265"/>
        <v>100.74100000000004</v>
      </c>
      <c r="AE98" s="175">
        <f t="shared" si="265"/>
        <v>100.70600000000005</v>
      </c>
      <c r="AF98" s="175">
        <f t="shared" si="265"/>
        <v>100.67100000000005</v>
      </c>
      <c r="AG98" s="175">
        <f t="shared" si="265"/>
        <v>100.63600000000005</v>
      </c>
      <c r="AH98" s="175">
        <f t="shared" si="265"/>
        <v>100.60100000000006</v>
      </c>
      <c r="AI98" s="175">
        <f t="shared" si="265"/>
        <v>100.56600000000006</v>
      </c>
      <c r="AJ98" s="175">
        <f t="shared" si="265"/>
        <v>100.53100000000006</v>
      </c>
      <c r="AK98" s="175">
        <f t="shared" si="265"/>
        <v>100.49600000000007</v>
      </c>
      <c r="AL98" s="175">
        <f t="shared" si="265"/>
        <v>100.46100000000007</v>
      </c>
      <c r="AM98" s="175">
        <f t="shared" si="265"/>
        <v>100.42600000000007</v>
      </c>
      <c r="AN98" s="175">
        <f t="shared" si="265"/>
        <v>100.39100000000008</v>
      </c>
      <c r="AO98" s="175">
        <f t="shared" si="265"/>
        <v>100.35600000000008</v>
      </c>
      <c r="AP98" s="175">
        <f t="shared" si="265"/>
        <v>100.32100000000008</v>
      </c>
      <c r="AQ98" s="175">
        <f t="shared" si="265"/>
        <v>100.28600000000009</v>
      </c>
      <c r="AR98" s="175">
        <f t="shared" si="265"/>
        <v>100.25100000000009</v>
      </c>
      <c r="AS98" s="175">
        <f t="shared" si="265"/>
        <v>100.21600000000009</v>
      </c>
      <c r="AT98" s="175">
        <f t="shared" si="265"/>
        <v>100.1810000000001</v>
      </c>
      <c r="AU98" s="166">
        <f t="shared" si="265"/>
        <v>100.1460000000001</v>
      </c>
      <c r="AV98" s="166">
        <f t="shared" si="265"/>
        <v>100.1110000000001</v>
      </c>
      <c r="AW98" s="224">
        <v>100.65</v>
      </c>
      <c r="AX98" s="126">
        <v>99.77</v>
      </c>
      <c r="AY98" s="108">
        <f t="shared" ref="AY98:CM98" si="266">+AX98-0.031</f>
        <v>99.73899999999999</v>
      </c>
      <c r="AZ98" s="108">
        <f t="shared" si="266"/>
        <v>99.707999999999984</v>
      </c>
      <c r="BA98" s="108">
        <f t="shared" si="266"/>
        <v>99.676999999999978</v>
      </c>
      <c r="BB98" s="108">
        <f t="shared" si="266"/>
        <v>99.645999999999972</v>
      </c>
      <c r="BC98" s="108">
        <f t="shared" si="266"/>
        <v>99.614999999999966</v>
      </c>
      <c r="BD98" s="108">
        <f t="shared" si="266"/>
        <v>99.583999999999961</v>
      </c>
      <c r="BE98" s="108">
        <f t="shared" si="266"/>
        <v>99.552999999999955</v>
      </c>
      <c r="BF98" s="108">
        <f t="shared" si="266"/>
        <v>99.521999999999949</v>
      </c>
      <c r="BG98" s="108">
        <f t="shared" si="266"/>
        <v>99.490999999999943</v>
      </c>
      <c r="BH98" s="108">
        <f t="shared" si="266"/>
        <v>99.459999999999937</v>
      </c>
      <c r="BI98" s="108">
        <f t="shared" si="266"/>
        <v>99.428999999999931</v>
      </c>
      <c r="BJ98" s="108">
        <f t="shared" si="266"/>
        <v>99.397999999999925</v>
      </c>
      <c r="BK98" s="108">
        <f t="shared" si="266"/>
        <v>99.366999999999919</v>
      </c>
      <c r="BL98" s="108">
        <f t="shared" si="266"/>
        <v>99.335999999999913</v>
      </c>
      <c r="BM98" s="108">
        <f t="shared" si="266"/>
        <v>99.304999999999907</v>
      </c>
      <c r="BN98" s="108">
        <f t="shared" si="266"/>
        <v>99.273999999999901</v>
      </c>
      <c r="BO98" s="108">
        <f t="shared" si="266"/>
        <v>99.242999999999896</v>
      </c>
      <c r="BP98" s="108">
        <f t="shared" si="266"/>
        <v>99.21199999999989</v>
      </c>
      <c r="BQ98" s="108">
        <f t="shared" si="266"/>
        <v>99.180999999999884</v>
      </c>
      <c r="BR98" s="108">
        <f t="shared" si="266"/>
        <v>99.149999999999878</v>
      </c>
      <c r="BS98" s="108">
        <f t="shared" si="266"/>
        <v>99.118999999999872</v>
      </c>
      <c r="BT98" s="108">
        <f t="shared" si="266"/>
        <v>99.087999999999866</v>
      </c>
      <c r="BU98" s="108">
        <f t="shared" si="266"/>
        <v>99.05699999999986</v>
      </c>
      <c r="BV98" s="108">
        <f t="shared" si="266"/>
        <v>99.025999999999854</v>
      </c>
      <c r="BW98" s="108">
        <f t="shared" si="266"/>
        <v>98.994999999999848</v>
      </c>
      <c r="BX98" s="108">
        <f t="shared" si="266"/>
        <v>98.963999999999842</v>
      </c>
      <c r="BY98" s="108">
        <f t="shared" si="266"/>
        <v>98.932999999999836</v>
      </c>
      <c r="BZ98" s="108">
        <f t="shared" si="266"/>
        <v>98.90199999999983</v>
      </c>
      <c r="CA98" s="108">
        <f t="shared" si="266"/>
        <v>98.870999999999825</v>
      </c>
      <c r="CB98" s="108">
        <f t="shared" si="266"/>
        <v>98.839999999999819</v>
      </c>
      <c r="CC98" s="108">
        <f t="shared" si="266"/>
        <v>98.808999999999813</v>
      </c>
      <c r="CD98" s="108">
        <f t="shared" si="266"/>
        <v>98.777999999999807</v>
      </c>
      <c r="CE98" s="108">
        <f t="shared" si="266"/>
        <v>98.746999999999801</v>
      </c>
      <c r="CF98" s="108">
        <f t="shared" si="266"/>
        <v>98.715999999999795</v>
      </c>
      <c r="CG98" s="108">
        <f t="shared" si="266"/>
        <v>98.684999999999789</v>
      </c>
      <c r="CH98" s="108">
        <f t="shared" si="266"/>
        <v>98.653999999999783</v>
      </c>
      <c r="CI98" s="108">
        <f t="shared" si="266"/>
        <v>98.622999999999777</v>
      </c>
      <c r="CJ98" s="108">
        <f t="shared" si="266"/>
        <v>98.591999999999771</v>
      </c>
      <c r="CK98" s="108">
        <f t="shared" si="266"/>
        <v>98.560999999999765</v>
      </c>
      <c r="CL98" s="108">
        <f t="shared" si="266"/>
        <v>98.52999999999976</v>
      </c>
      <c r="CM98" s="108">
        <f t="shared" si="266"/>
        <v>98.498999999999754</v>
      </c>
      <c r="CN98" s="154">
        <v>98.48</v>
      </c>
      <c r="CO98" s="113"/>
      <c r="CP98" s="108"/>
      <c r="CQ98" s="108"/>
      <c r="CR98" s="107"/>
    </row>
    <row r="99" spans="1:96" ht="49.5" customHeight="1">
      <c r="A99" s="104">
        <f t="shared" si="102"/>
        <v>54</v>
      </c>
      <c r="B99" s="108"/>
      <c r="C99" s="108"/>
      <c r="D99" s="108"/>
      <c r="E99" s="108"/>
      <c r="F99" s="108"/>
      <c r="G99" s="112"/>
      <c r="H99" s="225">
        <v>101.5</v>
      </c>
      <c r="I99" s="166">
        <f t="shared" si="256"/>
        <v>101.465</v>
      </c>
      <c r="J99" s="175">
        <f t="shared" si="257"/>
        <v>101.44399999999997</v>
      </c>
      <c r="K99" s="175">
        <f t="shared" si="258"/>
        <v>101.40799999999997</v>
      </c>
      <c r="L99" s="175">
        <f t="shared" ref="L99:AV99" si="267">+K99-0.035</f>
        <v>101.37299999999998</v>
      </c>
      <c r="M99" s="175">
        <f t="shared" si="267"/>
        <v>101.33799999999998</v>
      </c>
      <c r="N99" s="175">
        <f t="shared" si="267"/>
        <v>101.30299999999998</v>
      </c>
      <c r="O99" s="175">
        <f t="shared" si="267"/>
        <v>101.26799999999999</v>
      </c>
      <c r="P99" s="175">
        <f t="shared" si="267"/>
        <v>101.23299999999999</v>
      </c>
      <c r="Q99" s="175">
        <f t="shared" si="267"/>
        <v>101.19799999999999</v>
      </c>
      <c r="R99" s="175">
        <f t="shared" si="267"/>
        <v>101.163</v>
      </c>
      <c r="S99" s="175">
        <f t="shared" si="267"/>
        <v>101.128</v>
      </c>
      <c r="T99" s="175">
        <f t="shared" si="267"/>
        <v>101.093</v>
      </c>
      <c r="U99" s="175">
        <f t="shared" si="267"/>
        <v>101.05800000000001</v>
      </c>
      <c r="V99" s="175">
        <f t="shared" si="267"/>
        <v>101.02300000000001</v>
      </c>
      <c r="W99" s="175">
        <f t="shared" si="267"/>
        <v>100.98800000000001</v>
      </c>
      <c r="X99" s="175">
        <f t="shared" si="267"/>
        <v>100.95300000000002</v>
      </c>
      <c r="Y99" s="175">
        <f t="shared" si="267"/>
        <v>100.91800000000002</v>
      </c>
      <c r="Z99" s="175">
        <f t="shared" si="267"/>
        <v>100.88300000000002</v>
      </c>
      <c r="AA99" s="175">
        <f t="shared" si="267"/>
        <v>100.84800000000003</v>
      </c>
      <c r="AB99" s="175">
        <f t="shared" si="267"/>
        <v>100.81300000000003</v>
      </c>
      <c r="AC99" s="175">
        <f t="shared" si="267"/>
        <v>100.77800000000003</v>
      </c>
      <c r="AD99" s="175">
        <f t="shared" si="267"/>
        <v>100.74300000000004</v>
      </c>
      <c r="AE99" s="175">
        <f t="shared" si="267"/>
        <v>100.70800000000004</v>
      </c>
      <c r="AF99" s="175">
        <f t="shared" si="267"/>
        <v>100.67300000000004</v>
      </c>
      <c r="AG99" s="175">
        <f t="shared" si="267"/>
        <v>100.63800000000005</v>
      </c>
      <c r="AH99" s="175">
        <f t="shared" si="267"/>
        <v>100.60300000000005</v>
      </c>
      <c r="AI99" s="175">
        <f t="shared" si="267"/>
        <v>100.56800000000005</v>
      </c>
      <c r="AJ99" s="175">
        <f t="shared" si="267"/>
        <v>100.53300000000006</v>
      </c>
      <c r="AK99" s="175">
        <f t="shared" si="267"/>
        <v>100.49800000000006</v>
      </c>
      <c r="AL99" s="175">
        <f t="shared" si="267"/>
        <v>100.46300000000006</v>
      </c>
      <c r="AM99" s="175">
        <f t="shared" si="267"/>
        <v>100.42800000000007</v>
      </c>
      <c r="AN99" s="175">
        <f t="shared" si="267"/>
        <v>100.39300000000007</v>
      </c>
      <c r="AO99" s="175">
        <f t="shared" si="267"/>
        <v>100.35800000000008</v>
      </c>
      <c r="AP99" s="175">
        <f t="shared" si="267"/>
        <v>100.32300000000008</v>
      </c>
      <c r="AQ99" s="175">
        <f t="shared" si="267"/>
        <v>100.28800000000008</v>
      </c>
      <c r="AR99" s="175">
        <f t="shared" si="267"/>
        <v>100.25300000000009</v>
      </c>
      <c r="AS99" s="175">
        <f t="shared" si="267"/>
        <v>100.21800000000009</v>
      </c>
      <c r="AT99" s="175">
        <f t="shared" si="267"/>
        <v>100.18300000000009</v>
      </c>
      <c r="AU99" s="166">
        <f t="shared" si="267"/>
        <v>100.1480000000001</v>
      </c>
      <c r="AV99" s="166">
        <f t="shared" si="267"/>
        <v>100.1130000000001</v>
      </c>
      <c r="AW99" s="224">
        <v>100.65</v>
      </c>
      <c r="AX99" s="126">
        <v>99.77</v>
      </c>
      <c r="AY99" s="108">
        <f t="shared" ref="AY99:CM99" si="268">+AX99-0.031</f>
        <v>99.73899999999999</v>
      </c>
      <c r="AZ99" s="108">
        <f t="shared" si="268"/>
        <v>99.707999999999984</v>
      </c>
      <c r="BA99" s="108">
        <f t="shared" si="268"/>
        <v>99.676999999999978</v>
      </c>
      <c r="BB99" s="108">
        <f t="shared" si="268"/>
        <v>99.645999999999972</v>
      </c>
      <c r="BC99" s="108">
        <f t="shared" si="268"/>
        <v>99.614999999999966</v>
      </c>
      <c r="BD99" s="108">
        <f t="shared" si="268"/>
        <v>99.583999999999961</v>
      </c>
      <c r="BE99" s="108">
        <f t="shared" si="268"/>
        <v>99.552999999999955</v>
      </c>
      <c r="BF99" s="108">
        <f t="shared" si="268"/>
        <v>99.521999999999949</v>
      </c>
      <c r="BG99" s="108">
        <f t="shared" si="268"/>
        <v>99.490999999999943</v>
      </c>
      <c r="BH99" s="108">
        <f t="shared" si="268"/>
        <v>99.459999999999937</v>
      </c>
      <c r="BI99" s="108">
        <f t="shared" si="268"/>
        <v>99.428999999999931</v>
      </c>
      <c r="BJ99" s="108">
        <f t="shared" si="268"/>
        <v>99.397999999999925</v>
      </c>
      <c r="BK99" s="108">
        <f t="shared" si="268"/>
        <v>99.366999999999919</v>
      </c>
      <c r="BL99" s="108">
        <f t="shared" si="268"/>
        <v>99.335999999999913</v>
      </c>
      <c r="BM99" s="108">
        <f t="shared" si="268"/>
        <v>99.304999999999907</v>
      </c>
      <c r="BN99" s="108">
        <f t="shared" si="268"/>
        <v>99.273999999999901</v>
      </c>
      <c r="BO99" s="108">
        <f t="shared" si="268"/>
        <v>99.242999999999896</v>
      </c>
      <c r="BP99" s="108">
        <f t="shared" si="268"/>
        <v>99.21199999999989</v>
      </c>
      <c r="BQ99" s="108">
        <f t="shared" si="268"/>
        <v>99.180999999999884</v>
      </c>
      <c r="BR99" s="108">
        <f t="shared" si="268"/>
        <v>99.149999999999878</v>
      </c>
      <c r="BS99" s="108">
        <f t="shared" si="268"/>
        <v>99.118999999999872</v>
      </c>
      <c r="BT99" s="108">
        <f t="shared" si="268"/>
        <v>99.087999999999866</v>
      </c>
      <c r="BU99" s="108">
        <f t="shared" si="268"/>
        <v>99.05699999999986</v>
      </c>
      <c r="BV99" s="108">
        <f t="shared" si="268"/>
        <v>99.025999999999854</v>
      </c>
      <c r="BW99" s="108">
        <f t="shared" si="268"/>
        <v>98.994999999999848</v>
      </c>
      <c r="BX99" s="108">
        <f t="shared" si="268"/>
        <v>98.963999999999842</v>
      </c>
      <c r="BY99" s="108">
        <f t="shared" si="268"/>
        <v>98.932999999999836</v>
      </c>
      <c r="BZ99" s="108">
        <f t="shared" si="268"/>
        <v>98.90199999999983</v>
      </c>
      <c r="CA99" s="108">
        <f t="shared" si="268"/>
        <v>98.870999999999825</v>
      </c>
      <c r="CB99" s="108">
        <f t="shared" si="268"/>
        <v>98.839999999999819</v>
      </c>
      <c r="CC99" s="108">
        <f t="shared" si="268"/>
        <v>98.808999999999813</v>
      </c>
      <c r="CD99" s="108">
        <f t="shared" si="268"/>
        <v>98.777999999999807</v>
      </c>
      <c r="CE99" s="108">
        <f t="shared" si="268"/>
        <v>98.746999999999801</v>
      </c>
      <c r="CF99" s="108">
        <f t="shared" si="268"/>
        <v>98.715999999999795</v>
      </c>
      <c r="CG99" s="108">
        <f t="shared" si="268"/>
        <v>98.684999999999789</v>
      </c>
      <c r="CH99" s="108">
        <f t="shared" si="268"/>
        <v>98.653999999999783</v>
      </c>
      <c r="CI99" s="108">
        <f t="shared" si="268"/>
        <v>98.622999999999777</v>
      </c>
      <c r="CJ99" s="108">
        <f t="shared" si="268"/>
        <v>98.591999999999771</v>
      </c>
      <c r="CK99" s="108">
        <f t="shared" si="268"/>
        <v>98.560999999999765</v>
      </c>
      <c r="CL99" s="108">
        <f t="shared" si="268"/>
        <v>98.52999999999976</v>
      </c>
      <c r="CM99" s="108">
        <f t="shared" si="268"/>
        <v>98.498999999999754</v>
      </c>
      <c r="CN99" s="154">
        <v>98.48</v>
      </c>
      <c r="CO99" s="113"/>
      <c r="CP99" s="108"/>
      <c r="CQ99" s="108"/>
      <c r="CR99" s="107"/>
    </row>
    <row r="100" spans="1:96" ht="49.5" customHeight="1">
      <c r="A100" s="104">
        <f t="shared" si="102"/>
        <v>51</v>
      </c>
      <c r="B100" s="108"/>
      <c r="C100" s="108"/>
      <c r="D100" s="108"/>
      <c r="E100" s="108"/>
      <c r="F100" s="108"/>
      <c r="G100" s="112"/>
      <c r="H100" s="225">
        <v>101.5</v>
      </c>
      <c r="I100" s="166">
        <f t="shared" si="256"/>
        <v>101.465</v>
      </c>
      <c r="J100" s="175">
        <f t="shared" si="257"/>
        <v>101.44599999999997</v>
      </c>
      <c r="K100" s="175">
        <f t="shared" si="258"/>
        <v>101.40999999999997</v>
      </c>
      <c r="L100" s="175">
        <f t="shared" ref="L100:AV100" si="269">+K100-0.035</f>
        <v>101.37499999999997</v>
      </c>
      <c r="M100" s="175">
        <f t="shared" si="269"/>
        <v>101.33999999999997</v>
      </c>
      <c r="N100" s="175">
        <f t="shared" si="269"/>
        <v>101.30499999999998</v>
      </c>
      <c r="O100" s="175">
        <f t="shared" si="269"/>
        <v>101.26999999999998</v>
      </c>
      <c r="P100" s="175">
        <f t="shared" si="269"/>
        <v>101.23499999999999</v>
      </c>
      <c r="Q100" s="175">
        <f t="shared" si="269"/>
        <v>101.19999999999999</v>
      </c>
      <c r="R100" s="175">
        <f t="shared" si="269"/>
        <v>101.16499999999999</v>
      </c>
      <c r="S100" s="175">
        <f t="shared" si="269"/>
        <v>101.13</v>
      </c>
      <c r="T100" s="175">
        <f t="shared" si="269"/>
        <v>101.095</v>
      </c>
      <c r="U100" s="175">
        <f t="shared" si="269"/>
        <v>101.06</v>
      </c>
      <c r="V100" s="175">
        <f t="shared" si="269"/>
        <v>101.02500000000001</v>
      </c>
      <c r="W100" s="175">
        <f t="shared" si="269"/>
        <v>100.99000000000001</v>
      </c>
      <c r="X100" s="175">
        <f t="shared" si="269"/>
        <v>100.95500000000001</v>
      </c>
      <c r="Y100" s="175">
        <f t="shared" si="269"/>
        <v>100.92000000000002</v>
      </c>
      <c r="Z100" s="175">
        <f t="shared" si="269"/>
        <v>100.88500000000002</v>
      </c>
      <c r="AA100" s="175">
        <f t="shared" si="269"/>
        <v>100.85000000000002</v>
      </c>
      <c r="AB100" s="175">
        <f t="shared" si="269"/>
        <v>100.81500000000003</v>
      </c>
      <c r="AC100" s="175">
        <f t="shared" si="269"/>
        <v>100.78000000000003</v>
      </c>
      <c r="AD100" s="175">
        <f t="shared" si="269"/>
        <v>100.74500000000003</v>
      </c>
      <c r="AE100" s="175">
        <f t="shared" si="269"/>
        <v>100.71000000000004</v>
      </c>
      <c r="AF100" s="175">
        <f t="shared" si="269"/>
        <v>100.67500000000004</v>
      </c>
      <c r="AG100" s="175">
        <f t="shared" si="269"/>
        <v>100.64000000000004</v>
      </c>
      <c r="AH100" s="175">
        <f t="shared" si="269"/>
        <v>100.60500000000005</v>
      </c>
      <c r="AI100" s="175">
        <f t="shared" si="269"/>
        <v>100.57000000000005</v>
      </c>
      <c r="AJ100" s="175">
        <f t="shared" si="269"/>
        <v>100.53500000000005</v>
      </c>
      <c r="AK100" s="175">
        <f t="shared" si="269"/>
        <v>100.50000000000006</v>
      </c>
      <c r="AL100" s="175">
        <f t="shared" si="269"/>
        <v>100.46500000000006</v>
      </c>
      <c r="AM100" s="175">
        <f t="shared" si="269"/>
        <v>100.43000000000006</v>
      </c>
      <c r="AN100" s="175">
        <f t="shared" si="269"/>
        <v>100.39500000000007</v>
      </c>
      <c r="AO100" s="175">
        <f t="shared" si="269"/>
        <v>100.36000000000007</v>
      </c>
      <c r="AP100" s="175">
        <f t="shared" si="269"/>
        <v>100.32500000000007</v>
      </c>
      <c r="AQ100" s="175">
        <f t="shared" si="269"/>
        <v>100.29000000000008</v>
      </c>
      <c r="AR100" s="175">
        <f t="shared" si="269"/>
        <v>100.25500000000008</v>
      </c>
      <c r="AS100" s="175">
        <f t="shared" si="269"/>
        <v>100.22000000000008</v>
      </c>
      <c r="AT100" s="175">
        <f t="shared" si="269"/>
        <v>100.18500000000009</v>
      </c>
      <c r="AU100" s="166">
        <f t="shared" si="269"/>
        <v>100.15000000000009</v>
      </c>
      <c r="AV100" s="166">
        <f t="shared" si="269"/>
        <v>100.11500000000009</v>
      </c>
      <c r="AW100" s="224">
        <v>100.65</v>
      </c>
      <c r="AX100" s="126">
        <v>99.77</v>
      </c>
      <c r="AY100" s="108">
        <f t="shared" ref="AY100:CM100" si="270">+AX100-0.031</f>
        <v>99.73899999999999</v>
      </c>
      <c r="AZ100" s="108">
        <f t="shared" si="270"/>
        <v>99.707999999999984</v>
      </c>
      <c r="BA100" s="108">
        <f t="shared" si="270"/>
        <v>99.676999999999978</v>
      </c>
      <c r="BB100" s="108">
        <f t="shared" si="270"/>
        <v>99.645999999999972</v>
      </c>
      <c r="BC100" s="108">
        <f t="shared" si="270"/>
        <v>99.614999999999966</v>
      </c>
      <c r="BD100" s="108">
        <f t="shared" si="270"/>
        <v>99.583999999999961</v>
      </c>
      <c r="BE100" s="108">
        <f t="shared" si="270"/>
        <v>99.552999999999955</v>
      </c>
      <c r="BF100" s="108">
        <f t="shared" si="270"/>
        <v>99.521999999999949</v>
      </c>
      <c r="BG100" s="108">
        <f t="shared" si="270"/>
        <v>99.490999999999943</v>
      </c>
      <c r="BH100" s="108">
        <f t="shared" si="270"/>
        <v>99.459999999999937</v>
      </c>
      <c r="BI100" s="108">
        <f t="shared" si="270"/>
        <v>99.428999999999931</v>
      </c>
      <c r="BJ100" s="108">
        <f t="shared" si="270"/>
        <v>99.397999999999925</v>
      </c>
      <c r="BK100" s="108">
        <f t="shared" si="270"/>
        <v>99.366999999999919</v>
      </c>
      <c r="BL100" s="108">
        <f t="shared" si="270"/>
        <v>99.335999999999913</v>
      </c>
      <c r="BM100" s="108">
        <f t="shared" si="270"/>
        <v>99.304999999999907</v>
      </c>
      <c r="BN100" s="108">
        <f t="shared" si="270"/>
        <v>99.273999999999901</v>
      </c>
      <c r="BO100" s="108">
        <f t="shared" si="270"/>
        <v>99.242999999999896</v>
      </c>
      <c r="BP100" s="108">
        <f t="shared" si="270"/>
        <v>99.21199999999989</v>
      </c>
      <c r="BQ100" s="108">
        <f t="shared" si="270"/>
        <v>99.180999999999884</v>
      </c>
      <c r="BR100" s="108">
        <f t="shared" si="270"/>
        <v>99.149999999999878</v>
      </c>
      <c r="BS100" s="108">
        <f t="shared" si="270"/>
        <v>99.118999999999872</v>
      </c>
      <c r="BT100" s="108">
        <f t="shared" si="270"/>
        <v>99.087999999999866</v>
      </c>
      <c r="BU100" s="108">
        <f t="shared" si="270"/>
        <v>99.05699999999986</v>
      </c>
      <c r="BV100" s="108">
        <f t="shared" si="270"/>
        <v>99.025999999999854</v>
      </c>
      <c r="BW100" s="108">
        <f t="shared" si="270"/>
        <v>98.994999999999848</v>
      </c>
      <c r="BX100" s="108">
        <f t="shared" si="270"/>
        <v>98.963999999999842</v>
      </c>
      <c r="BY100" s="108">
        <f t="shared" si="270"/>
        <v>98.932999999999836</v>
      </c>
      <c r="BZ100" s="108">
        <f t="shared" si="270"/>
        <v>98.90199999999983</v>
      </c>
      <c r="CA100" s="108">
        <f t="shared" si="270"/>
        <v>98.870999999999825</v>
      </c>
      <c r="CB100" s="108">
        <f t="shared" si="270"/>
        <v>98.839999999999819</v>
      </c>
      <c r="CC100" s="108">
        <f t="shared" si="270"/>
        <v>98.808999999999813</v>
      </c>
      <c r="CD100" s="108">
        <f t="shared" si="270"/>
        <v>98.777999999999807</v>
      </c>
      <c r="CE100" s="108">
        <f t="shared" si="270"/>
        <v>98.746999999999801</v>
      </c>
      <c r="CF100" s="108">
        <f t="shared" si="270"/>
        <v>98.715999999999795</v>
      </c>
      <c r="CG100" s="108">
        <f t="shared" si="270"/>
        <v>98.684999999999789</v>
      </c>
      <c r="CH100" s="108">
        <f t="shared" si="270"/>
        <v>98.653999999999783</v>
      </c>
      <c r="CI100" s="108">
        <f t="shared" si="270"/>
        <v>98.622999999999777</v>
      </c>
      <c r="CJ100" s="108">
        <f t="shared" si="270"/>
        <v>98.591999999999771</v>
      </c>
      <c r="CK100" s="108">
        <f t="shared" si="270"/>
        <v>98.560999999999765</v>
      </c>
      <c r="CL100" s="108">
        <f t="shared" si="270"/>
        <v>98.52999999999976</v>
      </c>
      <c r="CM100" s="108">
        <f t="shared" si="270"/>
        <v>98.498999999999754</v>
      </c>
      <c r="CN100" s="154">
        <v>98.48</v>
      </c>
      <c r="CO100" s="113"/>
      <c r="CP100" s="108"/>
      <c r="CQ100" s="108"/>
      <c r="CR100" s="107"/>
    </row>
    <row r="101" spans="1:96" ht="49.5" customHeight="1">
      <c r="A101" s="104">
        <f t="shared" si="102"/>
        <v>48</v>
      </c>
      <c r="B101" s="108"/>
      <c r="C101" s="108"/>
      <c r="D101" s="108"/>
      <c r="E101" s="108"/>
      <c r="F101" s="108"/>
      <c r="G101" s="112"/>
      <c r="H101" s="225">
        <v>101.5</v>
      </c>
      <c r="I101" s="166">
        <f t="shared" si="256"/>
        <v>101.465</v>
      </c>
      <c r="J101" s="175">
        <f t="shared" si="257"/>
        <v>101.44799999999996</v>
      </c>
      <c r="K101" s="175">
        <f t="shared" si="258"/>
        <v>101.41199999999996</v>
      </c>
      <c r="L101" s="175">
        <f t="shared" ref="L101:AV101" si="271">+K101-0.035</f>
        <v>101.37699999999997</v>
      </c>
      <c r="M101" s="175">
        <f t="shared" si="271"/>
        <v>101.34199999999997</v>
      </c>
      <c r="N101" s="175">
        <f t="shared" si="271"/>
        <v>101.30699999999997</v>
      </c>
      <c r="O101" s="175">
        <f t="shared" si="271"/>
        <v>101.27199999999998</v>
      </c>
      <c r="P101" s="175">
        <f t="shared" si="271"/>
        <v>101.23699999999998</v>
      </c>
      <c r="Q101" s="175">
        <f t="shared" si="271"/>
        <v>101.20199999999998</v>
      </c>
      <c r="R101" s="175">
        <f t="shared" si="271"/>
        <v>101.16699999999999</v>
      </c>
      <c r="S101" s="175">
        <f t="shared" si="271"/>
        <v>101.13199999999999</v>
      </c>
      <c r="T101" s="175">
        <f t="shared" si="271"/>
        <v>101.09699999999999</v>
      </c>
      <c r="U101" s="175">
        <f t="shared" si="271"/>
        <v>101.062</v>
      </c>
      <c r="V101" s="175">
        <f t="shared" si="271"/>
        <v>101.027</v>
      </c>
      <c r="W101" s="175">
        <f t="shared" si="271"/>
        <v>100.992</v>
      </c>
      <c r="X101" s="175">
        <f t="shared" si="271"/>
        <v>100.95700000000001</v>
      </c>
      <c r="Y101" s="175">
        <f t="shared" si="271"/>
        <v>100.92200000000001</v>
      </c>
      <c r="Z101" s="175">
        <f t="shared" si="271"/>
        <v>100.88700000000001</v>
      </c>
      <c r="AA101" s="175">
        <f t="shared" si="271"/>
        <v>100.85200000000002</v>
      </c>
      <c r="AB101" s="175">
        <f t="shared" si="271"/>
        <v>100.81700000000002</v>
      </c>
      <c r="AC101" s="175">
        <f t="shared" si="271"/>
        <v>100.78200000000002</v>
      </c>
      <c r="AD101" s="175">
        <f t="shared" si="271"/>
        <v>100.74700000000003</v>
      </c>
      <c r="AE101" s="175">
        <f t="shared" si="271"/>
        <v>100.71200000000003</v>
      </c>
      <c r="AF101" s="175">
        <f t="shared" si="271"/>
        <v>100.67700000000004</v>
      </c>
      <c r="AG101" s="175">
        <f t="shared" si="271"/>
        <v>100.64200000000004</v>
      </c>
      <c r="AH101" s="175">
        <f t="shared" si="271"/>
        <v>100.60700000000004</v>
      </c>
      <c r="AI101" s="175">
        <f t="shared" si="271"/>
        <v>100.57200000000005</v>
      </c>
      <c r="AJ101" s="175">
        <f t="shared" si="271"/>
        <v>100.53700000000005</v>
      </c>
      <c r="AK101" s="175">
        <f t="shared" si="271"/>
        <v>100.50200000000005</v>
      </c>
      <c r="AL101" s="175">
        <f t="shared" si="271"/>
        <v>100.46700000000006</v>
      </c>
      <c r="AM101" s="175">
        <f t="shared" si="271"/>
        <v>100.43200000000006</v>
      </c>
      <c r="AN101" s="175">
        <f t="shared" si="271"/>
        <v>100.39700000000006</v>
      </c>
      <c r="AO101" s="175">
        <f t="shared" si="271"/>
        <v>100.36200000000007</v>
      </c>
      <c r="AP101" s="175">
        <f t="shared" si="271"/>
        <v>100.32700000000007</v>
      </c>
      <c r="AQ101" s="175">
        <f t="shared" si="271"/>
        <v>100.29200000000007</v>
      </c>
      <c r="AR101" s="175">
        <f t="shared" si="271"/>
        <v>100.25700000000008</v>
      </c>
      <c r="AS101" s="175">
        <f t="shared" si="271"/>
        <v>100.22200000000008</v>
      </c>
      <c r="AT101" s="175">
        <f t="shared" si="271"/>
        <v>100.18700000000008</v>
      </c>
      <c r="AU101" s="166">
        <f t="shared" si="271"/>
        <v>100.15200000000009</v>
      </c>
      <c r="AV101" s="166">
        <f t="shared" si="271"/>
        <v>100.11700000000009</v>
      </c>
      <c r="AW101" s="224">
        <v>100.65</v>
      </c>
      <c r="AX101" s="126">
        <v>99.77</v>
      </c>
      <c r="AY101" s="108">
        <f t="shared" ref="AY101:CM101" si="272">+AX101-0.031</f>
        <v>99.73899999999999</v>
      </c>
      <c r="AZ101" s="108">
        <f t="shared" si="272"/>
        <v>99.707999999999984</v>
      </c>
      <c r="BA101" s="108">
        <f t="shared" si="272"/>
        <v>99.676999999999978</v>
      </c>
      <c r="BB101" s="108">
        <f t="shared" si="272"/>
        <v>99.645999999999972</v>
      </c>
      <c r="BC101" s="108">
        <f t="shared" si="272"/>
        <v>99.614999999999966</v>
      </c>
      <c r="BD101" s="108">
        <f t="shared" si="272"/>
        <v>99.583999999999961</v>
      </c>
      <c r="BE101" s="108">
        <f t="shared" si="272"/>
        <v>99.552999999999955</v>
      </c>
      <c r="BF101" s="108">
        <f t="shared" si="272"/>
        <v>99.521999999999949</v>
      </c>
      <c r="BG101" s="108">
        <f t="shared" si="272"/>
        <v>99.490999999999943</v>
      </c>
      <c r="BH101" s="108">
        <f t="shared" si="272"/>
        <v>99.459999999999937</v>
      </c>
      <c r="BI101" s="108">
        <f t="shared" si="272"/>
        <v>99.428999999999931</v>
      </c>
      <c r="BJ101" s="108">
        <f t="shared" si="272"/>
        <v>99.397999999999925</v>
      </c>
      <c r="BK101" s="108">
        <f t="shared" si="272"/>
        <v>99.366999999999919</v>
      </c>
      <c r="BL101" s="108">
        <f t="shared" si="272"/>
        <v>99.335999999999913</v>
      </c>
      <c r="BM101" s="108">
        <f t="shared" si="272"/>
        <v>99.304999999999907</v>
      </c>
      <c r="BN101" s="108">
        <f t="shared" si="272"/>
        <v>99.273999999999901</v>
      </c>
      <c r="BO101" s="108">
        <f t="shared" si="272"/>
        <v>99.242999999999896</v>
      </c>
      <c r="BP101" s="108">
        <f t="shared" si="272"/>
        <v>99.21199999999989</v>
      </c>
      <c r="BQ101" s="108">
        <f t="shared" si="272"/>
        <v>99.180999999999884</v>
      </c>
      <c r="BR101" s="108">
        <f t="shared" si="272"/>
        <v>99.149999999999878</v>
      </c>
      <c r="BS101" s="108">
        <f t="shared" si="272"/>
        <v>99.118999999999872</v>
      </c>
      <c r="BT101" s="108">
        <f t="shared" si="272"/>
        <v>99.087999999999866</v>
      </c>
      <c r="BU101" s="108">
        <f t="shared" si="272"/>
        <v>99.05699999999986</v>
      </c>
      <c r="BV101" s="108">
        <f t="shared" si="272"/>
        <v>99.025999999999854</v>
      </c>
      <c r="BW101" s="108">
        <f t="shared" si="272"/>
        <v>98.994999999999848</v>
      </c>
      <c r="BX101" s="108">
        <f t="shared" si="272"/>
        <v>98.963999999999842</v>
      </c>
      <c r="BY101" s="108">
        <f t="shared" si="272"/>
        <v>98.932999999999836</v>
      </c>
      <c r="BZ101" s="108">
        <f t="shared" si="272"/>
        <v>98.90199999999983</v>
      </c>
      <c r="CA101" s="108">
        <f t="shared" si="272"/>
        <v>98.870999999999825</v>
      </c>
      <c r="CB101" s="108">
        <f t="shared" si="272"/>
        <v>98.839999999999819</v>
      </c>
      <c r="CC101" s="108">
        <f t="shared" si="272"/>
        <v>98.808999999999813</v>
      </c>
      <c r="CD101" s="108">
        <f t="shared" si="272"/>
        <v>98.777999999999807</v>
      </c>
      <c r="CE101" s="108">
        <f t="shared" si="272"/>
        <v>98.746999999999801</v>
      </c>
      <c r="CF101" s="108">
        <f t="shared" si="272"/>
        <v>98.715999999999795</v>
      </c>
      <c r="CG101" s="108">
        <f t="shared" si="272"/>
        <v>98.684999999999789</v>
      </c>
      <c r="CH101" s="108">
        <f t="shared" si="272"/>
        <v>98.653999999999783</v>
      </c>
      <c r="CI101" s="108">
        <f t="shared" si="272"/>
        <v>98.622999999999777</v>
      </c>
      <c r="CJ101" s="108">
        <f t="shared" si="272"/>
        <v>98.591999999999771</v>
      </c>
      <c r="CK101" s="108">
        <f t="shared" si="272"/>
        <v>98.560999999999765</v>
      </c>
      <c r="CL101" s="108">
        <f t="shared" si="272"/>
        <v>98.52999999999976</v>
      </c>
      <c r="CM101" s="108">
        <f t="shared" si="272"/>
        <v>98.498999999999754</v>
      </c>
      <c r="CN101" s="154">
        <v>98.48</v>
      </c>
      <c r="CO101" s="113"/>
      <c r="CP101" s="108"/>
      <c r="CQ101" s="108"/>
      <c r="CR101" s="107"/>
    </row>
    <row r="102" spans="1:96" ht="49.5" customHeight="1" thickBot="1">
      <c r="A102" s="104">
        <f t="shared" si="102"/>
        <v>45</v>
      </c>
      <c r="B102" s="108"/>
      <c r="C102" s="108"/>
      <c r="D102" s="108"/>
      <c r="E102" s="108"/>
      <c r="F102" s="108"/>
      <c r="G102" s="112"/>
      <c r="H102" s="225">
        <v>101.5</v>
      </c>
      <c r="I102" s="166">
        <f t="shared" si="256"/>
        <v>101.465</v>
      </c>
      <c r="J102" s="175">
        <f t="shared" si="257"/>
        <v>101.44999999999996</v>
      </c>
      <c r="K102" s="175">
        <f t="shared" si="258"/>
        <v>101.41399999999996</v>
      </c>
      <c r="L102" s="175">
        <f t="shared" ref="L102:AV102" si="273">+K102-0.035</f>
        <v>101.37899999999996</v>
      </c>
      <c r="M102" s="175">
        <f t="shared" si="273"/>
        <v>101.34399999999997</v>
      </c>
      <c r="N102" s="175">
        <f t="shared" si="273"/>
        <v>101.30899999999997</v>
      </c>
      <c r="O102" s="175">
        <f t="shared" si="273"/>
        <v>101.27399999999997</v>
      </c>
      <c r="P102" s="175">
        <f t="shared" si="273"/>
        <v>101.23899999999998</v>
      </c>
      <c r="Q102" s="175">
        <f t="shared" si="273"/>
        <v>101.20399999999998</v>
      </c>
      <c r="R102" s="175">
        <f t="shared" si="273"/>
        <v>101.16899999999998</v>
      </c>
      <c r="S102" s="175">
        <f t="shared" si="273"/>
        <v>101.13399999999999</v>
      </c>
      <c r="T102" s="175">
        <f t="shared" si="273"/>
        <v>101.09899999999999</v>
      </c>
      <c r="U102" s="175">
        <f t="shared" si="273"/>
        <v>101.06399999999999</v>
      </c>
      <c r="V102" s="175">
        <f t="shared" si="273"/>
        <v>101.029</v>
      </c>
      <c r="W102" s="175">
        <f t="shared" si="273"/>
        <v>100.994</v>
      </c>
      <c r="X102" s="175">
        <f t="shared" si="273"/>
        <v>100.959</v>
      </c>
      <c r="Y102" s="175">
        <f t="shared" si="273"/>
        <v>100.92400000000001</v>
      </c>
      <c r="Z102" s="175">
        <f t="shared" si="273"/>
        <v>100.88900000000001</v>
      </c>
      <c r="AA102" s="175">
        <f t="shared" si="273"/>
        <v>100.85400000000001</v>
      </c>
      <c r="AB102" s="175">
        <f t="shared" si="273"/>
        <v>100.81900000000002</v>
      </c>
      <c r="AC102" s="175">
        <f t="shared" si="273"/>
        <v>100.78400000000002</v>
      </c>
      <c r="AD102" s="175">
        <f t="shared" si="273"/>
        <v>100.74900000000002</v>
      </c>
      <c r="AE102" s="175">
        <f t="shared" si="273"/>
        <v>100.71400000000003</v>
      </c>
      <c r="AF102" s="175">
        <f t="shared" si="273"/>
        <v>100.67900000000003</v>
      </c>
      <c r="AG102" s="175">
        <f t="shared" si="273"/>
        <v>100.64400000000003</v>
      </c>
      <c r="AH102" s="175">
        <f t="shared" si="273"/>
        <v>100.60900000000004</v>
      </c>
      <c r="AI102" s="175">
        <f t="shared" si="273"/>
        <v>100.57400000000004</v>
      </c>
      <c r="AJ102" s="175">
        <f t="shared" si="273"/>
        <v>100.53900000000004</v>
      </c>
      <c r="AK102" s="175">
        <f t="shared" si="273"/>
        <v>100.50400000000005</v>
      </c>
      <c r="AL102" s="175">
        <f t="shared" si="273"/>
        <v>100.46900000000005</v>
      </c>
      <c r="AM102" s="175">
        <f t="shared" si="273"/>
        <v>100.43400000000005</v>
      </c>
      <c r="AN102" s="175">
        <f t="shared" si="273"/>
        <v>100.39900000000006</v>
      </c>
      <c r="AO102" s="175">
        <f t="shared" si="273"/>
        <v>100.36400000000006</v>
      </c>
      <c r="AP102" s="175">
        <f t="shared" si="273"/>
        <v>100.32900000000006</v>
      </c>
      <c r="AQ102" s="175">
        <f t="shared" si="273"/>
        <v>100.29400000000007</v>
      </c>
      <c r="AR102" s="175">
        <f t="shared" si="273"/>
        <v>100.25900000000007</v>
      </c>
      <c r="AS102" s="175">
        <f t="shared" si="273"/>
        <v>100.22400000000007</v>
      </c>
      <c r="AT102" s="175">
        <f t="shared" si="273"/>
        <v>100.18900000000008</v>
      </c>
      <c r="AU102" s="166">
        <f t="shared" si="273"/>
        <v>100.15400000000008</v>
      </c>
      <c r="AV102" s="166">
        <f t="shared" si="273"/>
        <v>100.11900000000009</v>
      </c>
      <c r="AW102" s="224">
        <v>100.65</v>
      </c>
      <c r="AX102" s="126">
        <v>99.77</v>
      </c>
      <c r="AY102" s="108">
        <f t="shared" ref="AY102:CM102" si="274">+AX102-0.031</f>
        <v>99.73899999999999</v>
      </c>
      <c r="AZ102" s="108">
        <f t="shared" si="274"/>
        <v>99.707999999999984</v>
      </c>
      <c r="BA102" s="108">
        <f t="shared" si="274"/>
        <v>99.676999999999978</v>
      </c>
      <c r="BB102" s="108">
        <f t="shared" si="274"/>
        <v>99.645999999999972</v>
      </c>
      <c r="BC102" s="108">
        <f t="shared" si="274"/>
        <v>99.614999999999966</v>
      </c>
      <c r="BD102" s="108">
        <f t="shared" si="274"/>
        <v>99.583999999999961</v>
      </c>
      <c r="BE102" s="108">
        <f t="shared" si="274"/>
        <v>99.552999999999955</v>
      </c>
      <c r="BF102" s="108">
        <f t="shared" si="274"/>
        <v>99.521999999999949</v>
      </c>
      <c r="BG102" s="108">
        <f t="shared" si="274"/>
        <v>99.490999999999943</v>
      </c>
      <c r="BH102" s="108">
        <f t="shared" si="274"/>
        <v>99.459999999999937</v>
      </c>
      <c r="BI102" s="108">
        <f t="shared" si="274"/>
        <v>99.428999999999931</v>
      </c>
      <c r="BJ102" s="108">
        <f t="shared" si="274"/>
        <v>99.397999999999925</v>
      </c>
      <c r="BK102" s="108">
        <f t="shared" si="274"/>
        <v>99.366999999999919</v>
      </c>
      <c r="BL102" s="108">
        <f t="shared" si="274"/>
        <v>99.335999999999913</v>
      </c>
      <c r="BM102" s="108">
        <f t="shared" si="274"/>
        <v>99.304999999999907</v>
      </c>
      <c r="BN102" s="108">
        <f t="shared" si="274"/>
        <v>99.273999999999901</v>
      </c>
      <c r="BO102" s="108">
        <f t="shared" si="274"/>
        <v>99.242999999999896</v>
      </c>
      <c r="BP102" s="108">
        <f t="shared" si="274"/>
        <v>99.21199999999989</v>
      </c>
      <c r="BQ102" s="108">
        <f t="shared" si="274"/>
        <v>99.180999999999884</v>
      </c>
      <c r="BR102" s="108">
        <f t="shared" si="274"/>
        <v>99.149999999999878</v>
      </c>
      <c r="BS102" s="108">
        <f t="shared" si="274"/>
        <v>99.118999999999872</v>
      </c>
      <c r="BT102" s="108">
        <f t="shared" si="274"/>
        <v>99.087999999999866</v>
      </c>
      <c r="BU102" s="108">
        <f t="shared" si="274"/>
        <v>99.05699999999986</v>
      </c>
      <c r="BV102" s="108">
        <f t="shared" si="274"/>
        <v>99.025999999999854</v>
      </c>
      <c r="BW102" s="108">
        <f t="shared" si="274"/>
        <v>98.994999999999848</v>
      </c>
      <c r="BX102" s="108">
        <f t="shared" si="274"/>
        <v>98.963999999999842</v>
      </c>
      <c r="BY102" s="108">
        <f t="shared" si="274"/>
        <v>98.932999999999836</v>
      </c>
      <c r="BZ102" s="108">
        <f t="shared" si="274"/>
        <v>98.90199999999983</v>
      </c>
      <c r="CA102" s="108">
        <f t="shared" si="274"/>
        <v>98.870999999999825</v>
      </c>
      <c r="CB102" s="108">
        <f t="shared" si="274"/>
        <v>98.839999999999819</v>
      </c>
      <c r="CC102" s="108">
        <f t="shared" si="274"/>
        <v>98.808999999999813</v>
      </c>
      <c r="CD102" s="108">
        <f t="shared" si="274"/>
        <v>98.777999999999807</v>
      </c>
      <c r="CE102" s="108">
        <f t="shared" si="274"/>
        <v>98.746999999999801</v>
      </c>
      <c r="CF102" s="108">
        <f t="shared" si="274"/>
        <v>98.715999999999795</v>
      </c>
      <c r="CG102" s="108">
        <f t="shared" si="274"/>
        <v>98.684999999999789</v>
      </c>
      <c r="CH102" s="108">
        <f t="shared" si="274"/>
        <v>98.653999999999783</v>
      </c>
      <c r="CI102" s="108">
        <f t="shared" si="274"/>
        <v>98.622999999999777</v>
      </c>
      <c r="CJ102" s="108">
        <f t="shared" si="274"/>
        <v>98.591999999999771</v>
      </c>
      <c r="CK102" s="108">
        <f t="shared" si="274"/>
        <v>98.560999999999765</v>
      </c>
      <c r="CL102" s="108">
        <f t="shared" si="274"/>
        <v>98.52999999999976</v>
      </c>
      <c r="CM102" s="108">
        <f t="shared" si="274"/>
        <v>98.498999999999754</v>
      </c>
      <c r="CN102" s="154">
        <v>98.48</v>
      </c>
      <c r="CO102" s="111"/>
      <c r="CP102" s="108"/>
      <c r="CQ102" s="108"/>
      <c r="CR102" s="107"/>
    </row>
    <row r="103" spans="1:96" ht="49.5" customHeight="1">
      <c r="A103" s="104">
        <f t="shared" si="102"/>
        <v>42</v>
      </c>
      <c r="B103" s="108"/>
      <c r="C103" s="108"/>
      <c r="D103" s="108"/>
      <c r="E103" s="108"/>
      <c r="F103" s="108"/>
      <c r="G103" s="112"/>
      <c r="H103" s="225">
        <v>101.5</v>
      </c>
      <c r="I103" s="166">
        <f t="shared" si="256"/>
        <v>101.465</v>
      </c>
      <c r="J103" s="175">
        <f t="shared" si="257"/>
        <v>101.45199999999996</v>
      </c>
      <c r="K103" s="175">
        <f t="shared" si="258"/>
        <v>101.41599999999995</v>
      </c>
      <c r="L103" s="175">
        <f t="shared" ref="L103:AV103" si="275">+K103-0.035</f>
        <v>101.38099999999996</v>
      </c>
      <c r="M103" s="175">
        <f t="shared" si="275"/>
        <v>101.34599999999996</v>
      </c>
      <c r="N103" s="175">
        <f t="shared" si="275"/>
        <v>101.31099999999996</v>
      </c>
      <c r="O103" s="175">
        <f t="shared" si="275"/>
        <v>101.27599999999997</v>
      </c>
      <c r="P103" s="175">
        <f t="shared" si="275"/>
        <v>101.24099999999997</v>
      </c>
      <c r="Q103" s="175">
        <f t="shared" si="275"/>
        <v>101.20599999999997</v>
      </c>
      <c r="R103" s="175">
        <f t="shared" si="275"/>
        <v>101.17099999999998</v>
      </c>
      <c r="S103" s="175">
        <f t="shared" si="275"/>
        <v>101.13599999999998</v>
      </c>
      <c r="T103" s="175">
        <f t="shared" si="275"/>
        <v>101.10099999999998</v>
      </c>
      <c r="U103" s="175">
        <f t="shared" si="275"/>
        <v>101.06599999999999</v>
      </c>
      <c r="V103" s="175">
        <f t="shared" si="275"/>
        <v>101.03099999999999</v>
      </c>
      <c r="W103" s="175">
        <f t="shared" si="275"/>
        <v>100.996</v>
      </c>
      <c r="X103" s="175">
        <f t="shared" si="275"/>
        <v>100.961</v>
      </c>
      <c r="Y103" s="175">
        <f t="shared" si="275"/>
        <v>100.926</v>
      </c>
      <c r="Z103" s="175">
        <f t="shared" si="275"/>
        <v>100.89100000000001</v>
      </c>
      <c r="AA103" s="175">
        <f t="shared" si="275"/>
        <v>100.85600000000001</v>
      </c>
      <c r="AB103" s="175">
        <f t="shared" si="275"/>
        <v>100.82100000000001</v>
      </c>
      <c r="AC103" s="175">
        <f t="shared" si="275"/>
        <v>100.78600000000002</v>
      </c>
      <c r="AD103" s="175">
        <f t="shared" si="275"/>
        <v>100.75100000000002</v>
      </c>
      <c r="AE103" s="175">
        <f t="shared" si="275"/>
        <v>100.71600000000002</v>
      </c>
      <c r="AF103" s="175">
        <f t="shared" si="275"/>
        <v>100.68100000000003</v>
      </c>
      <c r="AG103" s="175">
        <f t="shared" si="275"/>
        <v>100.64600000000003</v>
      </c>
      <c r="AH103" s="175">
        <f t="shared" si="275"/>
        <v>100.61100000000003</v>
      </c>
      <c r="AI103" s="175">
        <f t="shared" si="275"/>
        <v>100.57600000000004</v>
      </c>
      <c r="AJ103" s="175">
        <f t="shared" si="275"/>
        <v>100.54100000000004</v>
      </c>
      <c r="AK103" s="175">
        <f t="shared" si="275"/>
        <v>100.50600000000004</v>
      </c>
      <c r="AL103" s="175">
        <f t="shared" si="275"/>
        <v>100.47100000000005</v>
      </c>
      <c r="AM103" s="175">
        <f t="shared" si="275"/>
        <v>100.43600000000005</v>
      </c>
      <c r="AN103" s="175">
        <f t="shared" si="275"/>
        <v>100.40100000000005</v>
      </c>
      <c r="AO103" s="175">
        <f t="shared" si="275"/>
        <v>100.36600000000006</v>
      </c>
      <c r="AP103" s="175">
        <f t="shared" si="275"/>
        <v>100.33100000000006</v>
      </c>
      <c r="AQ103" s="175">
        <f t="shared" si="275"/>
        <v>100.29600000000006</v>
      </c>
      <c r="AR103" s="175">
        <f t="shared" si="275"/>
        <v>100.26100000000007</v>
      </c>
      <c r="AS103" s="175">
        <f t="shared" si="275"/>
        <v>100.22600000000007</v>
      </c>
      <c r="AT103" s="175">
        <f t="shared" si="275"/>
        <v>100.19100000000007</v>
      </c>
      <c r="AU103" s="166">
        <f t="shared" si="275"/>
        <v>100.15600000000008</v>
      </c>
      <c r="AV103" s="166">
        <f t="shared" si="275"/>
        <v>100.12100000000008</v>
      </c>
      <c r="AW103" s="224">
        <v>100.65</v>
      </c>
      <c r="AX103" s="126">
        <v>99.77</v>
      </c>
      <c r="AY103" s="108">
        <f>+AX103-0.03</f>
        <v>99.74</v>
      </c>
      <c r="AZ103" s="108">
        <f t="shared" ref="AZ103:CN103" si="276">+AY103-0.03</f>
        <v>99.71</v>
      </c>
      <c r="BA103" s="108">
        <f t="shared" si="276"/>
        <v>99.679999999999993</v>
      </c>
      <c r="BB103" s="108">
        <f t="shared" si="276"/>
        <v>99.649999999999991</v>
      </c>
      <c r="BC103" s="108">
        <f t="shared" si="276"/>
        <v>99.61999999999999</v>
      </c>
      <c r="BD103" s="108">
        <f t="shared" si="276"/>
        <v>99.589999999999989</v>
      </c>
      <c r="BE103" s="108">
        <f t="shared" si="276"/>
        <v>99.559999999999988</v>
      </c>
      <c r="BF103" s="108">
        <f t="shared" si="276"/>
        <v>99.529999999999987</v>
      </c>
      <c r="BG103" s="108">
        <f t="shared" si="276"/>
        <v>99.499999999999986</v>
      </c>
      <c r="BH103" s="108">
        <f t="shared" si="276"/>
        <v>99.469999999999985</v>
      </c>
      <c r="BI103" s="108">
        <f t="shared" si="276"/>
        <v>99.439999999999984</v>
      </c>
      <c r="BJ103" s="108">
        <f t="shared" si="276"/>
        <v>99.409999999999982</v>
      </c>
      <c r="BK103" s="108">
        <f t="shared" si="276"/>
        <v>99.379999999999981</v>
      </c>
      <c r="BL103" s="108">
        <f t="shared" si="276"/>
        <v>99.34999999999998</v>
      </c>
      <c r="BM103" s="108">
        <f t="shared" si="276"/>
        <v>99.319999999999979</v>
      </c>
      <c r="BN103" s="108">
        <f t="shared" si="276"/>
        <v>99.289999999999978</v>
      </c>
      <c r="BO103" s="108">
        <f t="shared" si="276"/>
        <v>99.259999999999977</v>
      </c>
      <c r="BP103" s="108">
        <f t="shared" si="276"/>
        <v>99.229999999999976</v>
      </c>
      <c r="BQ103" s="108">
        <f t="shared" si="276"/>
        <v>99.199999999999974</v>
      </c>
      <c r="BR103" s="108">
        <f t="shared" si="276"/>
        <v>99.169999999999973</v>
      </c>
      <c r="BS103" s="108">
        <f t="shared" si="276"/>
        <v>99.139999999999972</v>
      </c>
      <c r="BT103" s="108">
        <f t="shared" si="276"/>
        <v>99.109999999999971</v>
      </c>
      <c r="BU103" s="108">
        <f t="shared" si="276"/>
        <v>99.07999999999997</v>
      </c>
      <c r="BV103" s="108">
        <f t="shared" si="276"/>
        <v>99.049999999999969</v>
      </c>
      <c r="BW103" s="108">
        <f t="shared" si="276"/>
        <v>99.019999999999968</v>
      </c>
      <c r="BX103" s="108">
        <f t="shared" si="276"/>
        <v>98.989999999999966</v>
      </c>
      <c r="BY103" s="108">
        <f t="shared" si="276"/>
        <v>98.959999999999965</v>
      </c>
      <c r="BZ103" s="108">
        <f t="shared" si="276"/>
        <v>98.929999999999964</v>
      </c>
      <c r="CA103" s="108">
        <f t="shared" si="276"/>
        <v>98.899999999999963</v>
      </c>
      <c r="CB103" s="108">
        <f t="shared" si="276"/>
        <v>98.869999999999962</v>
      </c>
      <c r="CC103" s="108">
        <f t="shared" si="276"/>
        <v>98.839999999999961</v>
      </c>
      <c r="CD103" s="108">
        <f t="shared" si="276"/>
        <v>98.80999999999996</v>
      </c>
      <c r="CE103" s="108">
        <f t="shared" si="276"/>
        <v>98.779999999999959</v>
      </c>
      <c r="CF103" s="108">
        <f t="shared" si="276"/>
        <v>98.749999999999957</v>
      </c>
      <c r="CG103" s="108">
        <f t="shared" si="276"/>
        <v>98.719999999999956</v>
      </c>
      <c r="CH103" s="108">
        <f t="shared" si="276"/>
        <v>98.689999999999955</v>
      </c>
      <c r="CI103" s="108">
        <f t="shared" si="276"/>
        <v>98.659999999999954</v>
      </c>
      <c r="CJ103" s="108">
        <f t="shared" si="276"/>
        <v>98.629999999999953</v>
      </c>
      <c r="CK103" s="108">
        <f t="shared" si="276"/>
        <v>98.599999999999952</v>
      </c>
      <c r="CL103" s="108">
        <f t="shared" si="276"/>
        <v>98.569999999999951</v>
      </c>
      <c r="CM103" s="108">
        <f t="shared" si="276"/>
        <v>98.539999999999949</v>
      </c>
      <c r="CN103" s="108">
        <f t="shared" si="276"/>
        <v>98.509999999999948</v>
      </c>
      <c r="CO103" s="219">
        <v>98.48</v>
      </c>
      <c r="CP103" s="113"/>
      <c r="CQ103" s="108"/>
      <c r="CR103" s="107"/>
    </row>
    <row r="104" spans="1:96" ht="49.5" customHeight="1">
      <c r="A104" s="104">
        <f t="shared" si="102"/>
        <v>39</v>
      </c>
      <c r="B104" s="108"/>
      <c r="C104" s="108"/>
      <c r="D104" s="108"/>
      <c r="E104" s="108"/>
      <c r="F104" s="108"/>
      <c r="G104" s="112"/>
      <c r="H104" s="225">
        <v>101.5</v>
      </c>
      <c r="I104" s="166">
        <f t="shared" si="256"/>
        <v>101.465</v>
      </c>
      <c r="J104" s="175">
        <f t="shared" si="257"/>
        <v>101.45399999999995</v>
      </c>
      <c r="K104" s="175">
        <f t="shared" si="258"/>
        <v>101.41799999999995</v>
      </c>
      <c r="L104" s="175">
        <f t="shared" ref="L104:AV104" si="277">+K104-0.035</f>
        <v>101.38299999999995</v>
      </c>
      <c r="M104" s="175">
        <f t="shared" si="277"/>
        <v>101.34799999999996</v>
      </c>
      <c r="N104" s="175">
        <f t="shared" si="277"/>
        <v>101.31299999999996</v>
      </c>
      <c r="O104" s="175">
        <f t="shared" si="277"/>
        <v>101.27799999999996</v>
      </c>
      <c r="P104" s="175">
        <f t="shared" si="277"/>
        <v>101.24299999999997</v>
      </c>
      <c r="Q104" s="175">
        <f t="shared" si="277"/>
        <v>101.20799999999997</v>
      </c>
      <c r="R104" s="175">
        <f t="shared" si="277"/>
        <v>101.17299999999997</v>
      </c>
      <c r="S104" s="175">
        <f t="shared" si="277"/>
        <v>101.13799999999998</v>
      </c>
      <c r="T104" s="175">
        <f t="shared" si="277"/>
        <v>101.10299999999998</v>
      </c>
      <c r="U104" s="175">
        <f t="shared" si="277"/>
        <v>101.06799999999998</v>
      </c>
      <c r="V104" s="175">
        <f t="shared" si="277"/>
        <v>101.03299999999999</v>
      </c>
      <c r="W104" s="175">
        <f t="shared" si="277"/>
        <v>100.99799999999999</v>
      </c>
      <c r="X104" s="175">
        <f t="shared" si="277"/>
        <v>100.96299999999999</v>
      </c>
      <c r="Y104" s="175">
        <f t="shared" si="277"/>
        <v>100.928</v>
      </c>
      <c r="Z104" s="175">
        <f t="shared" si="277"/>
        <v>100.893</v>
      </c>
      <c r="AA104" s="175">
        <f t="shared" si="277"/>
        <v>100.858</v>
      </c>
      <c r="AB104" s="175">
        <f t="shared" si="277"/>
        <v>100.82300000000001</v>
      </c>
      <c r="AC104" s="175">
        <f t="shared" si="277"/>
        <v>100.78800000000001</v>
      </c>
      <c r="AD104" s="175">
        <f t="shared" si="277"/>
        <v>100.75300000000001</v>
      </c>
      <c r="AE104" s="175">
        <f t="shared" si="277"/>
        <v>100.71800000000002</v>
      </c>
      <c r="AF104" s="175">
        <f t="shared" si="277"/>
        <v>100.68300000000002</v>
      </c>
      <c r="AG104" s="175">
        <f t="shared" si="277"/>
        <v>100.64800000000002</v>
      </c>
      <c r="AH104" s="175">
        <f t="shared" si="277"/>
        <v>100.61300000000003</v>
      </c>
      <c r="AI104" s="175">
        <f t="shared" si="277"/>
        <v>100.57800000000003</v>
      </c>
      <c r="AJ104" s="175">
        <f t="shared" si="277"/>
        <v>100.54300000000003</v>
      </c>
      <c r="AK104" s="175">
        <f t="shared" si="277"/>
        <v>100.50800000000004</v>
      </c>
      <c r="AL104" s="175">
        <f t="shared" si="277"/>
        <v>100.47300000000004</v>
      </c>
      <c r="AM104" s="175">
        <f t="shared" si="277"/>
        <v>100.43800000000005</v>
      </c>
      <c r="AN104" s="175">
        <f t="shared" si="277"/>
        <v>100.40300000000005</v>
      </c>
      <c r="AO104" s="175">
        <f t="shared" si="277"/>
        <v>100.36800000000005</v>
      </c>
      <c r="AP104" s="175">
        <f t="shared" si="277"/>
        <v>100.33300000000006</v>
      </c>
      <c r="AQ104" s="175">
        <f t="shared" si="277"/>
        <v>100.29800000000006</v>
      </c>
      <c r="AR104" s="175">
        <f t="shared" si="277"/>
        <v>100.26300000000006</v>
      </c>
      <c r="AS104" s="175">
        <f t="shared" si="277"/>
        <v>100.22800000000007</v>
      </c>
      <c r="AT104" s="175">
        <f t="shared" si="277"/>
        <v>100.19300000000007</v>
      </c>
      <c r="AU104" s="166">
        <f t="shared" si="277"/>
        <v>100.15800000000007</v>
      </c>
      <c r="AV104" s="166">
        <f t="shared" si="277"/>
        <v>100.12300000000008</v>
      </c>
      <c r="AW104" s="224">
        <v>100.65</v>
      </c>
      <c r="AX104" s="126">
        <v>99.77</v>
      </c>
      <c r="AY104" s="108">
        <f t="shared" ref="AY104:CN104" si="278">+AX104-0.03</f>
        <v>99.74</v>
      </c>
      <c r="AZ104" s="108">
        <f t="shared" si="278"/>
        <v>99.71</v>
      </c>
      <c r="BA104" s="108">
        <f t="shared" si="278"/>
        <v>99.679999999999993</v>
      </c>
      <c r="BB104" s="108">
        <f t="shared" si="278"/>
        <v>99.649999999999991</v>
      </c>
      <c r="BC104" s="108">
        <f t="shared" si="278"/>
        <v>99.61999999999999</v>
      </c>
      <c r="BD104" s="108">
        <f t="shared" si="278"/>
        <v>99.589999999999989</v>
      </c>
      <c r="BE104" s="108">
        <f t="shared" si="278"/>
        <v>99.559999999999988</v>
      </c>
      <c r="BF104" s="108">
        <f t="shared" si="278"/>
        <v>99.529999999999987</v>
      </c>
      <c r="BG104" s="108">
        <f t="shared" si="278"/>
        <v>99.499999999999986</v>
      </c>
      <c r="BH104" s="108">
        <f t="shared" si="278"/>
        <v>99.469999999999985</v>
      </c>
      <c r="BI104" s="108">
        <f t="shared" si="278"/>
        <v>99.439999999999984</v>
      </c>
      <c r="BJ104" s="108">
        <f t="shared" si="278"/>
        <v>99.409999999999982</v>
      </c>
      <c r="BK104" s="108">
        <f t="shared" si="278"/>
        <v>99.379999999999981</v>
      </c>
      <c r="BL104" s="108">
        <f t="shared" si="278"/>
        <v>99.34999999999998</v>
      </c>
      <c r="BM104" s="108">
        <f t="shared" si="278"/>
        <v>99.319999999999979</v>
      </c>
      <c r="BN104" s="108">
        <f t="shared" si="278"/>
        <v>99.289999999999978</v>
      </c>
      <c r="BO104" s="108">
        <f t="shared" si="278"/>
        <v>99.259999999999977</v>
      </c>
      <c r="BP104" s="108">
        <f t="shared" si="278"/>
        <v>99.229999999999976</v>
      </c>
      <c r="BQ104" s="108">
        <f t="shared" si="278"/>
        <v>99.199999999999974</v>
      </c>
      <c r="BR104" s="108">
        <f t="shared" si="278"/>
        <v>99.169999999999973</v>
      </c>
      <c r="BS104" s="108">
        <f t="shared" si="278"/>
        <v>99.139999999999972</v>
      </c>
      <c r="BT104" s="108">
        <f t="shared" si="278"/>
        <v>99.109999999999971</v>
      </c>
      <c r="BU104" s="108">
        <f t="shared" si="278"/>
        <v>99.07999999999997</v>
      </c>
      <c r="BV104" s="108">
        <f t="shared" si="278"/>
        <v>99.049999999999969</v>
      </c>
      <c r="BW104" s="108">
        <f t="shared" si="278"/>
        <v>99.019999999999968</v>
      </c>
      <c r="BX104" s="108">
        <f t="shared" si="278"/>
        <v>98.989999999999966</v>
      </c>
      <c r="BY104" s="108">
        <f t="shared" si="278"/>
        <v>98.959999999999965</v>
      </c>
      <c r="BZ104" s="108">
        <f t="shared" si="278"/>
        <v>98.929999999999964</v>
      </c>
      <c r="CA104" s="108">
        <f t="shared" si="278"/>
        <v>98.899999999999963</v>
      </c>
      <c r="CB104" s="108">
        <f t="shared" si="278"/>
        <v>98.869999999999962</v>
      </c>
      <c r="CC104" s="108">
        <f t="shared" si="278"/>
        <v>98.839999999999961</v>
      </c>
      <c r="CD104" s="108">
        <f t="shared" si="278"/>
        <v>98.80999999999996</v>
      </c>
      <c r="CE104" s="108">
        <f t="shared" si="278"/>
        <v>98.779999999999959</v>
      </c>
      <c r="CF104" s="108">
        <f t="shared" si="278"/>
        <v>98.749999999999957</v>
      </c>
      <c r="CG104" s="108">
        <f t="shared" si="278"/>
        <v>98.719999999999956</v>
      </c>
      <c r="CH104" s="108">
        <f t="shared" si="278"/>
        <v>98.689999999999955</v>
      </c>
      <c r="CI104" s="108">
        <f t="shared" si="278"/>
        <v>98.659999999999954</v>
      </c>
      <c r="CJ104" s="108">
        <f t="shared" si="278"/>
        <v>98.629999999999953</v>
      </c>
      <c r="CK104" s="108">
        <f t="shared" si="278"/>
        <v>98.599999999999952</v>
      </c>
      <c r="CL104" s="108">
        <f t="shared" si="278"/>
        <v>98.569999999999951</v>
      </c>
      <c r="CM104" s="108">
        <f t="shared" si="278"/>
        <v>98.539999999999949</v>
      </c>
      <c r="CN104" s="108">
        <f t="shared" si="278"/>
        <v>98.509999999999948</v>
      </c>
      <c r="CO104" s="220">
        <v>98.48</v>
      </c>
      <c r="CP104" s="113"/>
      <c r="CQ104" s="108"/>
      <c r="CR104" s="107"/>
    </row>
    <row r="105" spans="1:96" ht="49.5" customHeight="1">
      <c r="A105" s="104">
        <f t="shared" si="102"/>
        <v>36</v>
      </c>
      <c r="B105" s="108"/>
      <c r="C105" s="108"/>
      <c r="D105" s="108"/>
      <c r="E105" s="108"/>
      <c r="F105" s="108"/>
      <c r="G105" s="112"/>
      <c r="H105" s="225">
        <v>101.5</v>
      </c>
      <c r="I105" s="166">
        <f t="shared" si="256"/>
        <v>101.465</v>
      </c>
      <c r="J105" s="175">
        <f t="shared" si="257"/>
        <v>101.45599999999995</v>
      </c>
      <c r="K105" s="175">
        <f t="shared" si="258"/>
        <v>101.41999999999994</v>
      </c>
      <c r="L105" s="175">
        <f t="shared" ref="L105:AV105" si="279">+K105-0.035</f>
        <v>101.38499999999995</v>
      </c>
      <c r="M105" s="175">
        <f t="shared" si="279"/>
        <v>101.34999999999995</v>
      </c>
      <c r="N105" s="175">
        <f t="shared" si="279"/>
        <v>101.31499999999996</v>
      </c>
      <c r="O105" s="175">
        <f t="shared" si="279"/>
        <v>101.27999999999996</v>
      </c>
      <c r="P105" s="175">
        <f t="shared" si="279"/>
        <v>101.24499999999996</v>
      </c>
      <c r="Q105" s="175">
        <f t="shared" si="279"/>
        <v>101.20999999999997</v>
      </c>
      <c r="R105" s="175">
        <f t="shared" si="279"/>
        <v>101.17499999999997</v>
      </c>
      <c r="S105" s="175">
        <f t="shared" si="279"/>
        <v>101.13999999999997</v>
      </c>
      <c r="T105" s="175">
        <f t="shared" si="279"/>
        <v>101.10499999999998</v>
      </c>
      <c r="U105" s="175">
        <f t="shared" si="279"/>
        <v>101.06999999999998</v>
      </c>
      <c r="V105" s="175">
        <f t="shared" si="279"/>
        <v>101.03499999999998</v>
      </c>
      <c r="W105" s="175">
        <f t="shared" si="279"/>
        <v>100.99999999999999</v>
      </c>
      <c r="X105" s="175">
        <f t="shared" si="279"/>
        <v>100.96499999999999</v>
      </c>
      <c r="Y105" s="175">
        <f t="shared" si="279"/>
        <v>100.92999999999999</v>
      </c>
      <c r="Z105" s="175">
        <f t="shared" si="279"/>
        <v>100.895</v>
      </c>
      <c r="AA105" s="175">
        <f t="shared" si="279"/>
        <v>100.86</v>
      </c>
      <c r="AB105" s="175">
        <f t="shared" si="279"/>
        <v>100.825</v>
      </c>
      <c r="AC105" s="175">
        <f t="shared" si="279"/>
        <v>100.79</v>
      </c>
      <c r="AD105" s="175">
        <f t="shared" si="279"/>
        <v>100.75500000000001</v>
      </c>
      <c r="AE105" s="175">
        <f t="shared" si="279"/>
        <v>100.72000000000001</v>
      </c>
      <c r="AF105" s="175">
        <f t="shared" si="279"/>
        <v>100.68500000000002</v>
      </c>
      <c r="AG105" s="175">
        <f t="shared" si="279"/>
        <v>100.65000000000002</v>
      </c>
      <c r="AH105" s="175">
        <f t="shared" si="279"/>
        <v>100.61500000000002</v>
      </c>
      <c r="AI105" s="175">
        <f t="shared" si="279"/>
        <v>100.58000000000003</v>
      </c>
      <c r="AJ105" s="175">
        <f t="shared" si="279"/>
        <v>100.54500000000003</v>
      </c>
      <c r="AK105" s="175">
        <f t="shared" si="279"/>
        <v>100.51000000000003</v>
      </c>
      <c r="AL105" s="175">
        <f t="shared" si="279"/>
        <v>100.47500000000004</v>
      </c>
      <c r="AM105" s="175">
        <f t="shared" si="279"/>
        <v>100.44000000000004</v>
      </c>
      <c r="AN105" s="175">
        <f t="shared" si="279"/>
        <v>100.40500000000004</v>
      </c>
      <c r="AO105" s="175">
        <f t="shared" si="279"/>
        <v>100.37000000000005</v>
      </c>
      <c r="AP105" s="175">
        <f t="shared" si="279"/>
        <v>100.33500000000005</v>
      </c>
      <c r="AQ105" s="175">
        <f t="shared" si="279"/>
        <v>100.30000000000005</v>
      </c>
      <c r="AR105" s="175">
        <f t="shared" si="279"/>
        <v>100.26500000000006</v>
      </c>
      <c r="AS105" s="175">
        <f t="shared" si="279"/>
        <v>100.23000000000006</v>
      </c>
      <c r="AT105" s="175">
        <f t="shared" si="279"/>
        <v>100.19500000000006</v>
      </c>
      <c r="AU105" s="166">
        <f t="shared" si="279"/>
        <v>100.16000000000007</v>
      </c>
      <c r="AV105" s="166">
        <f t="shared" si="279"/>
        <v>100.12500000000007</v>
      </c>
      <c r="AW105" s="224">
        <v>100.65</v>
      </c>
      <c r="AX105" s="126">
        <v>99.77</v>
      </c>
      <c r="AY105" s="108">
        <f t="shared" ref="AY105:CN105" si="280">+AX105-0.03</f>
        <v>99.74</v>
      </c>
      <c r="AZ105" s="108">
        <f t="shared" si="280"/>
        <v>99.71</v>
      </c>
      <c r="BA105" s="108">
        <f t="shared" si="280"/>
        <v>99.679999999999993</v>
      </c>
      <c r="BB105" s="108">
        <f t="shared" si="280"/>
        <v>99.649999999999991</v>
      </c>
      <c r="BC105" s="108">
        <f t="shared" si="280"/>
        <v>99.61999999999999</v>
      </c>
      <c r="BD105" s="108">
        <f t="shared" si="280"/>
        <v>99.589999999999989</v>
      </c>
      <c r="BE105" s="108">
        <f t="shared" si="280"/>
        <v>99.559999999999988</v>
      </c>
      <c r="BF105" s="108">
        <f t="shared" si="280"/>
        <v>99.529999999999987</v>
      </c>
      <c r="BG105" s="108">
        <f t="shared" si="280"/>
        <v>99.499999999999986</v>
      </c>
      <c r="BH105" s="108">
        <f t="shared" si="280"/>
        <v>99.469999999999985</v>
      </c>
      <c r="BI105" s="108">
        <f t="shared" si="280"/>
        <v>99.439999999999984</v>
      </c>
      <c r="BJ105" s="108">
        <f t="shared" si="280"/>
        <v>99.409999999999982</v>
      </c>
      <c r="BK105" s="108">
        <f t="shared" si="280"/>
        <v>99.379999999999981</v>
      </c>
      <c r="BL105" s="108">
        <f t="shared" si="280"/>
        <v>99.34999999999998</v>
      </c>
      <c r="BM105" s="108">
        <f t="shared" si="280"/>
        <v>99.319999999999979</v>
      </c>
      <c r="BN105" s="108">
        <f t="shared" si="280"/>
        <v>99.289999999999978</v>
      </c>
      <c r="BO105" s="108">
        <f t="shared" si="280"/>
        <v>99.259999999999977</v>
      </c>
      <c r="BP105" s="108">
        <f t="shared" si="280"/>
        <v>99.229999999999976</v>
      </c>
      <c r="BQ105" s="108">
        <f t="shared" si="280"/>
        <v>99.199999999999974</v>
      </c>
      <c r="BR105" s="108">
        <f t="shared" si="280"/>
        <v>99.169999999999973</v>
      </c>
      <c r="BS105" s="108">
        <f t="shared" si="280"/>
        <v>99.139999999999972</v>
      </c>
      <c r="BT105" s="108">
        <f t="shared" si="280"/>
        <v>99.109999999999971</v>
      </c>
      <c r="BU105" s="108">
        <f t="shared" si="280"/>
        <v>99.07999999999997</v>
      </c>
      <c r="BV105" s="108">
        <f t="shared" si="280"/>
        <v>99.049999999999969</v>
      </c>
      <c r="BW105" s="108">
        <f t="shared" si="280"/>
        <v>99.019999999999968</v>
      </c>
      <c r="BX105" s="108">
        <f t="shared" si="280"/>
        <v>98.989999999999966</v>
      </c>
      <c r="BY105" s="108">
        <f t="shared" si="280"/>
        <v>98.959999999999965</v>
      </c>
      <c r="BZ105" s="108">
        <f t="shared" si="280"/>
        <v>98.929999999999964</v>
      </c>
      <c r="CA105" s="108">
        <f t="shared" si="280"/>
        <v>98.899999999999963</v>
      </c>
      <c r="CB105" s="108">
        <f t="shared" si="280"/>
        <v>98.869999999999962</v>
      </c>
      <c r="CC105" s="108">
        <f t="shared" si="280"/>
        <v>98.839999999999961</v>
      </c>
      <c r="CD105" s="108">
        <f t="shared" si="280"/>
        <v>98.80999999999996</v>
      </c>
      <c r="CE105" s="108">
        <f t="shared" si="280"/>
        <v>98.779999999999959</v>
      </c>
      <c r="CF105" s="108">
        <f t="shared" si="280"/>
        <v>98.749999999999957</v>
      </c>
      <c r="CG105" s="108">
        <f t="shared" si="280"/>
        <v>98.719999999999956</v>
      </c>
      <c r="CH105" s="108">
        <f t="shared" si="280"/>
        <v>98.689999999999955</v>
      </c>
      <c r="CI105" s="108">
        <f t="shared" si="280"/>
        <v>98.659999999999954</v>
      </c>
      <c r="CJ105" s="108">
        <f t="shared" si="280"/>
        <v>98.629999999999953</v>
      </c>
      <c r="CK105" s="108">
        <f t="shared" si="280"/>
        <v>98.599999999999952</v>
      </c>
      <c r="CL105" s="108">
        <f t="shared" si="280"/>
        <v>98.569999999999951</v>
      </c>
      <c r="CM105" s="108">
        <f t="shared" si="280"/>
        <v>98.539999999999949</v>
      </c>
      <c r="CN105" s="108">
        <f t="shared" si="280"/>
        <v>98.509999999999948</v>
      </c>
      <c r="CO105" s="220">
        <v>98.48</v>
      </c>
      <c r="CP105" s="113"/>
      <c r="CQ105" s="108"/>
      <c r="CR105" s="107"/>
    </row>
    <row r="106" spans="1:96" ht="49.5" customHeight="1" thickBot="1">
      <c r="A106" s="104">
        <f t="shared" si="102"/>
        <v>33</v>
      </c>
      <c r="B106" s="108"/>
      <c r="C106" s="108"/>
      <c r="D106" s="108"/>
      <c r="E106" s="108"/>
      <c r="F106" s="108"/>
      <c r="G106" s="112"/>
      <c r="H106" s="158">
        <v>101.5</v>
      </c>
      <c r="I106" s="166">
        <f t="shared" si="256"/>
        <v>101.465</v>
      </c>
      <c r="J106" s="175">
        <f t="shared" si="257"/>
        <v>101.45799999999994</v>
      </c>
      <c r="K106" s="175">
        <f t="shared" si="258"/>
        <v>101.42199999999994</v>
      </c>
      <c r="L106" s="175">
        <f t="shared" ref="L106:AV106" si="281">+K106-0.035</f>
        <v>101.38699999999994</v>
      </c>
      <c r="M106" s="175">
        <f t="shared" si="281"/>
        <v>101.35199999999995</v>
      </c>
      <c r="N106" s="175">
        <f t="shared" si="281"/>
        <v>101.31699999999995</v>
      </c>
      <c r="O106" s="175">
        <f t="shared" si="281"/>
        <v>101.28199999999995</v>
      </c>
      <c r="P106" s="175">
        <f t="shared" si="281"/>
        <v>101.24699999999996</v>
      </c>
      <c r="Q106" s="175">
        <f t="shared" si="281"/>
        <v>101.21199999999996</v>
      </c>
      <c r="R106" s="175">
        <f t="shared" si="281"/>
        <v>101.17699999999996</v>
      </c>
      <c r="S106" s="175">
        <f t="shared" si="281"/>
        <v>101.14199999999997</v>
      </c>
      <c r="T106" s="175">
        <f t="shared" si="281"/>
        <v>101.10699999999997</v>
      </c>
      <c r="U106" s="175">
        <f t="shared" si="281"/>
        <v>101.07199999999997</v>
      </c>
      <c r="V106" s="175">
        <f t="shared" si="281"/>
        <v>101.03699999999998</v>
      </c>
      <c r="W106" s="175">
        <f t="shared" si="281"/>
        <v>101.00199999999998</v>
      </c>
      <c r="X106" s="175">
        <f t="shared" si="281"/>
        <v>100.96699999999998</v>
      </c>
      <c r="Y106" s="175">
        <f t="shared" si="281"/>
        <v>100.93199999999999</v>
      </c>
      <c r="Z106" s="175">
        <f t="shared" si="281"/>
        <v>100.89699999999999</v>
      </c>
      <c r="AA106" s="175">
        <f t="shared" si="281"/>
        <v>100.86199999999999</v>
      </c>
      <c r="AB106" s="175">
        <f t="shared" si="281"/>
        <v>100.827</v>
      </c>
      <c r="AC106" s="175">
        <f t="shared" si="281"/>
        <v>100.792</v>
      </c>
      <c r="AD106" s="175">
        <f t="shared" si="281"/>
        <v>100.75700000000001</v>
      </c>
      <c r="AE106" s="175">
        <f t="shared" si="281"/>
        <v>100.72200000000001</v>
      </c>
      <c r="AF106" s="175">
        <f t="shared" si="281"/>
        <v>100.68700000000001</v>
      </c>
      <c r="AG106" s="175">
        <f t="shared" si="281"/>
        <v>100.65200000000002</v>
      </c>
      <c r="AH106" s="175">
        <f t="shared" si="281"/>
        <v>100.61700000000002</v>
      </c>
      <c r="AI106" s="175">
        <f t="shared" si="281"/>
        <v>100.58200000000002</v>
      </c>
      <c r="AJ106" s="175">
        <f t="shared" si="281"/>
        <v>100.54700000000003</v>
      </c>
      <c r="AK106" s="175">
        <f t="shared" si="281"/>
        <v>100.51200000000003</v>
      </c>
      <c r="AL106" s="175">
        <f t="shared" si="281"/>
        <v>100.47700000000003</v>
      </c>
      <c r="AM106" s="175">
        <f t="shared" si="281"/>
        <v>100.44200000000004</v>
      </c>
      <c r="AN106" s="175">
        <f t="shared" si="281"/>
        <v>100.40700000000004</v>
      </c>
      <c r="AO106" s="175">
        <f t="shared" si="281"/>
        <v>100.37200000000004</v>
      </c>
      <c r="AP106" s="175">
        <f t="shared" si="281"/>
        <v>100.33700000000005</v>
      </c>
      <c r="AQ106" s="175">
        <f t="shared" si="281"/>
        <v>100.30200000000005</v>
      </c>
      <c r="AR106" s="175">
        <f t="shared" si="281"/>
        <v>100.26700000000005</v>
      </c>
      <c r="AS106" s="175">
        <f t="shared" si="281"/>
        <v>100.23200000000006</v>
      </c>
      <c r="AT106" s="175">
        <f t="shared" si="281"/>
        <v>100.19700000000006</v>
      </c>
      <c r="AU106" s="166">
        <f t="shared" si="281"/>
        <v>100.16200000000006</v>
      </c>
      <c r="AV106" s="166">
        <f t="shared" si="281"/>
        <v>100.12700000000007</v>
      </c>
      <c r="AW106" s="224">
        <v>100.65</v>
      </c>
      <c r="AX106" s="126">
        <v>99.77</v>
      </c>
      <c r="AY106" s="108">
        <f t="shared" ref="AY106:CN106" si="282">+AX106-0.03</f>
        <v>99.74</v>
      </c>
      <c r="AZ106" s="108">
        <f t="shared" si="282"/>
        <v>99.71</v>
      </c>
      <c r="BA106" s="108">
        <f t="shared" si="282"/>
        <v>99.679999999999993</v>
      </c>
      <c r="BB106" s="108">
        <f t="shared" si="282"/>
        <v>99.649999999999991</v>
      </c>
      <c r="BC106" s="108">
        <f t="shared" si="282"/>
        <v>99.61999999999999</v>
      </c>
      <c r="BD106" s="108">
        <f t="shared" si="282"/>
        <v>99.589999999999989</v>
      </c>
      <c r="BE106" s="108">
        <f t="shared" si="282"/>
        <v>99.559999999999988</v>
      </c>
      <c r="BF106" s="108">
        <f t="shared" si="282"/>
        <v>99.529999999999987</v>
      </c>
      <c r="BG106" s="108">
        <f t="shared" si="282"/>
        <v>99.499999999999986</v>
      </c>
      <c r="BH106" s="108">
        <f t="shared" si="282"/>
        <v>99.469999999999985</v>
      </c>
      <c r="BI106" s="108">
        <f t="shared" si="282"/>
        <v>99.439999999999984</v>
      </c>
      <c r="BJ106" s="108">
        <f t="shared" si="282"/>
        <v>99.409999999999982</v>
      </c>
      <c r="BK106" s="108">
        <f t="shared" si="282"/>
        <v>99.379999999999981</v>
      </c>
      <c r="BL106" s="108">
        <f t="shared" si="282"/>
        <v>99.34999999999998</v>
      </c>
      <c r="BM106" s="108">
        <f t="shared" si="282"/>
        <v>99.319999999999979</v>
      </c>
      <c r="BN106" s="108">
        <f t="shared" si="282"/>
        <v>99.289999999999978</v>
      </c>
      <c r="BO106" s="108">
        <f t="shared" si="282"/>
        <v>99.259999999999977</v>
      </c>
      <c r="BP106" s="108">
        <f t="shared" si="282"/>
        <v>99.229999999999976</v>
      </c>
      <c r="BQ106" s="108">
        <f t="shared" si="282"/>
        <v>99.199999999999974</v>
      </c>
      <c r="BR106" s="108">
        <f t="shared" si="282"/>
        <v>99.169999999999973</v>
      </c>
      <c r="BS106" s="108">
        <f t="shared" si="282"/>
        <v>99.139999999999972</v>
      </c>
      <c r="BT106" s="108">
        <f t="shared" si="282"/>
        <v>99.109999999999971</v>
      </c>
      <c r="BU106" s="108">
        <f t="shared" si="282"/>
        <v>99.07999999999997</v>
      </c>
      <c r="BV106" s="108">
        <f t="shared" si="282"/>
        <v>99.049999999999969</v>
      </c>
      <c r="BW106" s="108">
        <f t="shared" si="282"/>
        <v>99.019999999999968</v>
      </c>
      <c r="BX106" s="108">
        <f t="shared" si="282"/>
        <v>98.989999999999966</v>
      </c>
      <c r="BY106" s="108">
        <f t="shared" si="282"/>
        <v>98.959999999999965</v>
      </c>
      <c r="BZ106" s="108">
        <f t="shared" si="282"/>
        <v>98.929999999999964</v>
      </c>
      <c r="CA106" s="108">
        <f t="shared" si="282"/>
        <v>98.899999999999963</v>
      </c>
      <c r="CB106" s="108">
        <f t="shared" si="282"/>
        <v>98.869999999999962</v>
      </c>
      <c r="CC106" s="108">
        <f t="shared" si="282"/>
        <v>98.839999999999961</v>
      </c>
      <c r="CD106" s="108">
        <f t="shared" si="282"/>
        <v>98.80999999999996</v>
      </c>
      <c r="CE106" s="108">
        <f t="shared" si="282"/>
        <v>98.779999999999959</v>
      </c>
      <c r="CF106" s="108">
        <f t="shared" si="282"/>
        <v>98.749999999999957</v>
      </c>
      <c r="CG106" s="108">
        <f t="shared" si="282"/>
        <v>98.719999999999956</v>
      </c>
      <c r="CH106" s="108">
        <f t="shared" si="282"/>
        <v>98.689999999999955</v>
      </c>
      <c r="CI106" s="108">
        <f t="shared" si="282"/>
        <v>98.659999999999954</v>
      </c>
      <c r="CJ106" s="108">
        <f t="shared" si="282"/>
        <v>98.629999999999953</v>
      </c>
      <c r="CK106" s="108">
        <f t="shared" si="282"/>
        <v>98.599999999999952</v>
      </c>
      <c r="CL106" s="108">
        <f t="shared" si="282"/>
        <v>98.569999999999951</v>
      </c>
      <c r="CM106" s="108">
        <f t="shared" si="282"/>
        <v>98.539999999999949</v>
      </c>
      <c r="CN106" s="108">
        <f t="shared" si="282"/>
        <v>98.509999999999948</v>
      </c>
      <c r="CO106" s="220">
        <v>98.48</v>
      </c>
      <c r="CP106" s="113"/>
      <c r="CQ106" s="108"/>
      <c r="CR106" s="107"/>
    </row>
    <row r="107" spans="1:96" ht="49.5" customHeight="1">
      <c r="A107" s="104">
        <f t="shared" si="102"/>
        <v>30</v>
      </c>
      <c r="B107" s="108"/>
      <c r="C107" s="108"/>
      <c r="D107" s="108"/>
      <c r="E107" s="108"/>
      <c r="F107" s="108"/>
      <c r="G107" s="108"/>
      <c r="H107" s="122"/>
      <c r="I107" s="217">
        <v>101.5</v>
      </c>
      <c r="J107" s="175">
        <f t="shared" si="257"/>
        <v>101.45999999999994</v>
      </c>
      <c r="K107" s="175">
        <f t="shared" si="258"/>
        <v>101.42399999999994</v>
      </c>
      <c r="L107" s="175">
        <f t="shared" ref="L107:AV107" si="283">+K107-0.035</f>
        <v>101.38899999999994</v>
      </c>
      <c r="M107" s="175">
        <f t="shared" si="283"/>
        <v>101.35399999999994</v>
      </c>
      <c r="N107" s="175">
        <f t="shared" si="283"/>
        <v>101.31899999999995</v>
      </c>
      <c r="O107" s="175">
        <f t="shared" si="283"/>
        <v>101.28399999999995</v>
      </c>
      <c r="P107" s="175">
        <f t="shared" si="283"/>
        <v>101.24899999999995</v>
      </c>
      <c r="Q107" s="175">
        <f t="shared" si="283"/>
        <v>101.21399999999996</v>
      </c>
      <c r="R107" s="175">
        <f t="shared" si="283"/>
        <v>101.17899999999996</v>
      </c>
      <c r="S107" s="175">
        <f t="shared" si="283"/>
        <v>101.14399999999996</v>
      </c>
      <c r="T107" s="175">
        <f t="shared" si="283"/>
        <v>101.10899999999997</v>
      </c>
      <c r="U107" s="175">
        <f t="shared" si="283"/>
        <v>101.07399999999997</v>
      </c>
      <c r="V107" s="175">
        <f t="shared" si="283"/>
        <v>101.03899999999997</v>
      </c>
      <c r="W107" s="175">
        <f t="shared" si="283"/>
        <v>101.00399999999998</v>
      </c>
      <c r="X107" s="175">
        <f t="shared" si="283"/>
        <v>100.96899999999998</v>
      </c>
      <c r="Y107" s="175">
        <f t="shared" si="283"/>
        <v>100.93399999999998</v>
      </c>
      <c r="Z107" s="175">
        <f t="shared" si="283"/>
        <v>100.89899999999999</v>
      </c>
      <c r="AA107" s="175">
        <f t="shared" si="283"/>
        <v>100.86399999999999</v>
      </c>
      <c r="AB107" s="175">
        <f t="shared" si="283"/>
        <v>100.82899999999999</v>
      </c>
      <c r="AC107" s="175">
        <f t="shared" si="283"/>
        <v>100.794</v>
      </c>
      <c r="AD107" s="175">
        <f t="shared" si="283"/>
        <v>100.759</v>
      </c>
      <c r="AE107" s="175">
        <f t="shared" si="283"/>
        <v>100.724</v>
      </c>
      <c r="AF107" s="175">
        <f t="shared" si="283"/>
        <v>100.68900000000001</v>
      </c>
      <c r="AG107" s="175">
        <f t="shared" si="283"/>
        <v>100.65400000000001</v>
      </c>
      <c r="AH107" s="175">
        <f t="shared" si="283"/>
        <v>100.61900000000001</v>
      </c>
      <c r="AI107" s="175">
        <f t="shared" si="283"/>
        <v>100.58400000000002</v>
      </c>
      <c r="AJ107" s="175">
        <f t="shared" si="283"/>
        <v>100.54900000000002</v>
      </c>
      <c r="AK107" s="175">
        <f t="shared" si="283"/>
        <v>100.51400000000002</v>
      </c>
      <c r="AL107" s="175">
        <f t="shared" si="283"/>
        <v>100.47900000000003</v>
      </c>
      <c r="AM107" s="175">
        <f t="shared" si="283"/>
        <v>100.44400000000003</v>
      </c>
      <c r="AN107" s="175">
        <f t="shared" si="283"/>
        <v>100.40900000000003</v>
      </c>
      <c r="AO107" s="175">
        <f t="shared" si="283"/>
        <v>100.37400000000004</v>
      </c>
      <c r="AP107" s="175">
        <f t="shared" si="283"/>
        <v>100.33900000000004</v>
      </c>
      <c r="AQ107" s="175">
        <f t="shared" si="283"/>
        <v>100.30400000000004</v>
      </c>
      <c r="AR107" s="175">
        <f t="shared" si="283"/>
        <v>100.26900000000005</v>
      </c>
      <c r="AS107" s="175">
        <f t="shared" si="283"/>
        <v>100.23400000000005</v>
      </c>
      <c r="AT107" s="175">
        <f t="shared" si="283"/>
        <v>100.19900000000005</v>
      </c>
      <c r="AU107" s="166">
        <f t="shared" si="283"/>
        <v>100.16400000000006</v>
      </c>
      <c r="AV107" s="166">
        <f t="shared" si="283"/>
        <v>100.12900000000006</v>
      </c>
      <c r="AW107" s="224">
        <v>100.65</v>
      </c>
      <c r="AX107" s="126">
        <v>99.77</v>
      </c>
      <c r="AY107" s="108">
        <f t="shared" ref="AY107:CN107" si="284">+AX107-0.03</f>
        <v>99.74</v>
      </c>
      <c r="AZ107" s="108">
        <f t="shared" si="284"/>
        <v>99.71</v>
      </c>
      <c r="BA107" s="108">
        <f t="shared" si="284"/>
        <v>99.679999999999993</v>
      </c>
      <c r="BB107" s="108">
        <f t="shared" si="284"/>
        <v>99.649999999999991</v>
      </c>
      <c r="BC107" s="108">
        <f t="shared" si="284"/>
        <v>99.61999999999999</v>
      </c>
      <c r="BD107" s="108">
        <f t="shared" si="284"/>
        <v>99.589999999999989</v>
      </c>
      <c r="BE107" s="108">
        <f t="shared" si="284"/>
        <v>99.559999999999988</v>
      </c>
      <c r="BF107" s="108">
        <f t="shared" si="284"/>
        <v>99.529999999999987</v>
      </c>
      <c r="BG107" s="108">
        <f t="shared" si="284"/>
        <v>99.499999999999986</v>
      </c>
      <c r="BH107" s="108">
        <f t="shared" si="284"/>
        <v>99.469999999999985</v>
      </c>
      <c r="BI107" s="108">
        <f t="shared" si="284"/>
        <v>99.439999999999984</v>
      </c>
      <c r="BJ107" s="108">
        <f t="shared" si="284"/>
        <v>99.409999999999982</v>
      </c>
      <c r="BK107" s="108">
        <f t="shared" si="284"/>
        <v>99.379999999999981</v>
      </c>
      <c r="BL107" s="108">
        <f t="shared" si="284"/>
        <v>99.34999999999998</v>
      </c>
      <c r="BM107" s="108">
        <f t="shared" si="284"/>
        <v>99.319999999999979</v>
      </c>
      <c r="BN107" s="108">
        <f t="shared" si="284"/>
        <v>99.289999999999978</v>
      </c>
      <c r="BO107" s="108">
        <f t="shared" si="284"/>
        <v>99.259999999999977</v>
      </c>
      <c r="BP107" s="108">
        <f t="shared" si="284"/>
        <v>99.229999999999976</v>
      </c>
      <c r="BQ107" s="108">
        <f t="shared" si="284"/>
        <v>99.199999999999974</v>
      </c>
      <c r="BR107" s="108">
        <f t="shared" si="284"/>
        <v>99.169999999999973</v>
      </c>
      <c r="BS107" s="108">
        <f t="shared" si="284"/>
        <v>99.139999999999972</v>
      </c>
      <c r="BT107" s="108">
        <f t="shared" si="284"/>
        <v>99.109999999999971</v>
      </c>
      <c r="BU107" s="108">
        <f t="shared" si="284"/>
        <v>99.07999999999997</v>
      </c>
      <c r="BV107" s="108">
        <f t="shared" si="284"/>
        <v>99.049999999999969</v>
      </c>
      <c r="BW107" s="108">
        <f t="shared" si="284"/>
        <v>99.019999999999968</v>
      </c>
      <c r="BX107" s="108">
        <f t="shared" si="284"/>
        <v>98.989999999999966</v>
      </c>
      <c r="BY107" s="108">
        <f t="shared" si="284"/>
        <v>98.959999999999965</v>
      </c>
      <c r="BZ107" s="108">
        <f t="shared" si="284"/>
        <v>98.929999999999964</v>
      </c>
      <c r="CA107" s="108">
        <f t="shared" si="284"/>
        <v>98.899999999999963</v>
      </c>
      <c r="CB107" s="108">
        <f t="shared" si="284"/>
        <v>98.869999999999962</v>
      </c>
      <c r="CC107" s="108">
        <f t="shared" si="284"/>
        <v>98.839999999999961</v>
      </c>
      <c r="CD107" s="108">
        <f t="shared" si="284"/>
        <v>98.80999999999996</v>
      </c>
      <c r="CE107" s="108">
        <f t="shared" si="284"/>
        <v>98.779999999999959</v>
      </c>
      <c r="CF107" s="108">
        <f t="shared" si="284"/>
        <v>98.749999999999957</v>
      </c>
      <c r="CG107" s="108">
        <f t="shared" si="284"/>
        <v>98.719999999999956</v>
      </c>
      <c r="CH107" s="108">
        <f t="shared" si="284"/>
        <v>98.689999999999955</v>
      </c>
      <c r="CI107" s="108">
        <f t="shared" si="284"/>
        <v>98.659999999999954</v>
      </c>
      <c r="CJ107" s="108">
        <f t="shared" si="284"/>
        <v>98.629999999999953</v>
      </c>
      <c r="CK107" s="108">
        <f t="shared" si="284"/>
        <v>98.599999999999952</v>
      </c>
      <c r="CL107" s="108">
        <f t="shared" si="284"/>
        <v>98.569999999999951</v>
      </c>
      <c r="CM107" s="108">
        <f t="shared" si="284"/>
        <v>98.539999999999949</v>
      </c>
      <c r="CN107" s="108">
        <f t="shared" si="284"/>
        <v>98.509999999999948</v>
      </c>
      <c r="CO107" s="220">
        <v>98.48</v>
      </c>
      <c r="CP107" s="113"/>
      <c r="CQ107" s="108"/>
      <c r="CR107" s="107"/>
    </row>
    <row r="108" spans="1:96" ht="49.5" customHeight="1">
      <c r="A108" s="104">
        <f t="shared" si="102"/>
        <v>27</v>
      </c>
      <c r="B108" s="108"/>
      <c r="C108" s="108"/>
      <c r="D108" s="108"/>
      <c r="E108" s="108"/>
      <c r="F108" s="108"/>
      <c r="G108" s="108"/>
      <c r="H108" s="112"/>
      <c r="I108" s="217">
        <v>101.5</v>
      </c>
      <c r="J108" s="175">
        <f>+J107+0.002</f>
        <v>101.46199999999993</v>
      </c>
      <c r="K108" s="175">
        <f t="shared" si="258"/>
        <v>101.42599999999993</v>
      </c>
      <c r="L108" s="175">
        <f t="shared" ref="L108:AV108" si="285">+K108-0.035</f>
        <v>101.39099999999993</v>
      </c>
      <c r="M108" s="175">
        <f t="shared" si="285"/>
        <v>101.35599999999994</v>
      </c>
      <c r="N108" s="175">
        <f t="shared" si="285"/>
        <v>101.32099999999994</v>
      </c>
      <c r="O108" s="175">
        <f t="shared" si="285"/>
        <v>101.28599999999994</v>
      </c>
      <c r="P108" s="175">
        <f t="shared" si="285"/>
        <v>101.25099999999995</v>
      </c>
      <c r="Q108" s="175">
        <f t="shared" si="285"/>
        <v>101.21599999999995</v>
      </c>
      <c r="R108" s="175">
        <f t="shared" si="285"/>
        <v>101.18099999999995</v>
      </c>
      <c r="S108" s="175">
        <f t="shared" si="285"/>
        <v>101.14599999999996</v>
      </c>
      <c r="T108" s="175">
        <f t="shared" si="285"/>
        <v>101.11099999999996</v>
      </c>
      <c r="U108" s="175">
        <f t="shared" si="285"/>
        <v>101.07599999999996</v>
      </c>
      <c r="V108" s="175">
        <f t="shared" si="285"/>
        <v>101.04099999999997</v>
      </c>
      <c r="W108" s="175">
        <f t="shared" si="285"/>
        <v>101.00599999999997</v>
      </c>
      <c r="X108" s="175">
        <f t="shared" si="285"/>
        <v>100.97099999999998</v>
      </c>
      <c r="Y108" s="175">
        <f t="shared" si="285"/>
        <v>100.93599999999998</v>
      </c>
      <c r="Z108" s="175">
        <f t="shared" si="285"/>
        <v>100.90099999999998</v>
      </c>
      <c r="AA108" s="175">
        <f t="shared" si="285"/>
        <v>100.86599999999999</v>
      </c>
      <c r="AB108" s="175">
        <f t="shared" si="285"/>
        <v>100.83099999999999</v>
      </c>
      <c r="AC108" s="175">
        <f t="shared" si="285"/>
        <v>100.79599999999999</v>
      </c>
      <c r="AD108" s="175">
        <f t="shared" si="285"/>
        <v>100.761</v>
      </c>
      <c r="AE108" s="175">
        <f t="shared" si="285"/>
        <v>100.726</v>
      </c>
      <c r="AF108" s="175">
        <f t="shared" si="285"/>
        <v>100.691</v>
      </c>
      <c r="AG108" s="175">
        <f t="shared" si="285"/>
        <v>100.65600000000001</v>
      </c>
      <c r="AH108" s="175">
        <f t="shared" si="285"/>
        <v>100.62100000000001</v>
      </c>
      <c r="AI108" s="175">
        <f t="shared" si="285"/>
        <v>100.58600000000001</v>
      </c>
      <c r="AJ108" s="175">
        <f t="shared" si="285"/>
        <v>100.55100000000002</v>
      </c>
      <c r="AK108" s="175">
        <f t="shared" si="285"/>
        <v>100.51600000000002</v>
      </c>
      <c r="AL108" s="175">
        <f t="shared" si="285"/>
        <v>100.48100000000002</v>
      </c>
      <c r="AM108" s="175">
        <f t="shared" si="285"/>
        <v>100.44600000000003</v>
      </c>
      <c r="AN108" s="175">
        <f t="shared" si="285"/>
        <v>100.41100000000003</v>
      </c>
      <c r="AO108" s="175">
        <f t="shared" si="285"/>
        <v>100.37600000000003</v>
      </c>
      <c r="AP108" s="175">
        <f t="shared" si="285"/>
        <v>100.34100000000004</v>
      </c>
      <c r="AQ108" s="175">
        <f t="shared" si="285"/>
        <v>100.30600000000004</v>
      </c>
      <c r="AR108" s="175">
        <f t="shared" si="285"/>
        <v>100.27100000000004</v>
      </c>
      <c r="AS108" s="175">
        <f t="shared" si="285"/>
        <v>100.23600000000005</v>
      </c>
      <c r="AT108" s="175">
        <f t="shared" si="285"/>
        <v>100.20100000000005</v>
      </c>
      <c r="AU108" s="166">
        <f t="shared" si="285"/>
        <v>100.16600000000005</v>
      </c>
      <c r="AV108" s="166">
        <f t="shared" si="285"/>
        <v>100.13100000000006</v>
      </c>
      <c r="AW108" s="224">
        <v>100.65</v>
      </c>
      <c r="AX108" s="126">
        <v>99.77</v>
      </c>
      <c r="AY108" s="108">
        <f t="shared" ref="AY108:CN108" si="286">+AX108-0.03</f>
        <v>99.74</v>
      </c>
      <c r="AZ108" s="108">
        <f t="shared" si="286"/>
        <v>99.71</v>
      </c>
      <c r="BA108" s="108">
        <f t="shared" si="286"/>
        <v>99.679999999999993</v>
      </c>
      <c r="BB108" s="108">
        <f t="shared" si="286"/>
        <v>99.649999999999991</v>
      </c>
      <c r="BC108" s="108">
        <f t="shared" si="286"/>
        <v>99.61999999999999</v>
      </c>
      <c r="BD108" s="108">
        <f t="shared" si="286"/>
        <v>99.589999999999989</v>
      </c>
      <c r="BE108" s="108">
        <f t="shared" si="286"/>
        <v>99.559999999999988</v>
      </c>
      <c r="BF108" s="108">
        <f t="shared" si="286"/>
        <v>99.529999999999987</v>
      </c>
      <c r="BG108" s="108">
        <f t="shared" si="286"/>
        <v>99.499999999999986</v>
      </c>
      <c r="BH108" s="108">
        <f t="shared" si="286"/>
        <v>99.469999999999985</v>
      </c>
      <c r="BI108" s="108">
        <f t="shared" si="286"/>
        <v>99.439999999999984</v>
      </c>
      <c r="BJ108" s="108">
        <f t="shared" si="286"/>
        <v>99.409999999999982</v>
      </c>
      <c r="BK108" s="108">
        <f t="shared" si="286"/>
        <v>99.379999999999981</v>
      </c>
      <c r="BL108" s="108">
        <f t="shared" si="286"/>
        <v>99.34999999999998</v>
      </c>
      <c r="BM108" s="108">
        <f t="shared" si="286"/>
        <v>99.319999999999979</v>
      </c>
      <c r="BN108" s="108">
        <f t="shared" si="286"/>
        <v>99.289999999999978</v>
      </c>
      <c r="BO108" s="108">
        <f t="shared" si="286"/>
        <v>99.259999999999977</v>
      </c>
      <c r="BP108" s="108">
        <f t="shared" si="286"/>
        <v>99.229999999999976</v>
      </c>
      <c r="BQ108" s="108">
        <f t="shared" si="286"/>
        <v>99.199999999999974</v>
      </c>
      <c r="BR108" s="108">
        <f t="shared" si="286"/>
        <v>99.169999999999973</v>
      </c>
      <c r="BS108" s="108">
        <f t="shared" si="286"/>
        <v>99.139999999999972</v>
      </c>
      <c r="BT108" s="108">
        <f t="shared" si="286"/>
        <v>99.109999999999971</v>
      </c>
      <c r="BU108" s="108">
        <f t="shared" si="286"/>
        <v>99.07999999999997</v>
      </c>
      <c r="BV108" s="108">
        <f t="shared" si="286"/>
        <v>99.049999999999969</v>
      </c>
      <c r="BW108" s="108">
        <f t="shared" si="286"/>
        <v>99.019999999999968</v>
      </c>
      <c r="BX108" s="108">
        <f t="shared" si="286"/>
        <v>98.989999999999966</v>
      </c>
      <c r="BY108" s="108">
        <f t="shared" si="286"/>
        <v>98.959999999999965</v>
      </c>
      <c r="BZ108" s="108">
        <f t="shared" si="286"/>
        <v>98.929999999999964</v>
      </c>
      <c r="CA108" s="108">
        <f t="shared" si="286"/>
        <v>98.899999999999963</v>
      </c>
      <c r="CB108" s="108">
        <f t="shared" si="286"/>
        <v>98.869999999999962</v>
      </c>
      <c r="CC108" s="108">
        <f t="shared" si="286"/>
        <v>98.839999999999961</v>
      </c>
      <c r="CD108" s="108">
        <f t="shared" si="286"/>
        <v>98.80999999999996</v>
      </c>
      <c r="CE108" s="108">
        <f t="shared" si="286"/>
        <v>98.779999999999959</v>
      </c>
      <c r="CF108" s="108">
        <f t="shared" si="286"/>
        <v>98.749999999999957</v>
      </c>
      <c r="CG108" s="108">
        <f t="shared" si="286"/>
        <v>98.719999999999956</v>
      </c>
      <c r="CH108" s="108">
        <f t="shared" si="286"/>
        <v>98.689999999999955</v>
      </c>
      <c r="CI108" s="108">
        <f t="shared" si="286"/>
        <v>98.659999999999954</v>
      </c>
      <c r="CJ108" s="108">
        <f t="shared" si="286"/>
        <v>98.629999999999953</v>
      </c>
      <c r="CK108" s="108">
        <f t="shared" si="286"/>
        <v>98.599999999999952</v>
      </c>
      <c r="CL108" s="108">
        <f t="shared" si="286"/>
        <v>98.569999999999951</v>
      </c>
      <c r="CM108" s="108">
        <f t="shared" si="286"/>
        <v>98.539999999999949</v>
      </c>
      <c r="CN108" s="108">
        <f t="shared" si="286"/>
        <v>98.509999999999948</v>
      </c>
      <c r="CO108" s="220">
        <v>98.48</v>
      </c>
      <c r="CP108" s="113"/>
      <c r="CQ108" s="108"/>
      <c r="CR108" s="107"/>
    </row>
    <row r="109" spans="1:96" ht="49.5" customHeight="1" thickBot="1">
      <c r="A109" s="104">
        <f t="shared" si="102"/>
        <v>24</v>
      </c>
      <c r="B109" s="108"/>
      <c r="C109" s="108"/>
      <c r="D109" s="108"/>
      <c r="E109" s="108"/>
      <c r="F109" s="108"/>
      <c r="G109" s="108"/>
      <c r="H109" s="112"/>
      <c r="I109" s="217">
        <v>101.5</v>
      </c>
      <c r="J109" s="175">
        <f t="shared" si="257"/>
        <v>101.46399999999993</v>
      </c>
      <c r="K109" s="175">
        <f t="shared" si="258"/>
        <v>101.42799999999993</v>
      </c>
      <c r="L109" s="175">
        <f t="shared" ref="L109:AV109" si="287">+K109-0.035</f>
        <v>101.39299999999993</v>
      </c>
      <c r="M109" s="175">
        <f t="shared" si="287"/>
        <v>101.35799999999993</v>
      </c>
      <c r="N109" s="175">
        <f t="shared" si="287"/>
        <v>101.32299999999994</v>
      </c>
      <c r="O109" s="175">
        <f t="shared" si="287"/>
        <v>101.28799999999994</v>
      </c>
      <c r="P109" s="175">
        <f t="shared" si="287"/>
        <v>101.25299999999994</v>
      </c>
      <c r="Q109" s="175">
        <f t="shared" si="287"/>
        <v>101.21799999999995</v>
      </c>
      <c r="R109" s="175">
        <f t="shared" si="287"/>
        <v>101.18299999999995</v>
      </c>
      <c r="S109" s="175">
        <f t="shared" si="287"/>
        <v>101.14799999999995</v>
      </c>
      <c r="T109" s="175">
        <f t="shared" si="287"/>
        <v>101.11299999999996</v>
      </c>
      <c r="U109" s="175">
        <f t="shared" si="287"/>
        <v>101.07799999999996</v>
      </c>
      <c r="V109" s="175">
        <f t="shared" si="287"/>
        <v>101.04299999999996</v>
      </c>
      <c r="W109" s="175">
        <f t="shared" si="287"/>
        <v>101.00799999999997</v>
      </c>
      <c r="X109" s="175">
        <f t="shared" si="287"/>
        <v>100.97299999999997</v>
      </c>
      <c r="Y109" s="175">
        <f t="shared" si="287"/>
        <v>100.93799999999997</v>
      </c>
      <c r="Z109" s="175">
        <f t="shared" si="287"/>
        <v>100.90299999999998</v>
      </c>
      <c r="AA109" s="175">
        <f t="shared" si="287"/>
        <v>100.86799999999998</v>
      </c>
      <c r="AB109" s="175">
        <f t="shared" si="287"/>
        <v>100.83299999999998</v>
      </c>
      <c r="AC109" s="175">
        <f t="shared" si="287"/>
        <v>100.79799999999999</v>
      </c>
      <c r="AD109" s="175">
        <f t="shared" si="287"/>
        <v>100.76299999999999</v>
      </c>
      <c r="AE109" s="175">
        <f t="shared" si="287"/>
        <v>100.72799999999999</v>
      </c>
      <c r="AF109" s="175">
        <f t="shared" si="287"/>
        <v>100.693</v>
      </c>
      <c r="AG109" s="175">
        <f t="shared" si="287"/>
        <v>100.658</v>
      </c>
      <c r="AH109" s="175">
        <f t="shared" si="287"/>
        <v>100.623</v>
      </c>
      <c r="AI109" s="175">
        <f t="shared" si="287"/>
        <v>100.58800000000001</v>
      </c>
      <c r="AJ109" s="175">
        <f t="shared" si="287"/>
        <v>100.55300000000001</v>
      </c>
      <c r="AK109" s="175">
        <f t="shared" si="287"/>
        <v>100.51800000000001</v>
      </c>
      <c r="AL109" s="175">
        <f t="shared" si="287"/>
        <v>100.48300000000002</v>
      </c>
      <c r="AM109" s="175">
        <f t="shared" si="287"/>
        <v>100.44800000000002</v>
      </c>
      <c r="AN109" s="175">
        <f t="shared" si="287"/>
        <v>100.41300000000003</v>
      </c>
      <c r="AO109" s="175">
        <f t="shared" si="287"/>
        <v>100.37800000000003</v>
      </c>
      <c r="AP109" s="175">
        <f t="shared" si="287"/>
        <v>100.34300000000003</v>
      </c>
      <c r="AQ109" s="175">
        <f t="shared" si="287"/>
        <v>100.30800000000004</v>
      </c>
      <c r="AR109" s="175">
        <f t="shared" si="287"/>
        <v>100.27300000000004</v>
      </c>
      <c r="AS109" s="175">
        <f t="shared" si="287"/>
        <v>100.23800000000004</v>
      </c>
      <c r="AT109" s="175">
        <f t="shared" si="287"/>
        <v>100.20300000000005</v>
      </c>
      <c r="AU109" s="166">
        <f t="shared" si="287"/>
        <v>100.16800000000005</v>
      </c>
      <c r="AV109" s="166">
        <f t="shared" si="287"/>
        <v>100.13300000000005</v>
      </c>
      <c r="AW109" s="224">
        <v>100.65</v>
      </c>
      <c r="AX109" s="126">
        <v>99.77</v>
      </c>
      <c r="AY109" s="108">
        <f t="shared" ref="AY109:CN109" si="288">+AX109-0.03</f>
        <v>99.74</v>
      </c>
      <c r="AZ109" s="108">
        <f t="shared" si="288"/>
        <v>99.71</v>
      </c>
      <c r="BA109" s="108">
        <f t="shared" si="288"/>
        <v>99.679999999999993</v>
      </c>
      <c r="BB109" s="108">
        <f t="shared" si="288"/>
        <v>99.649999999999991</v>
      </c>
      <c r="BC109" s="108">
        <f t="shared" si="288"/>
        <v>99.61999999999999</v>
      </c>
      <c r="BD109" s="108">
        <f t="shared" si="288"/>
        <v>99.589999999999989</v>
      </c>
      <c r="BE109" s="108">
        <f t="shared" si="288"/>
        <v>99.559999999999988</v>
      </c>
      <c r="BF109" s="108">
        <f t="shared" si="288"/>
        <v>99.529999999999987</v>
      </c>
      <c r="BG109" s="108">
        <f t="shared" si="288"/>
        <v>99.499999999999986</v>
      </c>
      <c r="BH109" s="108">
        <f t="shared" si="288"/>
        <v>99.469999999999985</v>
      </c>
      <c r="BI109" s="108">
        <f t="shared" si="288"/>
        <v>99.439999999999984</v>
      </c>
      <c r="BJ109" s="108">
        <f t="shared" si="288"/>
        <v>99.409999999999982</v>
      </c>
      <c r="BK109" s="108">
        <f t="shared" si="288"/>
        <v>99.379999999999981</v>
      </c>
      <c r="BL109" s="108">
        <f t="shared" si="288"/>
        <v>99.34999999999998</v>
      </c>
      <c r="BM109" s="108">
        <f t="shared" si="288"/>
        <v>99.319999999999979</v>
      </c>
      <c r="BN109" s="108">
        <f t="shared" si="288"/>
        <v>99.289999999999978</v>
      </c>
      <c r="BO109" s="108">
        <f t="shared" si="288"/>
        <v>99.259999999999977</v>
      </c>
      <c r="BP109" s="108">
        <f t="shared" si="288"/>
        <v>99.229999999999976</v>
      </c>
      <c r="BQ109" s="108">
        <f t="shared" si="288"/>
        <v>99.199999999999974</v>
      </c>
      <c r="BR109" s="108">
        <f t="shared" si="288"/>
        <v>99.169999999999973</v>
      </c>
      <c r="BS109" s="108">
        <f t="shared" si="288"/>
        <v>99.139999999999972</v>
      </c>
      <c r="BT109" s="108">
        <f t="shared" si="288"/>
        <v>99.109999999999971</v>
      </c>
      <c r="BU109" s="108">
        <f t="shared" si="288"/>
        <v>99.07999999999997</v>
      </c>
      <c r="BV109" s="108">
        <f t="shared" si="288"/>
        <v>99.049999999999969</v>
      </c>
      <c r="BW109" s="108">
        <f t="shared" si="288"/>
        <v>99.019999999999968</v>
      </c>
      <c r="BX109" s="108">
        <f t="shared" si="288"/>
        <v>98.989999999999966</v>
      </c>
      <c r="BY109" s="108">
        <f t="shared" si="288"/>
        <v>98.959999999999965</v>
      </c>
      <c r="BZ109" s="108">
        <f t="shared" si="288"/>
        <v>98.929999999999964</v>
      </c>
      <c r="CA109" s="108">
        <f t="shared" si="288"/>
        <v>98.899999999999963</v>
      </c>
      <c r="CB109" s="108">
        <f t="shared" si="288"/>
        <v>98.869999999999962</v>
      </c>
      <c r="CC109" s="108">
        <f t="shared" si="288"/>
        <v>98.839999999999961</v>
      </c>
      <c r="CD109" s="108">
        <f t="shared" si="288"/>
        <v>98.80999999999996</v>
      </c>
      <c r="CE109" s="108">
        <f t="shared" si="288"/>
        <v>98.779999999999959</v>
      </c>
      <c r="CF109" s="108">
        <f t="shared" si="288"/>
        <v>98.749999999999957</v>
      </c>
      <c r="CG109" s="108">
        <f t="shared" si="288"/>
        <v>98.719999999999956</v>
      </c>
      <c r="CH109" s="108">
        <f t="shared" si="288"/>
        <v>98.689999999999955</v>
      </c>
      <c r="CI109" s="108">
        <f t="shared" si="288"/>
        <v>98.659999999999954</v>
      </c>
      <c r="CJ109" s="108">
        <f t="shared" si="288"/>
        <v>98.629999999999953</v>
      </c>
      <c r="CK109" s="108">
        <f t="shared" si="288"/>
        <v>98.599999999999952</v>
      </c>
      <c r="CL109" s="108">
        <f t="shared" si="288"/>
        <v>98.569999999999951</v>
      </c>
      <c r="CM109" s="108">
        <f t="shared" si="288"/>
        <v>98.539999999999949</v>
      </c>
      <c r="CN109" s="108">
        <f t="shared" si="288"/>
        <v>98.509999999999948</v>
      </c>
      <c r="CO109" s="221">
        <v>98.48</v>
      </c>
      <c r="CP109" s="111"/>
      <c r="CQ109" s="108"/>
      <c r="CR109" s="107"/>
    </row>
    <row r="110" spans="1:96" ht="49.5" customHeight="1">
      <c r="A110" s="104">
        <f t="shared" si="102"/>
        <v>21</v>
      </c>
      <c r="B110" s="108"/>
      <c r="C110" s="108"/>
      <c r="D110" s="108"/>
      <c r="E110" s="108"/>
      <c r="F110" s="108"/>
      <c r="G110" s="108"/>
      <c r="H110" s="112"/>
      <c r="I110" s="217">
        <v>101.5</v>
      </c>
      <c r="J110" s="175">
        <f t="shared" si="257"/>
        <v>101.46599999999992</v>
      </c>
      <c r="K110" s="175">
        <f t="shared" si="258"/>
        <v>101.42999999999992</v>
      </c>
      <c r="L110" s="175">
        <f t="shared" ref="L110:AV110" si="289">+K110-0.035</f>
        <v>101.39499999999992</v>
      </c>
      <c r="M110" s="175">
        <f t="shared" si="289"/>
        <v>101.35999999999993</v>
      </c>
      <c r="N110" s="175">
        <f t="shared" si="289"/>
        <v>101.32499999999993</v>
      </c>
      <c r="O110" s="175">
        <f t="shared" si="289"/>
        <v>101.28999999999994</v>
      </c>
      <c r="P110" s="175">
        <f t="shared" si="289"/>
        <v>101.25499999999994</v>
      </c>
      <c r="Q110" s="175">
        <f t="shared" si="289"/>
        <v>101.21999999999994</v>
      </c>
      <c r="R110" s="175">
        <f t="shared" si="289"/>
        <v>101.18499999999995</v>
      </c>
      <c r="S110" s="175">
        <f t="shared" si="289"/>
        <v>101.14999999999995</v>
      </c>
      <c r="T110" s="175">
        <f t="shared" si="289"/>
        <v>101.11499999999995</v>
      </c>
      <c r="U110" s="175">
        <f t="shared" si="289"/>
        <v>101.07999999999996</v>
      </c>
      <c r="V110" s="175">
        <f t="shared" si="289"/>
        <v>101.04499999999996</v>
      </c>
      <c r="W110" s="175">
        <f t="shared" si="289"/>
        <v>101.00999999999996</v>
      </c>
      <c r="X110" s="175">
        <f t="shared" si="289"/>
        <v>100.97499999999997</v>
      </c>
      <c r="Y110" s="175">
        <f t="shared" si="289"/>
        <v>100.93999999999997</v>
      </c>
      <c r="Z110" s="175">
        <f t="shared" si="289"/>
        <v>100.90499999999997</v>
      </c>
      <c r="AA110" s="175">
        <f t="shared" si="289"/>
        <v>100.86999999999998</v>
      </c>
      <c r="AB110" s="175">
        <f t="shared" si="289"/>
        <v>100.83499999999998</v>
      </c>
      <c r="AC110" s="175">
        <f t="shared" si="289"/>
        <v>100.79999999999998</v>
      </c>
      <c r="AD110" s="175">
        <f t="shared" si="289"/>
        <v>100.76499999999999</v>
      </c>
      <c r="AE110" s="175">
        <f t="shared" si="289"/>
        <v>100.72999999999999</v>
      </c>
      <c r="AF110" s="175">
        <f t="shared" si="289"/>
        <v>100.69499999999999</v>
      </c>
      <c r="AG110" s="175">
        <f t="shared" si="289"/>
        <v>100.66</v>
      </c>
      <c r="AH110" s="175">
        <f t="shared" si="289"/>
        <v>100.625</v>
      </c>
      <c r="AI110" s="175">
        <f t="shared" si="289"/>
        <v>100.59</v>
      </c>
      <c r="AJ110" s="175">
        <f t="shared" si="289"/>
        <v>100.55500000000001</v>
      </c>
      <c r="AK110" s="175">
        <f t="shared" si="289"/>
        <v>100.52000000000001</v>
      </c>
      <c r="AL110" s="175">
        <f t="shared" si="289"/>
        <v>100.48500000000001</v>
      </c>
      <c r="AM110" s="175">
        <f t="shared" si="289"/>
        <v>100.45000000000002</v>
      </c>
      <c r="AN110" s="175">
        <f t="shared" si="289"/>
        <v>100.41500000000002</v>
      </c>
      <c r="AO110" s="175">
        <f t="shared" si="289"/>
        <v>100.38000000000002</v>
      </c>
      <c r="AP110" s="175">
        <f t="shared" si="289"/>
        <v>100.34500000000003</v>
      </c>
      <c r="AQ110" s="175">
        <f t="shared" si="289"/>
        <v>100.31000000000003</v>
      </c>
      <c r="AR110" s="175">
        <f t="shared" si="289"/>
        <v>100.27500000000003</v>
      </c>
      <c r="AS110" s="175">
        <f t="shared" si="289"/>
        <v>100.24000000000004</v>
      </c>
      <c r="AT110" s="175">
        <f t="shared" si="289"/>
        <v>100.20500000000004</v>
      </c>
      <c r="AU110" s="166">
        <f t="shared" si="289"/>
        <v>100.17000000000004</v>
      </c>
      <c r="AV110" s="166">
        <f t="shared" si="289"/>
        <v>100.13500000000005</v>
      </c>
      <c r="AW110" s="224">
        <v>100.65</v>
      </c>
      <c r="AX110" s="126">
        <v>99.77</v>
      </c>
      <c r="AY110" s="108">
        <f>+AX110-0.029</f>
        <v>99.741</v>
      </c>
      <c r="AZ110" s="108">
        <f t="shared" ref="AZ110:CO110" si="290">+AY110-0.029</f>
        <v>99.712000000000003</v>
      </c>
      <c r="BA110" s="108">
        <f t="shared" si="290"/>
        <v>99.683000000000007</v>
      </c>
      <c r="BB110" s="108">
        <f t="shared" si="290"/>
        <v>99.654000000000011</v>
      </c>
      <c r="BC110" s="108">
        <f t="shared" si="290"/>
        <v>99.625000000000014</v>
      </c>
      <c r="BD110" s="108">
        <f t="shared" si="290"/>
        <v>99.596000000000018</v>
      </c>
      <c r="BE110" s="108">
        <f t="shared" si="290"/>
        <v>99.567000000000021</v>
      </c>
      <c r="BF110" s="108">
        <f t="shared" si="290"/>
        <v>99.538000000000025</v>
      </c>
      <c r="BG110" s="108">
        <f t="shared" si="290"/>
        <v>99.509000000000029</v>
      </c>
      <c r="BH110" s="108">
        <f t="shared" si="290"/>
        <v>99.480000000000032</v>
      </c>
      <c r="BI110" s="108">
        <f t="shared" si="290"/>
        <v>99.451000000000036</v>
      </c>
      <c r="BJ110" s="108">
        <f t="shared" si="290"/>
        <v>99.42200000000004</v>
      </c>
      <c r="BK110" s="108">
        <f t="shared" si="290"/>
        <v>99.393000000000043</v>
      </c>
      <c r="BL110" s="108">
        <f t="shared" si="290"/>
        <v>99.364000000000047</v>
      </c>
      <c r="BM110" s="108">
        <f t="shared" si="290"/>
        <v>99.335000000000051</v>
      </c>
      <c r="BN110" s="108">
        <f t="shared" si="290"/>
        <v>99.306000000000054</v>
      </c>
      <c r="BO110" s="108">
        <f t="shared" si="290"/>
        <v>99.277000000000058</v>
      </c>
      <c r="BP110" s="108">
        <f t="shared" si="290"/>
        <v>99.248000000000062</v>
      </c>
      <c r="BQ110" s="108">
        <f t="shared" si="290"/>
        <v>99.219000000000065</v>
      </c>
      <c r="BR110" s="108">
        <f t="shared" si="290"/>
        <v>99.190000000000069</v>
      </c>
      <c r="BS110" s="108">
        <f t="shared" si="290"/>
        <v>99.161000000000072</v>
      </c>
      <c r="BT110" s="108">
        <f t="shared" si="290"/>
        <v>99.132000000000076</v>
      </c>
      <c r="BU110" s="108">
        <f t="shared" si="290"/>
        <v>99.10300000000008</v>
      </c>
      <c r="BV110" s="108">
        <f t="shared" si="290"/>
        <v>99.074000000000083</v>
      </c>
      <c r="BW110" s="108">
        <f t="shared" si="290"/>
        <v>99.045000000000087</v>
      </c>
      <c r="BX110" s="108">
        <f t="shared" si="290"/>
        <v>99.016000000000091</v>
      </c>
      <c r="BY110" s="108">
        <f t="shared" si="290"/>
        <v>98.987000000000094</v>
      </c>
      <c r="BZ110" s="108">
        <f t="shared" si="290"/>
        <v>98.958000000000098</v>
      </c>
      <c r="CA110" s="108">
        <f t="shared" si="290"/>
        <v>98.929000000000102</v>
      </c>
      <c r="CB110" s="108">
        <f t="shared" si="290"/>
        <v>98.900000000000105</v>
      </c>
      <c r="CC110" s="108">
        <f t="shared" si="290"/>
        <v>98.871000000000109</v>
      </c>
      <c r="CD110" s="108">
        <f t="shared" si="290"/>
        <v>98.842000000000112</v>
      </c>
      <c r="CE110" s="108">
        <f t="shared" si="290"/>
        <v>98.813000000000116</v>
      </c>
      <c r="CF110" s="108">
        <f t="shared" si="290"/>
        <v>98.78400000000012</v>
      </c>
      <c r="CG110" s="108">
        <f t="shared" si="290"/>
        <v>98.755000000000123</v>
      </c>
      <c r="CH110" s="108">
        <f t="shared" si="290"/>
        <v>98.726000000000127</v>
      </c>
      <c r="CI110" s="108">
        <f t="shared" si="290"/>
        <v>98.697000000000131</v>
      </c>
      <c r="CJ110" s="108">
        <f t="shared" si="290"/>
        <v>98.668000000000134</v>
      </c>
      <c r="CK110" s="108">
        <f t="shared" si="290"/>
        <v>98.639000000000138</v>
      </c>
      <c r="CL110" s="108">
        <f t="shared" si="290"/>
        <v>98.610000000000142</v>
      </c>
      <c r="CM110" s="108">
        <f t="shared" si="290"/>
        <v>98.581000000000145</v>
      </c>
      <c r="CN110" s="108">
        <f t="shared" si="290"/>
        <v>98.552000000000149</v>
      </c>
      <c r="CO110" s="108">
        <f t="shared" si="290"/>
        <v>98.523000000000152</v>
      </c>
      <c r="CP110" s="157">
        <v>98.48</v>
      </c>
      <c r="CQ110" s="113"/>
      <c r="CR110" s="107"/>
    </row>
    <row r="111" spans="1:96" ht="49.5" customHeight="1" thickBot="1">
      <c r="A111" s="104">
        <f t="shared" si="102"/>
        <v>18</v>
      </c>
      <c r="B111" s="108"/>
      <c r="C111" s="108"/>
      <c r="D111" s="108"/>
      <c r="E111" s="108"/>
      <c r="F111" s="108"/>
      <c r="G111" s="108"/>
      <c r="H111" s="112"/>
      <c r="I111" s="217">
        <v>101.5</v>
      </c>
      <c r="J111" s="175">
        <f t="shared" si="257"/>
        <v>101.46799999999992</v>
      </c>
      <c r="K111" s="175">
        <f t="shared" si="258"/>
        <v>101.43199999999992</v>
      </c>
      <c r="L111" s="175">
        <f t="shared" ref="L111:AV111" si="291">+K111-0.035</f>
        <v>101.39699999999992</v>
      </c>
      <c r="M111" s="175">
        <f t="shared" si="291"/>
        <v>101.36199999999992</v>
      </c>
      <c r="N111" s="175">
        <f t="shared" si="291"/>
        <v>101.32699999999993</v>
      </c>
      <c r="O111" s="175">
        <f t="shared" si="291"/>
        <v>101.29199999999993</v>
      </c>
      <c r="P111" s="175">
        <f t="shared" si="291"/>
        <v>101.25699999999993</v>
      </c>
      <c r="Q111" s="175">
        <f t="shared" si="291"/>
        <v>101.22199999999994</v>
      </c>
      <c r="R111" s="175">
        <f t="shared" si="291"/>
        <v>101.18699999999994</v>
      </c>
      <c r="S111" s="175">
        <f t="shared" si="291"/>
        <v>101.15199999999994</v>
      </c>
      <c r="T111" s="175">
        <f t="shared" si="291"/>
        <v>101.11699999999995</v>
      </c>
      <c r="U111" s="175">
        <f t="shared" si="291"/>
        <v>101.08199999999995</v>
      </c>
      <c r="V111" s="175">
        <f t="shared" si="291"/>
        <v>101.04699999999995</v>
      </c>
      <c r="W111" s="175">
        <f t="shared" si="291"/>
        <v>101.01199999999996</v>
      </c>
      <c r="X111" s="175">
        <f t="shared" si="291"/>
        <v>100.97699999999996</v>
      </c>
      <c r="Y111" s="175">
        <f t="shared" si="291"/>
        <v>100.94199999999996</v>
      </c>
      <c r="Z111" s="175">
        <f t="shared" si="291"/>
        <v>100.90699999999997</v>
      </c>
      <c r="AA111" s="175">
        <f t="shared" si="291"/>
        <v>100.87199999999997</v>
      </c>
      <c r="AB111" s="175">
        <f t="shared" si="291"/>
        <v>100.83699999999997</v>
      </c>
      <c r="AC111" s="175">
        <f t="shared" si="291"/>
        <v>100.80199999999998</v>
      </c>
      <c r="AD111" s="175">
        <f t="shared" si="291"/>
        <v>100.76699999999998</v>
      </c>
      <c r="AE111" s="175">
        <f t="shared" si="291"/>
        <v>100.73199999999999</v>
      </c>
      <c r="AF111" s="175">
        <f t="shared" si="291"/>
        <v>100.69699999999999</v>
      </c>
      <c r="AG111" s="175">
        <f t="shared" si="291"/>
        <v>100.66199999999999</v>
      </c>
      <c r="AH111" s="175">
        <f t="shared" si="291"/>
        <v>100.627</v>
      </c>
      <c r="AI111" s="175">
        <f t="shared" si="291"/>
        <v>100.592</v>
      </c>
      <c r="AJ111" s="175">
        <f t="shared" si="291"/>
        <v>100.557</v>
      </c>
      <c r="AK111" s="175">
        <f t="shared" si="291"/>
        <v>100.52200000000001</v>
      </c>
      <c r="AL111" s="175">
        <f t="shared" si="291"/>
        <v>100.48700000000001</v>
      </c>
      <c r="AM111" s="175">
        <f t="shared" si="291"/>
        <v>100.45200000000001</v>
      </c>
      <c r="AN111" s="175">
        <f t="shared" si="291"/>
        <v>100.41700000000002</v>
      </c>
      <c r="AO111" s="175">
        <f t="shared" si="291"/>
        <v>100.38200000000002</v>
      </c>
      <c r="AP111" s="175">
        <f t="shared" si="291"/>
        <v>100.34700000000002</v>
      </c>
      <c r="AQ111" s="175">
        <f t="shared" si="291"/>
        <v>100.31200000000003</v>
      </c>
      <c r="AR111" s="175">
        <f t="shared" si="291"/>
        <v>100.27700000000003</v>
      </c>
      <c r="AS111" s="175">
        <f t="shared" si="291"/>
        <v>100.24200000000003</v>
      </c>
      <c r="AT111" s="175">
        <f t="shared" si="291"/>
        <v>100.20700000000004</v>
      </c>
      <c r="AU111" s="166">
        <f t="shared" si="291"/>
        <v>100.17200000000004</v>
      </c>
      <c r="AV111" s="166">
        <f t="shared" si="291"/>
        <v>100.13700000000004</v>
      </c>
      <c r="AW111" s="224">
        <v>100.65</v>
      </c>
      <c r="AX111" s="126">
        <v>99.77</v>
      </c>
      <c r="AY111" s="108">
        <f>+AX111-0.029</f>
        <v>99.741</v>
      </c>
      <c r="AZ111" s="108">
        <f t="shared" ref="AZ111:CO113" si="292">+AY111-0.029</f>
        <v>99.712000000000003</v>
      </c>
      <c r="BA111" s="108">
        <f t="shared" si="292"/>
        <v>99.683000000000007</v>
      </c>
      <c r="BB111" s="108">
        <f t="shared" si="292"/>
        <v>99.654000000000011</v>
      </c>
      <c r="BC111" s="108">
        <f t="shared" si="292"/>
        <v>99.625000000000014</v>
      </c>
      <c r="BD111" s="108">
        <f t="shared" si="292"/>
        <v>99.596000000000018</v>
      </c>
      <c r="BE111" s="108">
        <f t="shared" si="292"/>
        <v>99.567000000000021</v>
      </c>
      <c r="BF111" s="108">
        <f t="shared" si="292"/>
        <v>99.538000000000025</v>
      </c>
      <c r="BG111" s="108">
        <f t="shared" si="292"/>
        <v>99.509000000000029</v>
      </c>
      <c r="BH111" s="108">
        <f t="shared" si="292"/>
        <v>99.480000000000032</v>
      </c>
      <c r="BI111" s="108">
        <f t="shared" si="292"/>
        <v>99.451000000000036</v>
      </c>
      <c r="BJ111" s="108">
        <f t="shared" si="292"/>
        <v>99.42200000000004</v>
      </c>
      <c r="BK111" s="108">
        <f t="shared" si="292"/>
        <v>99.393000000000043</v>
      </c>
      <c r="BL111" s="108">
        <f t="shared" si="292"/>
        <v>99.364000000000047</v>
      </c>
      <c r="BM111" s="108">
        <f t="shared" si="292"/>
        <v>99.335000000000051</v>
      </c>
      <c r="BN111" s="108">
        <f t="shared" si="292"/>
        <v>99.306000000000054</v>
      </c>
      <c r="BO111" s="108">
        <f t="shared" si="292"/>
        <v>99.277000000000058</v>
      </c>
      <c r="BP111" s="108">
        <f t="shared" si="292"/>
        <v>99.248000000000062</v>
      </c>
      <c r="BQ111" s="108">
        <f t="shared" si="292"/>
        <v>99.219000000000065</v>
      </c>
      <c r="BR111" s="108">
        <f t="shared" si="292"/>
        <v>99.190000000000069</v>
      </c>
      <c r="BS111" s="108">
        <f t="shared" si="292"/>
        <v>99.161000000000072</v>
      </c>
      <c r="BT111" s="108">
        <f t="shared" si="292"/>
        <v>99.132000000000076</v>
      </c>
      <c r="BU111" s="150">
        <f t="shared" si="292"/>
        <v>99.10300000000008</v>
      </c>
      <c r="BV111" s="150">
        <f t="shared" si="292"/>
        <v>99.074000000000083</v>
      </c>
      <c r="BW111" s="150">
        <f t="shared" si="292"/>
        <v>99.045000000000087</v>
      </c>
      <c r="BX111" s="150">
        <f t="shared" si="292"/>
        <v>99.016000000000091</v>
      </c>
      <c r="BY111" s="150">
        <f t="shared" si="292"/>
        <v>98.987000000000094</v>
      </c>
      <c r="BZ111" s="150">
        <f t="shared" si="292"/>
        <v>98.958000000000098</v>
      </c>
      <c r="CA111" s="150">
        <f t="shared" si="292"/>
        <v>98.929000000000102</v>
      </c>
      <c r="CB111" s="150">
        <f t="shared" si="292"/>
        <v>98.900000000000105</v>
      </c>
      <c r="CC111" s="150">
        <f t="shared" si="292"/>
        <v>98.871000000000109</v>
      </c>
      <c r="CD111" s="150">
        <f t="shared" si="292"/>
        <v>98.842000000000112</v>
      </c>
      <c r="CE111" s="150">
        <f t="shared" si="292"/>
        <v>98.813000000000116</v>
      </c>
      <c r="CF111" s="150">
        <f t="shared" si="292"/>
        <v>98.78400000000012</v>
      </c>
      <c r="CG111" s="150">
        <f t="shared" si="292"/>
        <v>98.755000000000123</v>
      </c>
      <c r="CH111" s="150">
        <f t="shared" si="292"/>
        <v>98.726000000000127</v>
      </c>
      <c r="CI111" s="150">
        <f t="shared" si="292"/>
        <v>98.697000000000131</v>
      </c>
      <c r="CJ111" s="150">
        <f t="shared" si="292"/>
        <v>98.668000000000134</v>
      </c>
      <c r="CK111" s="150">
        <f t="shared" si="292"/>
        <v>98.639000000000138</v>
      </c>
      <c r="CL111" s="150">
        <f t="shared" si="292"/>
        <v>98.610000000000142</v>
      </c>
      <c r="CM111" s="150">
        <f t="shared" si="292"/>
        <v>98.581000000000145</v>
      </c>
      <c r="CN111" s="150">
        <f t="shared" si="292"/>
        <v>98.552000000000149</v>
      </c>
      <c r="CO111" s="150">
        <f t="shared" si="292"/>
        <v>98.523000000000152</v>
      </c>
      <c r="CP111" s="218">
        <v>98.48</v>
      </c>
      <c r="CQ111" s="113"/>
      <c r="CR111" s="107"/>
    </row>
    <row r="112" spans="1:96" ht="49.5" customHeight="1" thickBot="1">
      <c r="A112" s="104">
        <f t="shared" si="102"/>
        <v>15</v>
      </c>
      <c r="B112" s="108"/>
      <c r="C112" s="108"/>
      <c r="D112" s="108"/>
      <c r="E112" s="108"/>
      <c r="F112" s="108"/>
      <c r="G112" s="108"/>
      <c r="H112" s="112"/>
      <c r="I112" s="217">
        <v>101.5</v>
      </c>
      <c r="J112" s="175">
        <f t="shared" si="257"/>
        <v>101.46999999999991</v>
      </c>
      <c r="K112" s="175">
        <f t="shared" si="258"/>
        <v>101.43399999999991</v>
      </c>
      <c r="L112" s="175">
        <f t="shared" ref="L112:AV112" si="293">+K112-0.035</f>
        <v>101.39899999999992</v>
      </c>
      <c r="M112" s="175">
        <f t="shared" si="293"/>
        <v>101.36399999999992</v>
      </c>
      <c r="N112" s="175">
        <f t="shared" si="293"/>
        <v>101.32899999999992</v>
      </c>
      <c r="O112" s="175">
        <f t="shared" si="293"/>
        <v>101.29399999999993</v>
      </c>
      <c r="P112" s="175">
        <f t="shared" si="293"/>
        <v>101.25899999999993</v>
      </c>
      <c r="Q112" s="175">
        <f t="shared" si="293"/>
        <v>101.22399999999993</v>
      </c>
      <c r="R112" s="175">
        <f t="shared" si="293"/>
        <v>101.18899999999994</v>
      </c>
      <c r="S112" s="175">
        <f t="shared" si="293"/>
        <v>101.15399999999994</v>
      </c>
      <c r="T112" s="175">
        <f t="shared" si="293"/>
        <v>101.11899999999994</v>
      </c>
      <c r="U112" s="175">
        <f t="shared" si="293"/>
        <v>101.08399999999995</v>
      </c>
      <c r="V112" s="175">
        <f t="shared" si="293"/>
        <v>101.04899999999995</v>
      </c>
      <c r="W112" s="175">
        <f t="shared" si="293"/>
        <v>101.01399999999995</v>
      </c>
      <c r="X112" s="175">
        <f t="shared" si="293"/>
        <v>100.97899999999996</v>
      </c>
      <c r="Y112" s="175">
        <f t="shared" si="293"/>
        <v>100.94399999999996</v>
      </c>
      <c r="Z112" s="175">
        <f t="shared" si="293"/>
        <v>100.90899999999996</v>
      </c>
      <c r="AA112" s="175">
        <f t="shared" si="293"/>
        <v>100.87399999999997</v>
      </c>
      <c r="AB112" s="175">
        <f t="shared" si="293"/>
        <v>100.83899999999997</v>
      </c>
      <c r="AC112" s="175">
        <f t="shared" si="293"/>
        <v>100.80399999999997</v>
      </c>
      <c r="AD112" s="175">
        <f t="shared" si="293"/>
        <v>100.76899999999998</v>
      </c>
      <c r="AE112" s="175">
        <f t="shared" si="293"/>
        <v>100.73399999999998</v>
      </c>
      <c r="AF112" s="175">
        <f t="shared" si="293"/>
        <v>100.69899999999998</v>
      </c>
      <c r="AG112" s="175">
        <f t="shared" si="293"/>
        <v>100.66399999999999</v>
      </c>
      <c r="AH112" s="175">
        <f t="shared" si="293"/>
        <v>100.62899999999999</v>
      </c>
      <c r="AI112" s="175">
        <f t="shared" si="293"/>
        <v>100.59399999999999</v>
      </c>
      <c r="AJ112" s="175">
        <f t="shared" si="293"/>
        <v>100.559</v>
      </c>
      <c r="AK112" s="175">
        <f t="shared" si="293"/>
        <v>100.524</v>
      </c>
      <c r="AL112" s="175">
        <f t="shared" si="293"/>
        <v>100.489</v>
      </c>
      <c r="AM112" s="175">
        <f t="shared" si="293"/>
        <v>100.45400000000001</v>
      </c>
      <c r="AN112" s="175">
        <f t="shared" si="293"/>
        <v>100.41900000000001</v>
      </c>
      <c r="AO112" s="175">
        <f t="shared" si="293"/>
        <v>100.38400000000001</v>
      </c>
      <c r="AP112" s="175">
        <f t="shared" si="293"/>
        <v>100.34900000000002</v>
      </c>
      <c r="AQ112" s="175">
        <f t="shared" si="293"/>
        <v>100.31400000000002</v>
      </c>
      <c r="AR112" s="175">
        <f t="shared" si="293"/>
        <v>100.27900000000002</v>
      </c>
      <c r="AS112" s="175">
        <f t="shared" si="293"/>
        <v>100.24400000000003</v>
      </c>
      <c r="AT112" s="175">
        <f t="shared" si="293"/>
        <v>100.20900000000003</v>
      </c>
      <c r="AU112" s="166">
        <f t="shared" si="293"/>
        <v>100.17400000000004</v>
      </c>
      <c r="AV112" s="166">
        <f t="shared" si="293"/>
        <v>100.13900000000004</v>
      </c>
      <c r="AW112" s="224">
        <v>100.65</v>
      </c>
      <c r="AX112" s="198">
        <v>99.77</v>
      </c>
      <c r="AY112" s="199">
        <f>+AX112-0.029</f>
        <v>99.741</v>
      </c>
      <c r="AZ112" s="199">
        <f t="shared" si="292"/>
        <v>99.712000000000003</v>
      </c>
      <c r="BA112" s="199">
        <f t="shared" si="292"/>
        <v>99.683000000000007</v>
      </c>
      <c r="BB112" s="199">
        <f t="shared" si="292"/>
        <v>99.654000000000011</v>
      </c>
      <c r="BC112" s="199">
        <f t="shared" si="292"/>
        <v>99.625000000000014</v>
      </c>
      <c r="BD112" s="199">
        <f t="shared" si="292"/>
        <v>99.596000000000018</v>
      </c>
      <c r="BE112" s="199">
        <f t="shared" si="292"/>
        <v>99.567000000000021</v>
      </c>
      <c r="BF112" s="199">
        <f t="shared" si="292"/>
        <v>99.538000000000025</v>
      </c>
      <c r="BG112" s="150">
        <f t="shared" si="292"/>
        <v>99.509000000000029</v>
      </c>
      <c r="BH112" s="150">
        <f t="shared" si="292"/>
        <v>99.480000000000032</v>
      </c>
      <c r="BI112" s="150">
        <f t="shared" si="292"/>
        <v>99.451000000000036</v>
      </c>
      <c r="BJ112" s="150">
        <f t="shared" si="292"/>
        <v>99.42200000000004</v>
      </c>
      <c r="BK112" s="150">
        <f t="shared" si="292"/>
        <v>99.393000000000043</v>
      </c>
      <c r="BL112" s="150">
        <f t="shared" si="292"/>
        <v>99.364000000000047</v>
      </c>
      <c r="BM112" s="150">
        <f t="shared" si="292"/>
        <v>99.335000000000051</v>
      </c>
      <c r="BN112" s="150">
        <f t="shared" si="292"/>
        <v>99.306000000000054</v>
      </c>
      <c r="BO112" s="150">
        <f t="shared" si="292"/>
        <v>99.277000000000058</v>
      </c>
      <c r="BP112" s="150">
        <f t="shared" si="292"/>
        <v>99.248000000000062</v>
      </c>
      <c r="BQ112" s="150">
        <f t="shared" si="292"/>
        <v>99.219000000000065</v>
      </c>
      <c r="BR112" s="150">
        <f t="shared" si="292"/>
        <v>99.190000000000069</v>
      </c>
      <c r="BS112" s="150">
        <f t="shared" si="292"/>
        <v>99.161000000000072</v>
      </c>
      <c r="BT112" s="130">
        <f t="shared" si="292"/>
        <v>99.132000000000076</v>
      </c>
      <c r="BU112" s="133"/>
      <c r="BV112" s="131"/>
      <c r="BW112" s="131"/>
      <c r="BX112" s="131"/>
      <c r="BY112" s="131"/>
      <c r="BZ112" s="131"/>
      <c r="CA112" s="131"/>
      <c r="CB112" s="131"/>
      <c r="CC112" s="131"/>
      <c r="CD112" s="131"/>
      <c r="CE112" s="131"/>
      <c r="CF112" s="131"/>
      <c r="CG112" s="131"/>
      <c r="CH112" s="131"/>
      <c r="CI112" s="131"/>
      <c r="CJ112" s="131"/>
      <c r="CK112" s="131"/>
      <c r="CL112" s="131"/>
      <c r="CM112" s="131"/>
      <c r="CN112" s="131"/>
      <c r="CO112" s="131"/>
      <c r="CP112" s="131"/>
      <c r="CQ112" s="108"/>
      <c r="CR112" s="107"/>
    </row>
    <row r="113" spans="1:96" ht="49.5" customHeight="1" thickBot="1">
      <c r="A113" s="104">
        <f t="shared" si="102"/>
        <v>12</v>
      </c>
      <c r="B113" s="108"/>
      <c r="C113" s="108"/>
      <c r="D113" s="108"/>
      <c r="E113" s="108"/>
      <c r="F113" s="108"/>
      <c r="G113" s="108"/>
      <c r="H113" s="112"/>
      <c r="I113" s="217">
        <v>101.5</v>
      </c>
      <c r="J113" s="175">
        <f>+I113-0.021</f>
        <v>101.479</v>
      </c>
      <c r="K113" s="175">
        <f t="shared" ref="K113:AV113" si="294">+J113-0.021</f>
        <v>101.458</v>
      </c>
      <c r="L113" s="175">
        <f t="shared" si="294"/>
        <v>101.437</v>
      </c>
      <c r="M113" s="175">
        <f t="shared" si="294"/>
        <v>101.416</v>
      </c>
      <c r="N113" s="175">
        <f t="shared" si="294"/>
        <v>101.395</v>
      </c>
      <c r="O113" s="175">
        <f t="shared" si="294"/>
        <v>101.374</v>
      </c>
      <c r="P113" s="175">
        <f t="shared" si="294"/>
        <v>101.35299999999999</v>
      </c>
      <c r="Q113" s="175">
        <f t="shared" si="294"/>
        <v>101.33199999999999</v>
      </c>
      <c r="R113" s="175">
        <f t="shared" si="294"/>
        <v>101.31099999999999</v>
      </c>
      <c r="S113" s="175">
        <f t="shared" si="294"/>
        <v>101.28999999999999</v>
      </c>
      <c r="T113" s="175">
        <f t="shared" si="294"/>
        <v>101.26899999999999</v>
      </c>
      <c r="U113" s="175">
        <f t="shared" si="294"/>
        <v>101.24799999999999</v>
      </c>
      <c r="V113" s="175">
        <f t="shared" si="294"/>
        <v>101.22699999999999</v>
      </c>
      <c r="W113" s="175">
        <f t="shared" si="294"/>
        <v>101.20599999999999</v>
      </c>
      <c r="X113" s="175">
        <f t="shared" si="294"/>
        <v>101.18499999999999</v>
      </c>
      <c r="Y113" s="175">
        <f t="shared" si="294"/>
        <v>101.16399999999999</v>
      </c>
      <c r="Z113" s="175">
        <f t="shared" si="294"/>
        <v>101.14299999999999</v>
      </c>
      <c r="AA113" s="175">
        <f t="shared" si="294"/>
        <v>101.12199999999999</v>
      </c>
      <c r="AB113" s="175">
        <f t="shared" si="294"/>
        <v>101.10099999999998</v>
      </c>
      <c r="AC113" s="175">
        <f t="shared" si="294"/>
        <v>101.07999999999998</v>
      </c>
      <c r="AD113" s="175">
        <f t="shared" si="294"/>
        <v>101.05899999999998</v>
      </c>
      <c r="AE113" s="175">
        <f t="shared" si="294"/>
        <v>101.03799999999998</v>
      </c>
      <c r="AF113" s="175">
        <f t="shared" si="294"/>
        <v>101.01699999999998</v>
      </c>
      <c r="AG113" s="175">
        <f t="shared" si="294"/>
        <v>100.99599999999998</v>
      </c>
      <c r="AH113" s="175">
        <f t="shared" si="294"/>
        <v>100.97499999999998</v>
      </c>
      <c r="AI113" s="175">
        <f t="shared" si="294"/>
        <v>100.95399999999998</v>
      </c>
      <c r="AJ113" s="175">
        <f t="shared" si="294"/>
        <v>100.93299999999998</v>
      </c>
      <c r="AK113" s="175">
        <f t="shared" si="294"/>
        <v>100.91199999999998</v>
      </c>
      <c r="AL113" s="175">
        <f t="shared" si="294"/>
        <v>100.89099999999998</v>
      </c>
      <c r="AM113" s="175">
        <f t="shared" si="294"/>
        <v>100.86999999999998</v>
      </c>
      <c r="AN113" s="175">
        <f t="shared" si="294"/>
        <v>100.84899999999998</v>
      </c>
      <c r="AO113" s="175">
        <f t="shared" si="294"/>
        <v>100.82799999999997</v>
      </c>
      <c r="AP113" s="175">
        <f t="shared" si="294"/>
        <v>100.80699999999997</v>
      </c>
      <c r="AQ113" s="175">
        <f t="shared" si="294"/>
        <v>100.78599999999997</v>
      </c>
      <c r="AR113" s="175">
        <f t="shared" si="294"/>
        <v>100.76499999999997</v>
      </c>
      <c r="AS113" s="175">
        <f t="shared" si="294"/>
        <v>100.74399999999997</v>
      </c>
      <c r="AT113" s="175">
        <f t="shared" si="294"/>
        <v>100.72299999999997</v>
      </c>
      <c r="AU113" s="163">
        <f t="shared" si="294"/>
        <v>100.70199999999997</v>
      </c>
      <c r="AV113" s="163">
        <f t="shared" si="294"/>
        <v>100.68099999999997</v>
      </c>
      <c r="AW113" s="218">
        <v>100.65</v>
      </c>
      <c r="AX113" s="201">
        <v>99.77</v>
      </c>
      <c r="AY113" s="150">
        <f>+AX113-0.029</f>
        <v>99.741</v>
      </c>
      <c r="AZ113" s="150">
        <f t="shared" si="292"/>
        <v>99.712000000000003</v>
      </c>
      <c r="BA113" s="150">
        <f t="shared" si="292"/>
        <v>99.683000000000007</v>
      </c>
      <c r="BB113" s="150">
        <f t="shared" si="292"/>
        <v>99.654000000000011</v>
      </c>
      <c r="BC113" s="150">
        <f t="shared" si="292"/>
        <v>99.625000000000014</v>
      </c>
      <c r="BD113" s="150">
        <f t="shared" si="292"/>
        <v>99.596000000000018</v>
      </c>
      <c r="BE113" s="150">
        <f t="shared" si="292"/>
        <v>99.567000000000021</v>
      </c>
      <c r="BF113" s="130">
        <f t="shared" si="292"/>
        <v>99.538000000000025</v>
      </c>
      <c r="BG113" s="125"/>
      <c r="BH113" s="131"/>
      <c r="BI113" s="131"/>
      <c r="BJ113" s="131"/>
      <c r="BK113" s="131"/>
      <c r="BL113" s="131"/>
      <c r="BM113" s="131"/>
      <c r="BN113" s="131"/>
      <c r="BO113" s="131"/>
      <c r="BP113" s="131"/>
      <c r="BQ113" s="131"/>
      <c r="BR113" s="131"/>
      <c r="BS113" s="131"/>
      <c r="BT113" s="131"/>
      <c r="BU113" s="108"/>
      <c r="BV113" s="108"/>
      <c r="BW113" s="108"/>
      <c r="BX113" s="108"/>
      <c r="BY113" s="108"/>
      <c r="BZ113" s="108"/>
      <c r="CA113" s="108"/>
      <c r="CB113" s="108"/>
      <c r="CC113" s="108"/>
      <c r="CD113" s="108"/>
      <c r="CE113" s="108"/>
      <c r="CF113" s="108"/>
      <c r="CG113" s="108"/>
      <c r="CH113" s="108"/>
      <c r="CI113" s="108"/>
      <c r="CJ113" s="108"/>
      <c r="CK113" s="108"/>
      <c r="CL113" s="108"/>
      <c r="CM113" s="108"/>
      <c r="CN113" s="108"/>
      <c r="CO113" s="108"/>
      <c r="CP113" s="108"/>
      <c r="CQ113" s="108"/>
      <c r="CR113" s="107"/>
    </row>
    <row r="114" spans="1:96" ht="49.5" customHeight="1" thickBot="1">
      <c r="A114" s="104">
        <f t="shared" si="102"/>
        <v>9</v>
      </c>
      <c r="B114" s="108"/>
      <c r="C114" s="108"/>
      <c r="D114" s="108"/>
      <c r="E114" s="108"/>
      <c r="F114" s="108"/>
      <c r="G114" s="108"/>
      <c r="H114" s="112"/>
      <c r="I114" s="217">
        <v>101.5</v>
      </c>
      <c r="J114" s="175">
        <f>+J113-0.002</f>
        <v>101.477</v>
      </c>
      <c r="K114" s="175">
        <f t="shared" ref="K114:P117" si="295">+K113-0.002</f>
        <v>101.456</v>
      </c>
      <c r="L114" s="175">
        <f t="shared" si="295"/>
        <v>101.435</v>
      </c>
      <c r="M114" s="175">
        <f t="shared" si="295"/>
        <v>101.414</v>
      </c>
      <c r="N114" s="175">
        <f t="shared" si="295"/>
        <v>101.393</v>
      </c>
      <c r="O114" s="175">
        <f t="shared" si="295"/>
        <v>101.372</v>
      </c>
      <c r="P114" s="175">
        <f t="shared" si="295"/>
        <v>101.351</v>
      </c>
      <c r="Q114" s="175">
        <f t="shared" ref="Q114:Q116" si="296">+Q113-0.002</f>
        <v>101.33</v>
      </c>
      <c r="R114" s="175">
        <f t="shared" ref="R114:R116" si="297">+R113-0.002</f>
        <v>101.309</v>
      </c>
      <c r="S114" s="175">
        <f t="shared" ref="S114:S116" si="298">+S113-0.002</f>
        <v>101.288</v>
      </c>
      <c r="T114" s="175">
        <f t="shared" ref="T114:T116" si="299">+T113-0.002</f>
        <v>101.267</v>
      </c>
      <c r="U114" s="175">
        <f t="shared" ref="U114:U116" si="300">+U113-0.002</f>
        <v>101.246</v>
      </c>
      <c r="V114" s="175">
        <f t="shared" ref="V114:V116" si="301">+V113-0.002</f>
        <v>101.22499999999999</v>
      </c>
      <c r="W114" s="175">
        <f t="shared" ref="W114:W116" si="302">+W113-0.002</f>
        <v>101.20399999999999</v>
      </c>
      <c r="X114" s="175">
        <f t="shared" ref="X114:X116" si="303">+X113-0.002</f>
        <v>101.18299999999999</v>
      </c>
      <c r="Y114" s="175">
        <f t="shared" ref="Y114:Y115" si="304">+Y113-0.002</f>
        <v>101.16199999999999</v>
      </c>
      <c r="Z114" s="175">
        <f t="shared" ref="Z114:Z115" si="305">+Z113-0.002</f>
        <v>101.14099999999999</v>
      </c>
      <c r="AA114" s="175">
        <f t="shared" ref="AA114:AA115" si="306">+AA113-0.002</f>
        <v>101.11999999999999</v>
      </c>
      <c r="AB114" s="175">
        <f t="shared" ref="AB114:AB115" si="307">+AB113-0.002</f>
        <v>101.09899999999999</v>
      </c>
      <c r="AC114" s="175">
        <f t="shared" ref="AC114:AC115" si="308">+AC113-0.002</f>
        <v>101.07799999999999</v>
      </c>
      <c r="AD114" s="175">
        <f t="shared" ref="AD114:AD115" si="309">+AD113-0.002</f>
        <v>101.05699999999999</v>
      </c>
      <c r="AE114" s="175">
        <f t="shared" ref="AE114:AE115" si="310">+AE113-0.002</f>
        <v>101.03599999999999</v>
      </c>
      <c r="AF114" s="175">
        <f t="shared" ref="AF114:AF115" si="311">+AF113-0.002</f>
        <v>101.01499999999999</v>
      </c>
      <c r="AG114" s="175">
        <f t="shared" ref="AG114:AG115" si="312">+AG113-0.002</f>
        <v>100.99399999999999</v>
      </c>
      <c r="AH114" s="175">
        <f t="shared" ref="AH114:AH115" si="313">+AH113-0.002</f>
        <v>100.97299999999998</v>
      </c>
      <c r="AI114" s="163">
        <f t="shared" ref="AI114" si="314">+AI113-0.002</f>
        <v>100.95199999999998</v>
      </c>
      <c r="AJ114" s="163">
        <f t="shared" ref="AJ114" si="315">+AJ113-0.002</f>
        <v>100.93099999999998</v>
      </c>
      <c r="AK114" s="163">
        <f t="shared" ref="AK114" si="316">+AK113-0.002</f>
        <v>100.90999999999998</v>
      </c>
      <c r="AL114" s="163">
        <f t="shared" ref="AL114" si="317">+AL113-0.002</f>
        <v>100.88899999999998</v>
      </c>
      <c r="AM114" s="163">
        <f t="shared" ref="AM114" si="318">+AM113-0.002</f>
        <v>100.86799999999998</v>
      </c>
      <c r="AN114" s="163">
        <f t="shared" ref="AN114" si="319">+AN113-0.002</f>
        <v>100.84699999999998</v>
      </c>
      <c r="AO114" s="163">
        <f t="shared" ref="AO114" si="320">+AO113-0.002</f>
        <v>100.82599999999998</v>
      </c>
      <c r="AP114" s="163">
        <f t="shared" ref="AP114" si="321">+AP113-0.002</f>
        <v>100.80499999999998</v>
      </c>
      <c r="AQ114" s="163">
        <f t="shared" ref="AQ114" si="322">+AQ113-0.002</f>
        <v>100.78399999999998</v>
      </c>
      <c r="AR114" s="163">
        <f t="shared" ref="AR114" si="323">+AR113-0.002</f>
        <v>100.76299999999998</v>
      </c>
      <c r="AS114" s="163">
        <f t="shared" ref="AS114" si="324">+AS113-0.002</f>
        <v>100.74199999999998</v>
      </c>
      <c r="AT114" s="164">
        <f t="shared" ref="AT114" si="325">+AT113-0.002</f>
        <v>100.72099999999998</v>
      </c>
      <c r="AU114" s="165"/>
      <c r="AV114" s="166"/>
      <c r="AW114" s="131"/>
      <c r="AX114" s="131"/>
      <c r="AY114" s="131"/>
      <c r="AZ114" s="131"/>
      <c r="BA114" s="131"/>
      <c r="BB114" s="131"/>
      <c r="BC114" s="131"/>
      <c r="BD114" s="131"/>
      <c r="BE114" s="131"/>
      <c r="BF114" s="131"/>
      <c r="BG114" s="108"/>
      <c r="BH114" s="108"/>
      <c r="BI114" s="108"/>
      <c r="BJ114" s="108"/>
      <c r="BK114" s="108"/>
      <c r="BL114" s="108"/>
      <c r="BM114" s="108"/>
      <c r="BN114" s="108"/>
      <c r="BO114" s="108"/>
      <c r="BP114" s="108"/>
      <c r="BQ114" s="108"/>
      <c r="BR114" s="108"/>
      <c r="BS114" s="108"/>
      <c r="BT114" s="108"/>
      <c r="BU114" s="108"/>
      <c r="BV114" s="108"/>
      <c r="BW114" s="108"/>
      <c r="BX114" s="108"/>
      <c r="BY114" s="108"/>
      <c r="BZ114" s="108"/>
      <c r="CA114" s="108"/>
      <c r="CB114" s="108"/>
      <c r="CC114" s="108"/>
      <c r="CD114" s="108"/>
      <c r="CE114" s="108"/>
      <c r="CF114" s="108"/>
      <c r="CG114" s="108"/>
      <c r="CH114" s="108"/>
      <c r="CI114" s="108"/>
      <c r="CJ114" s="108"/>
      <c r="CK114" s="108"/>
      <c r="CL114" s="108"/>
      <c r="CM114" s="108"/>
      <c r="CN114" s="108"/>
      <c r="CO114" s="108"/>
      <c r="CP114" s="108"/>
      <c r="CQ114" s="108"/>
      <c r="CR114" s="107"/>
    </row>
    <row r="115" spans="1:96" ht="49.5" customHeight="1" thickBot="1">
      <c r="A115" s="104">
        <f t="shared" si="102"/>
        <v>6</v>
      </c>
      <c r="B115" s="108"/>
      <c r="C115" s="108"/>
      <c r="D115" s="108"/>
      <c r="E115" s="108"/>
      <c r="F115" s="108"/>
      <c r="G115" s="108"/>
      <c r="H115" s="112"/>
      <c r="I115" s="217">
        <v>101.5</v>
      </c>
      <c r="J115" s="175">
        <f>+J114-0.002</f>
        <v>101.47500000000001</v>
      </c>
      <c r="K115" s="175">
        <f t="shared" si="295"/>
        <v>101.45400000000001</v>
      </c>
      <c r="L115" s="175">
        <f t="shared" si="295"/>
        <v>101.43300000000001</v>
      </c>
      <c r="M115" s="175">
        <f t="shared" si="295"/>
        <v>101.41200000000001</v>
      </c>
      <c r="N115" s="175">
        <f t="shared" si="295"/>
        <v>101.39100000000001</v>
      </c>
      <c r="O115" s="175">
        <f t="shared" si="295"/>
        <v>101.37</v>
      </c>
      <c r="P115" s="175">
        <f t="shared" si="295"/>
        <v>101.349</v>
      </c>
      <c r="Q115" s="175">
        <f t="shared" si="296"/>
        <v>101.328</v>
      </c>
      <c r="R115" s="175">
        <f t="shared" si="297"/>
        <v>101.307</v>
      </c>
      <c r="S115" s="175">
        <f t="shared" si="298"/>
        <v>101.286</v>
      </c>
      <c r="T115" s="175">
        <f t="shared" si="299"/>
        <v>101.265</v>
      </c>
      <c r="U115" s="175">
        <f t="shared" si="300"/>
        <v>101.244</v>
      </c>
      <c r="V115" s="175">
        <f t="shared" si="301"/>
        <v>101.223</v>
      </c>
      <c r="W115" s="175">
        <f t="shared" si="302"/>
        <v>101.202</v>
      </c>
      <c r="X115" s="175">
        <f t="shared" si="303"/>
        <v>101.181</v>
      </c>
      <c r="Y115" s="163">
        <f t="shared" si="304"/>
        <v>101.16</v>
      </c>
      <c r="Z115" s="163">
        <f t="shared" si="305"/>
        <v>101.139</v>
      </c>
      <c r="AA115" s="163">
        <f t="shared" si="306"/>
        <v>101.11799999999999</v>
      </c>
      <c r="AB115" s="163">
        <f t="shared" si="307"/>
        <v>101.09699999999999</v>
      </c>
      <c r="AC115" s="163">
        <f t="shared" si="308"/>
        <v>101.07599999999999</v>
      </c>
      <c r="AD115" s="163">
        <f t="shared" si="309"/>
        <v>101.05499999999999</v>
      </c>
      <c r="AE115" s="163">
        <f t="shared" si="310"/>
        <v>101.03399999999999</v>
      </c>
      <c r="AF115" s="163">
        <f t="shared" si="311"/>
        <v>101.01299999999999</v>
      </c>
      <c r="AG115" s="163">
        <f t="shared" si="312"/>
        <v>100.99199999999999</v>
      </c>
      <c r="AH115" s="164">
        <f t="shared" si="313"/>
        <v>100.97099999999999</v>
      </c>
      <c r="AI115" s="133"/>
      <c r="AJ115" s="131"/>
      <c r="AK115" s="131"/>
      <c r="AL115" s="131"/>
      <c r="AM115" s="131"/>
      <c r="AN115" s="131"/>
      <c r="AO115" s="131"/>
      <c r="AP115" s="131"/>
      <c r="AQ115" s="131"/>
      <c r="AR115" s="131"/>
      <c r="AS115" s="131"/>
      <c r="AT115" s="131"/>
      <c r="AU115" s="108"/>
      <c r="AV115" s="108"/>
      <c r="AW115" s="108"/>
      <c r="AX115" s="108"/>
      <c r="AY115" s="108"/>
      <c r="AZ115" s="108"/>
      <c r="BA115" s="108"/>
      <c r="BB115" s="108"/>
      <c r="BC115" s="108"/>
      <c r="BD115" s="108"/>
      <c r="BE115" s="108"/>
      <c r="BF115" s="108"/>
      <c r="BG115" s="108"/>
      <c r="BH115" s="108"/>
      <c r="BI115" s="108"/>
      <c r="BJ115" s="108"/>
      <c r="BK115" s="108"/>
      <c r="BL115" s="108"/>
      <c r="BM115" s="108"/>
      <c r="BN115" s="108"/>
      <c r="BO115" s="108"/>
      <c r="BP115" s="108"/>
      <c r="BQ115" s="108"/>
      <c r="BR115" s="108"/>
      <c r="BS115" s="108"/>
      <c r="BT115" s="108"/>
      <c r="BU115" s="108"/>
      <c r="BV115" s="108"/>
      <c r="BW115" s="108"/>
      <c r="BX115" s="108"/>
      <c r="BY115" s="108"/>
      <c r="BZ115" s="108"/>
      <c r="CA115" s="108"/>
      <c r="CB115" s="108"/>
      <c r="CC115" s="108"/>
      <c r="CD115" s="108"/>
      <c r="CE115" s="108"/>
      <c r="CF115" s="108"/>
      <c r="CG115" s="108"/>
      <c r="CH115" s="108"/>
      <c r="CI115" s="108"/>
      <c r="CJ115" s="108"/>
      <c r="CK115" s="108"/>
      <c r="CL115" s="108"/>
      <c r="CM115" s="108"/>
      <c r="CN115" s="108"/>
      <c r="CO115" s="108"/>
      <c r="CP115" s="108"/>
      <c r="CQ115" s="108"/>
      <c r="CR115" s="107"/>
    </row>
    <row r="116" spans="1:96" ht="49.5" customHeight="1" thickBot="1">
      <c r="A116" s="104">
        <f>A117+3</f>
        <v>3</v>
      </c>
      <c r="B116" s="108"/>
      <c r="C116" s="108"/>
      <c r="D116" s="108"/>
      <c r="E116" s="108"/>
      <c r="F116" s="108"/>
      <c r="G116" s="108"/>
      <c r="H116" s="112"/>
      <c r="I116" s="217">
        <v>101.5</v>
      </c>
      <c r="J116" s="175">
        <f>+J115-0.002</f>
        <v>101.47300000000001</v>
      </c>
      <c r="K116" s="175">
        <f t="shared" si="295"/>
        <v>101.45200000000001</v>
      </c>
      <c r="L116" s="175">
        <f t="shared" si="295"/>
        <v>101.43100000000001</v>
      </c>
      <c r="M116" s="175">
        <f t="shared" si="295"/>
        <v>101.41000000000001</v>
      </c>
      <c r="N116" s="163">
        <f t="shared" si="295"/>
        <v>101.38900000000001</v>
      </c>
      <c r="O116" s="163">
        <f t="shared" si="295"/>
        <v>101.36800000000001</v>
      </c>
      <c r="P116" s="163">
        <f t="shared" si="295"/>
        <v>101.34700000000001</v>
      </c>
      <c r="Q116" s="163">
        <f t="shared" si="296"/>
        <v>101.32600000000001</v>
      </c>
      <c r="R116" s="163">
        <f t="shared" si="297"/>
        <v>101.30500000000001</v>
      </c>
      <c r="S116" s="163">
        <f t="shared" si="298"/>
        <v>101.28400000000001</v>
      </c>
      <c r="T116" s="163">
        <f t="shared" si="299"/>
        <v>101.26300000000001</v>
      </c>
      <c r="U116" s="163">
        <f t="shared" si="300"/>
        <v>101.242</v>
      </c>
      <c r="V116" s="163">
        <f t="shared" si="301"/>
        <v>101.221</v>
      </c>
      <c r="W116" s="163">
        <f t="shared" si="302"/>
        <v>101.2</v>
      </c>
      <c r="X116" s="164">
        <f t="shared" si="303"/>
        <v>101.179</v>
      </c>
      <c r="Y116" s="165"/>
      <c r="Z116" s="166"/>
      <c r="AA116" s="166"/>
      <c r="AB116" s="166"/>
      <c r="AC116" s="166"/>
      <c r="AD116" s="166"/>
      <c r="AE116" s="166"/>
      <c r="AF116" s="166"/>
      <c r="AG116" s="166"/>
      <c r="AH116" s="166"/>
      <c r="AI116" s="108"/>
      <c r="AJ116" s="108"/>
      <c r="AK116" s="108"/>
      <c r="AL116" s="108"/>
      <c r="AM116" s="108"/>
      <c r="AN116" s="108"/>
      <c r="AO116" s="108"/>
      <c r="AP116" s="108"/>
      <c r="AQ116" s="108"/>
      <c r="AR116" s="108"/>
      <c r="AS116" s="108"/>
      <c r="AT116" s="108"/>
      <c r="AU116" s="108"/>
      <c r="AV116" s="108"/>
      <c r="AW116" s="108"/>
      <c r="AX116" s="108"/>
      <c r="AY116" s="108"/>
      <c r="AZ116" s="108"/>
      <c r="BA116" s="108"/>
      <c r="BB116" s="108"/>
      <c r="BC116" s="108"/>
      <c r="BD116" s="108"/>
      <c r="BE116" s="108"/>
      <c r="BF116" s="108"/>
      <c r="BG116" s="108"/>
      <c r="BH116" s="108"/>
      <c r="BI116" s="108"/>
      <c r="BJ116" s="108"/>
      <c r="BK116" s="108"/>
      <c r="BL116" s="108"/>
      <c r="BM116" s="108"/>
      <c r="BN116" s="108"/>
      <c r="BO116" s="108"/>
      <c r="BP116" s="108"/>
      <c r="BQ116" s="108"/>
      <c r="BR116" s="108"/>
      <c r="BS116" s="108"/>
      <c r="BT116" s="108"/>
      <c r="BU116" s="108"/>
      <c r="BV116" s="108"/>
      <c r="BW116" s="108"/>
      <c r="BX116" s="108"/>
      <c r="BY116" s="108"/>
      <c r="BZ116" s="108"/>
      <c r="CA116" s="108"/>
      <c r="CB116" s="108"/>
      <c r="CC116" s="108"/>
      <c r="CD116" s="108"/>
      <c r="CE116" s="108"/>
      <c r="CF116" s="108"/>
      <c r="CG116" s="108"/>
      <c r="CH116" s="108"/>
      <c r="CI116" s="108"/>
      <c r="CJ116" s="108"/>
      <c r="CK116" s="108"/>
      <c r="CL116" s="108"/>
      <c r="CM116" s="108"/>
      <c r="CN116" s="108"/>
      <c r="CO116" s="108"/>
      <c r="CP116" s="108"/>
      <c r="CQ116" s="108"/>
      <c r="CR116" s="107"/>
    </row>
    <row r="117" spans="1:96" ht="49.5" customHeight="1" thickBot="1">
      <c r="A117" s="104">
        <v>0</v>
      </c>
      <c r="B117" s="108"/>
      <c r="C117" s="108"/>
      <c r="D117" s="108"/>
      <c r="E117" s="108"/>
      <c r="F117" s="108"/>
      <c r="G117" s="105"/>
      <c r="H117" s="134"/>
      <c r="I117" s="196">
        <v>101.5</v>
      </c>
      <c r="J117" s="163">
        <f>+J116-0.002</f>
        <v>101.47100000000002</v>
      </c>
      <c r="K117" s="163">
        <f t="shared" si="295"/>
        <v>101.45000000000002</v>
      </c>
      <c r="L117" s="163">
        <f t="shared" si="295"/>
        <v>101.42900000000002</v>
      </c>
      <c r="M117" s="164">
        <f t="shared" si="295"/>
        <v>101.40800000000002</v>
      </c>
      <c r="N117" s="174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75"/>
      <c r="Z117" s="175"/>
      <c r="AA117" s="175"/>
      <c r="AB117" s="175"/>
      <c r="AC117" s="175"/>
      <c r="AD117" s="175"/>
      <c r="AE117" s="175"/>
      <c r="AF117" s="175"/>
      <c r="AG117" s="175"/>
      <c r="AH117" s="175"/>
      <c r="AI117" s="108"/>
      <c r="AJ117" s="108"/>
      <c r="AK117" s="108"/>
      <c r="AL117" s="108"/>
      <c r="AM117" s="108"/>
      <c r="AN117" s="108"/>
      <c r="AO117" s="108"/>
      <c r="AP117" s="108"/>
      <c r="AQ117" s="108"/>
      <c r="AR117" s="108"/>
      <c r="AS117" s="108"/>
      <c r="AT117" s="108"/>
      <c r="AU117" s="108"/>
      <c r="AV117" s="108"/>
      <c r="AW117" s="108"/>
      <c r="AX117" s="108"/>
      <c r="AY117" s="108"/>
      <c r="AZ117" s="108"/>
      <c r="BA117" s="108"/>
      <c r="BB117" s="108"/>
      <c r="BC117" s="108"/>
      <c r="BD117" s="108"/>
      <c r="BE117" s="108"/>
      <c r="BF117" s="108"/>
      <c r="BG117" s="108"/>
      <c r="BH117" s="108"/>
      <c r="BI117" s="108"/>
      <c r="BJ117" s="108"/>
      <c r="BK117" s="108"/>
      <c r="BL117" s="108"/>
      <c r="BM117" s="108"/>
      <c r="BN117" s="108"/>
      <c r="BO117" s="108"/>
      <c r="BP117" s="108"/>
      <c r="BQ117" s="108"/>
      <c r="BR117" s="108"/>
      <c r="BS117" s="108"/>
      <c r="BT117" s="108"/>
      <c r="BU117" s="108"/>
      <c r="BV117" s="108"/>
      <c r="BW117" s="108"/>
      <c r="BX117" s="108"/>
      <c r="BY117" s="108"/>
      <c r="BZ117" s="108"/>
      <c r="CA117" s="108"/>
      <c r="CB117" s="108"/>
      <c r="CC117" s="108"/>
      <c r="CD117" s="108"/>
      <c r="CE117" s="108"/>
      <c r="CF117" s="108"/>
      <c r="CG117" s="108"/>
      <c r="CH117" s="108"/>
      <c r="CI117" s="108"/>
      <c r="CJ117" s="108"/>
      <c r="CK117" s="108"/>
      <c r="CL117" s="108"/>
      <c r="CM117" s="108"/>
      <c r="CN117" s="108"/>
      <c r="CO117" s="108"/>
      <c r="CP117" s="108"/>
      <c r="CQ117" s="108"/>
      <c r="CR117" s="107"/>
    </row>
    <row r="118" spans="1:96" s="139" customFormat="1" ht="49.5" customHeight="1" thickBot="1">
      <c r="A118" s="135"/>
      <c r="B118" s="136">
        <v>0</v>
      </c>
      <c r="C118" s="136">
        <f t="shared" ref="C118:BN118" si="326">+B118+3</f>
        <v>3</v>
      </c>
      <c r="D118" s="136">
        <f t="shared" si="326"/>
        <v>6</v>
      </c>
      <c r="E118" s="136">
        <f t="shared" si="326"/>
        <v>9</v>
      </c>
      <c r="F118" s="136">
        <f t="shared" si="326"/>
        <v>12</v>
      </c>
      <c r="G118" s="136">
        <f t="shared" si="326"/>
        <v>15</v>
      </c>
      <c r="H118" s="136">
        <f t="shared" si="326"/>
        <v>18</v>
      </c>
      <c r="I118" s="137">
        <f t="shared" si="326"/>
        <v>21</v>
      </c>
      <c r="J118" s="137">
        <f t="shared" si="326"/>
        <v>24</v>
      </c>
      <c r="K118" s="137">
        <f t="shared" si="326"/>
        <v>27</v>
      </c>
      <c r="L118" s="137">
        <f t="shared" si="326"/>
        <v>30</v>
      </c>
      <c r="M118" s="137">
        <f t="shared" si="326"/>
        <v>33</v>
      </c>
      <c r="N118" s="136">
        <f t="shared" si="326"/>
        <v>36</v>
      </c>
      <c r="O118" s="136">
        <f t="shared" si="326"/>
        <v>39</v>
      </c>
      <c r="P118" s="136">
        <f t="shared" si="326"/>
        <v>42</v>
      </c>
      <c r="Q118" s="136">
        <f t="shared" si="326"/>
        <v>45</v>
      </c>
      <c r="R118" s="136">
        <f t="shared" si="326"/>
        <v>48</v>
      </c>
      <c r="S118" s="136">
        <f t="shared" si="326"/>
        <v>51</v>
      </c>
      <c r="T118" s="136">
        <f t="shared" si="326"/>
        <v>54</v>
      </c>
      <c r="U118" s="136">
        <f t="shared" si="326"/>
        <v>57</v>
      </c>
      <c r="V118" s="136">
        <f t="shared" si="326"/>
        <v>60</v>
      </c>
      <c r="W118" s="136">
        <f t="shared" si="326"/>
        <v>63</v>
      </c>
      <c r="X118" s="136">
        <f t="shared" si="326"/>
        <v>66</v>
      </c>
      <c r="Y118" s="136">
        <f t="shared" si="326"/>
        <v>69</v>
      </c>
      <c r="Z118" s="136">
        <f t="shared" si="326"/>
        <v>72</v>
      </c>
      <c r="AA118" s="136">
        <f t="shared" si="326"/>
        <v>75</v>
      </c>
      <c r="AB118" s="136">
        <f t="shared" si="326"/>
        <v>78</v>
      </c>
      <c r="AC118" s="136">
        <f t="shared" si="326"/>
        <v>81</v>
      </c>
      <c r="AD118" s="136">
        <f t="shared" si="326"/>
        <v>84</v>
      </c>
      <c r="AE118" s="136">
        <f t="shared" si="326"/>
        <v>87</v>
      </c>
      <c r="AF118" s="136">
        <f t="shared" si="326"/>
        <v>90</v>
      </c>
      <c r="AG118" s="136">
        <f t="shared" si="326"/>
        <v>93</v>
      </c>
      <c r="AH118" s="136">
        <f t="shared" si="326"/>
        <v>96</v>
      </c>
      <c r="AI118" s="136">
        <f t="shared" si="326"/>
        <v>99</v>
      </c>
      <c r="AJ118" s="136">
        <f t="shared" si="326"/>
        <v>102</v>
      </c>
      <c r="AK118" s="136">
        <f t="shared" si="326"/>
        <v>105</v>
      </c>
      <c r="AL118" s="136">
        <f t="shared" si="326"/>
        <v>108</v>
      </c>
      <c r="AM118" s="136">
        <f t="shared" si="326"/>
        <v>111</v>
      </c>
      <c r="AN118" s="136">
        <f t="shared" si="326"/>
        <v>114</v>
      </c>
      <c r="AO118" s="136">
        <f t="shared" si="326"/>
        <v>117</v>
      </c>
      <c r="AP118" s="136">
        <f t="shared" si="326"/>
        <v>120</v>
      </c>
      <c r="AQ118" s="136">
        <f t="shared" si="326"/>
        <v>123</v>
      </c>
      <c r="AR118" s="136">
        <f t="shared" si="326"/>
        <v>126</v>
      </c>
      <c r="AS118" s="136">
        <f t="shared" si="326"/>
        <v>129</v>
      </c>
      <c r="AT118" s="136">
        <f t="shared" si="326"/>
        <v>132</v>
      </c>
      <c r="AU118" s="136">
        <f t="shared" si="326"/>
        <v>135</v>
      </c>
      <c r="AV118" s="136">
        <f t="shared" si="326"/>
        <v>138</v>
      </c>
      <c r="AW118" s="136">
        <f t="shared" si="326"/>
        <v>141</v>
      </c>
      <c r="AX118" s="136">
        <f t="shared" si="326"/>
        <v>144</v>
      </c>
      <c r="AY118" s="136">
        <f t="shared" si="326"/>
        <v>147</v>
      </c>
      <c r="AZ118" s="136">
        <f t="shared" si="326"/>
        <v>150</v>
      </c>
      <c r="BA118" s="136">
        <f t="shared" si="326"/>
        <v>153</v>
      </c>
      <c r="BB118" s="136">
        <f t="shared" si="326"/>
        <v>156</v>
      </c>
      <c r="BC118" s="136">
        <f t="shared" si="326"/>
        <v>159</v>
      </c>
      <c r="BD118" s="136">
        <f t="shared" si="326"/>
        <v>162</v>
      </c>
      <c r="BE118" s="136">
        <f t="shared" si="326"/>
        <v>165</v>
      </c>
      <c r="BF118" s="136">
        <f t="shared" si="326"/>
        <v>168</v>
      </c>
      <c r="BG118" s="136">
        <f t="shared" si="326"/>
        <v>171</v>
      </c>
      <c r="BH118" s="136">
        <f t="shared" si="326"/>
        <v>174</v>
      </c>
      <c r="BI118" s="136">
        <f t="shared" si="326"/>
        <v>177</v>
      </c>
      <c r="BJ118" s="136">
        <f t="shared" si="326"/>
        <v>180</v>
      </c>
      <c r="BK118" s="136">
        <f t="shared" si="326"/>
        <v>183</v>
      </c>
      <c r="BL118" s="136">
        <f t="shared" si="326"/>
        <v>186</v>
      </c>
      <c r="BM118" s="136">
        <f t="shared" si="326"/>
        <v>189</v>
      </c>
      <c r="BN118" s="136">
        <f t="shared" si="326"/>
        <v>192</v>
      </c>
      <c r="BO118" s="136">
        <f t="shared" ref="BO118:CR118" si="327">+BN118+3</f>
        <v>195</v>
      </c>
      <c r="BP118" s="136">
        <f t="shared" si="327"/>
        <v>198</v>
      </c>
      <c r="BQ118" s="136">
        <f t="shared" si="327"/>
        <v>201</v>
      </c>
      <c r="BR118" s="136">
        <f t="shared" si="327"/>
        <v>204</v>
      </c>
      <c r="BS118" s="136">
        <f t="shared" si="327"/>
        <v>207</v>
      </c>
      <c r="BT118" s="136">
        <f t="shared" si="327"/>
        <v>210</v>
      </c>
      <c r="BU118" s="136">
        <f t="shared" si="327"/>
        <v>213</v>
      </c>
      <c r="BV118" s="136">
        <f t="shared" si="327"/>
        <v>216</v>
      </c>
      <c r="BW118" s="136">
        <f t="shared" si="327"/>
        <v>219</v>
      </c>
      <c r="BX118" s="136">
        <f t="shared" si="327"/>
        <v>222</v>
      </c>
      <c r="BY118" s="136">
        <f t="shared" si="327"/>
        <v>225</v>
      </c>
      <c r="BZ118" s="136">
        <f t="shared" si="327"/>
        <v>228</v>
      </c>
      <c r="CA118" s="136">
        <f t="shared" si="327"/>
        <v>231</v>
      </c>
      <c r="CB118" s="136">
        <f t="shared" si="327"/>
        <v>234</v>
      </c>
      <c r="CC118" s="136">
        <f t="shared" si="327"/>
        <v>237</v>
      </c>
      <c r="CD118" s="136">
        <f t="shared" si="327"/>
        <v>240</v>
      </c>
      <c r="CE118" s="136">
        <f t="shared" si="327"/>
        <v>243</v>
      </c>
      <c r="CF118" s="136">
        <f t="shared" si="327"/>
        <v>246</v>
      </c>
      <c r="CG118" s="136">
        <f t="shared" si="327"/>
        <v>249</v>
      </c>
      <c r="CH118" s="136">
        <f t="shared" si="327"/>
        <v>252</v>
      </c>
      <c r="CI118" s="136">
        <f t="shared" si="327"/>
        <v>255</v>
      </c>
      <c r="CJ118" s="136">
        <f t="shared" si="327"/>
        <v>258</v>
      </c>
      <c r="CK118" s="136">
        <f t="shared" si="327"/>
        <v>261</v>
      </c>
      <c r="CL118" s="136">
        <f t="shared" si="327"/>
        <v>264</v>
      </c>
      <c r="CM118" s="136">
        <f t="shared" si="327"/>
        <v>267</v>
      </c>
      <c r="CN118" s="136">
        <f t="shared" si="327"/>
        <v>270</v>
      </c>
      <c r="CO118" s="136">
        <f t="shared" si="327"/>
        <v>273</v>
      </c>
      <c r="CP118" s="136">
        <f t="shared" si="327"/>
        <v>276</v>
      </c>
      <c r="CQ118" s="136">
        <f t="shared" si="327"/>
        <v>279</v>
      </c>
      <c r="CR118" s="138">
        <f t="shared" si="327"/>
        <v>282</v>
      </c>
    </row>
  </sheetData>
  <mergeCells count="20">
    <mergeCell ref="BJ14:BL14"/>
    <mergeCell ref="BI4:BL4"/>
    <mergeCell ref="BJ5:BL5"/>
    <mergeCell ref="BJ6:BL6"/>
    <mergeCell ref="BU6:BV7"/>
    <mergeCell ref="BJ7:BL7"/>
    <mergeCell ref="BJ8:BL8"/>
    <mergeCell ref="BJ9:BL9"/>
    <mergeCell ref="BJ10:BL10"/>
    <mergeCell ref="BJ11:BL11"/>
    <mergeCell ref="BJ12:BL12"/>
    <mergeCell ref="BJ13:BL13"/>
    <mergeCell ref="BJ19:BL19"/>
    <mergeCell ref="BS19:CE19"/>
    <mergeCell ref="BJ15:BL15"/>
    <mergeCell ref="BJ16:BL16"/>
    <mergeCell ref="BJ17:BL17"/>
    <mergeCell ref="BS17:CE17"/>
    <mergeCell ref="BJ18:BL18"/>
    <mergeCell ref="BS18:CE18"/>
  </mergeCells>
  <pageMargins left="0.70866141732283472" right="0.70866141732283472" top="0.27559055118110237" bottom="0.23622047244094491" header="0.23622047244094491" footer="0.23622047244094491"/>
  <pageSetup paperSize="8" scale="14" fitToHeight="10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U81"/>
  <sheetViews>
    <sheetView tabSelected="1" topLeftCell="A52" workbookViewId="0">
      <selection activeCell="B79" sqref="B79:B81"/>
    </sheetView>
  </sheetViews>
  <sheetFormatPr baseColWidth="10" defaultColWidth="8.83203125" defaultRowHeight="15"/>
  <cols>
    <col min="1" max="1" width="11.83203125" customWidth="1"/>
  </cols>
  <sheetData>
    <row r="1" spans="1:98" ht="16">
      <c r="A1" s="268">
        <f>CU80</f>
        <v>12801.611111111048</v>
      </c>
      <c r="B1" s="6" t="s">
        <v>68</v>
      </c>
    </row>
    <row r="2" spans="1:98">
      <c r="B2">
        <f>Diff!B2</f>
        <v>0</v>
      </c>
      <c r="C2">
        <f>Diff!C2</f>
        <v>0</v>
      </c>
      <c r="D2">
        <f>Diff!D2</f>
        <v>0</v>
      </c>
      <c r="E2">
        <f>Diff!E2</f>
        <v>0</v>
      </c>
      <c r="F2">
        <f>Diff!F2</f>
        <v>0</v>
      </c>
      <c r="G2">
        <f>Diff!G2</f>
        <v>0</v>
      </c>
      <c r="H2">
        <f>Diff!H2</f>
        <v>0</v>
      </c>
      <c r="I2">
        <f>Diff!I2</f>
        <v>0</v>
      </c>
      <c r="J2">
        <f>Diff!J2</f>
        <v>0</v>
      </c>
      <c r="K2">
        <f>Diff!K2</f>
        <v>0</v>
      </c>
      <c r="L2">
        <f>Diff!L2</f>
        <v>0</v>
      </c>
      <c r="M2">
        <f>Diff!M2</f>
        <v>0</v>
      </c>
      <c r="N2">
        <f>Diff!N2</f>
        <v>0</v>
      </c>
      <c r="O2">
        <f>Diff!O2</f>
        <v>0</v>
      </c>
      <c r="P2">
        <f>Diff!P2</f>
        <v>0</v>
      </c>
      <c r="Q2">
        <f>Diff!Q2</f>
        <v>0</v>
      </c>
      <c r="R2">
        <f>Diff!R2</f>
        <v>0</v>
      </c>
      <c r="S2">
        <f>Diff!S2</f>
        <v>0</v>
      </c>
      <c r="T2">
        <f>Diff!T2</f>
        <v>0</v>
      </c>
      <c r="U2">
        <f>Diff!U2</f>
        <v>0</v>
      </c>
      <c r="V2">
        <f>Diff!V2</f>
        <v>0</v>
      </c>
      <c r="W2">
        <f>Diff!W2</f>
        <v>0</v>
      </c>
      <c r="X2">
        <f>Diff!X2</f>
        <v>0</v>
      </c>
      <c r="Y2">
        <f>Diff!Y2</f>
        <v>0</v>
      </c>
      <c r="Z2">
        <f>Diff!Z2</f>
        <v>0</v>
      </c>
      <c r="AA2">
        <f>Diff!AA2</f>
        <v>0</v>
      </c>
      <c r="AB2">
        <f>Diff!AB2</f>
        <v>0</v>
      </c>
      <c r="AC2">
        <f>Diff!AC2</f>
        <v>0</v>
      </c>
      <c r="AD2">
        <f>Diff!AD2</f>
        <v>0</v>
      </c>
      <c r="AE2">
        <f>Diff!AE2</f>
        <v>0</v>
      </c>
      <c r="AF2">
        <f>Diff!AF2</f>
        <v>0</v>
      </c>
      <c r="AG2">
        <f>Diff!AG2</f>
        <v>0</v>
      </c>
      <c r="AH2">
        <f>Diff!AH2</f>
        <v>0</v>
      </c>
      <c r="AI2">
        <f>Diff!AI2</f>
        <v>0</v>
      </c>
      <c r="AJ2">
        <f>Diff!AJ2</f>
        <v>0</v>
      </c>
      <c r="AK2">
        <f>Diff!AK2</f>
        <v>0</v>
      </c>
      <c r="AL2">
        <f>Diff!AL2</f>
        <v>0</v>
      </c>
      <c r="AM2">
        <f>Diff!AM2</f>
        <v>0</v>
      </c>
      <c r="AN2">
        <f>Diff!AN2</f>
        <v>0</v>
      </c>
      <c r="AO2">
        <f>Diff!AO2</f>
        <v>0</v>
      </c>
      <c r="AP2">
        <f>Diff!AP2</f>
        <v>0</v>
      </c>
      <c r="AQ2">
        <f>Diff!AQ2</f>
        <v>0</v>
      </c>
      <c r="AR2">
        <f>Diff!AR2</f>
        <v>0</v>
      </c>
      <c r="AS2">
        <f>Diff!AS2</f>
        <v>0</v>
      </c>
      <c r="AT2">
        <f>Diff!AT2</f>
        <v>0</v>
      </c>
      <c r="AU2">
        <f>Diff!AU2</f>
        <v>0</v>
      </c>
      <c r="AV2">
        <f>Diff!AV2</f>
        <v>0</v>
      </c>
      <c r="AW2">
        <f>Diff!AW2</f>
        <v>0</v>
      </c>
      <c r="AX2">
        <f>Diff!AX2</f>
        <v>0</v>
      </c>
      <c r="AY2">
        <f>Diff!AY2</f>
        <v>0</v>
      </c>
      <c r="AZ2">
        <f>Diff!AZ2</f>
        <v>0</v>
      </c>
      <c r="BA2">
        <f>Diff!BA2</f>
        <v>0</v>
      </c>
      <c r="BB2">
        <f>Diff!BB2</f>
        <v>0</v>
      </c>
      <c r="BC2">
        <f>Diff!BC2</f>
        <v>0</v>
      </c>
      <c r="BD2">
        <f>Diff!BD2</f>
        <v>0</v>
      </c>
      <c r="BE2">
        <f>Diff!BE2</f>
        <v>0</v>
      </c>
      <c r="BF2">
        <f>Diff!BF2</f>
        <v>0</v>
      </c>
      <c r="BG2">
        <f>Diff!BG2</f>
        <v>0</v>
      </c>
      <c r="BH2">
        <f>Diff!BH2</f>
        <v>0</v>
      </c>
      <c r="BI2">
        <f>Diff!BI2</f>
        <v>0</v>
      </c>
      <c r="BJ2">
        <f>Diff!BJ2</f>
        <v>0</v>
      </c>
      <c r="BK2">
        <f>Diff!BK2</f>
        <v>0</v>
      </c>
      <c r="BL2">
        <f>Diff!BL2</f>
        <v>0</v>
      </c>
      <c r="BM2">
        <f>Diff!BM2</f>
        <v>0</v>
      </c>
      <c r="BN2">
        <f>Diff!BN2</f>
        <v>0</v>
      </c>
      <c r="BO2">
        <f>Diff!BO2</f>
        <v>0</v>
      </c>
      <c r="BP2">
        <f>Diff!BP2</f>
        <v>0</v>
      </c>
      <c r="BQ2">
        <f>Diff!BQ2</f>
        <v>0</v>
      </c>
      <c r="BR2">
        <f>Diff!BR2</f>
        <v>0</v>
      </c>
      <c r="BS2">
        <f>Diff!BS2</f>
        <v>0</v>
      </c>
      <c r="BT2">
        <f>Diff!BT2</f>
        <v>0</v>
      </c>
      <c r="BU2">
        <f>Diff!BU2</f>
        <v>0</v>
      </c>
      <c r="BV2">
        <f>Diff!BV2</f>
        <v>0</v>
      </c>
      <c r="BW2">
        <f>Diff!BW2</f>
        <v>0</v>
      </c>
      <c r="BX2">
        <f>Diff!BX2</f>
        <v>0</v>
      </c>
      <c r="BY2">
        <f>Diff!BY2</f>
        <v>0</v>
      </c>
      <c r="BZ2">
        <f>Diff!BZ2</f>
        <v>0</v>
      </c>
      <c r="CA2">
        <f>Diff!CA2</f>
        <v>0</v>
      </c>
      <c r="CB2">
        <f>Diff!CB2</f>
        <v>0</v>
      </c>
      <c r="CC2">
        <f>Diff!CC2</f>
        <v>0</v>
      </c>
      <c r="CD2">
        <f>Diff!CD2</f>
        <v>0</v>
      </c>
      <c r="CE2">
        <f>Diff!CE2</f>
        <v>0</v>
      </c>
      <c r="CF2">
        <f>Diff!CF2</f>
        <v>0</v>
      </c>
      <c r="CG2">
        <f>Diff!CG2</f>
        <v>0</v>
      </c>
      <c r="CH2">
        <f>Diff!CH2</f>
        <v>0</v>
      </c>
      <c r="CI2">
        <f>Diff!CI2</f>
        <v>0</v>
      </c>
      <c r="CJ2">
        <f>Diff!CJ2</f>
        <v>0</v>
      </c>
      <c r="CK2">
        <f>Diff!CK2</f>
        <v>0</v>
      </c>
      <c r="CL2">
        <f>Diff!CL2</f>
        <v>0</v>
      </c>
      <c r="CM2">
        <f>Diff!CM2</f>
        <v>0</v>
      </c>
      <c r="CN2">
        <f>Diff!CN2</f>
        <v>0</v>
      </c>
      <c r="CO2">
        <f>Diff!CO2</f>
        <v>0</v>
      </c>
      <c r="CP2">
        <f>Diff!CP2</f>
        <v>0</v>
      </c>
      <c r="CQ2">
        <f>Diff!CQ2</f>
        <v>0</v>
      </c>
      <c r="CR2">
        <f>Diff!CR2</f>
        <v>0</v>
      </c>
      <c r="CS2">
        <f>Diff!CS2</f>
        <v>0</v>
      </c>
      <c r="CT2">
        <f>Diff!CT2</f>
        <v>0</v>
      </c>
    </row>
    <row r="3" spans="1:98">
      <c r="B3">
        <f>IF(ISEVEN(ROW(Diff!B3)), 4*Diff!B3,2*Diff!B3)</f>
        <v>0</v>
      </c>
      <c r="C3">
        <f>IF(ISEVEN(ROW(Diff!C3)), 4*Diff!C3,2*Diff!C3)</f>
        <v>0</v>
      </c>
      <c r="D3">
        <f>IF(ISEVEN(ROW(Diff!D3)), 4*Diff!D3,2*Diff!D3)</f>
        <v>0</v>
      </c>
      <c r="E3">
        <f>IF(ISEVEN(ROW(Diff!E3)), 4*Diff!E3,2*Diff!E3)</f>
        <v>0</v>
      </c>
      <c r="F3">
        <f>IF(ISEVEN(ROW(Diff!F3)), 4*Diff!F3,2*Diff!F3)</f>
        <v>0</v>
      </c>
      <c r="G3">
        <f>IF(ISEVEN(ROW(Diff!G3)), 4*Diff!G3,2*Diff!G3)</f>
        <v>0</v>
      </c>
      <c r="H3">
        <f>IF(ISEVEN(ROW(Diff!H3)), 4*Diff!H3,2*Diff!H3)</f>
        <v>0</v>
      </c>
      <c r="I3">
        <f>IF(ISEVEN(ROW(Diff!I3)), 4*Diff!I3,2*Diff!I3)</f>
        <v>0</v>
      </c>
      <c r="J3">
        <f>IF(ISEVEN(ROW(Diff!J3)), 4*Diff!J3,2*Diff!J3)</f>
        <v>0</v>
      </c>
      <c r="K3">
        <f>IF(ISEVEN(ROW(Diff!K3)), 4*Diff!K3,2*Diff!K3)</f>
        <v>0</v>
      </c>
      <c r="L3">
        <f>IF(ISEVEN(ROW(Diff!L3)), 4*Diff!L3,2*Diff!L3)</f>
        <v>0</v>
      </c>
      <c r="M3">
        <f>IF(ISEVEN(ROW(Diff!M3)), 4*Diff!M3,2*Diff!M3)</f>
        <v>0</v>
      </c>
      <c r="N3">
        <f>IF(ISEVEN(ROW(Diff!N3)), 4*Diff!N3,2*Diff!N3)</f>
        <v>0</v>
      </c>
      <c r="O3">
        <f>IF(ISEVEN(ROW(Diff!O3)), 4*Diff!O3,2*Diff!O3)</f>
        <v>0</v>
      </c>
      <c r="P3">
        <f>IF(ISEVEN(ROW(Diff!P3)), 4*Diff!P3,2*Diff!P3)</f>
        <v>0</v>
      </c>
      <c r="Q3">
        <f>IF(ISEVEN(ROW(Diff!Q3)), 4*Diff!Q3,2*Diff!Q3)</f>
        <v>0</v>
      </c>
      <c r="R3">
        <f>IF(ISEVEN(ROW(Diff!R3)), 4*Diff!R3,2*Diff!R3)</f>
        <v>0</v>
      </c>
      <c r="S3">
        <f>IF(ISEVEN(ROW(Diff!S3)), 4*Diff!S3,2*Diff!S3)</f>
        <v>0</v>
      </c>
      <c r="T3">
        <f>IF(ISEVEN(ROW(Diff!T3)), 4*Diff!T3,2*Diff!T3)</f>
        <v>0</v>
      </c>
      <c r="U3">
        <f>IF(ISEVEN(ROW(Diff!U3)), 4*Diff!U3,2*Diff!U3)</f>
        <v>0</v>
      </c>
      <c r="V3">
        <f>IF(ISEVEN(ROW(Diff!V3)), 4*Diff!V3,2*Diff!V3)</f>
        <v>0</v>
      </c>
      <c r="W3">
        <f>IF(ISEVEN(ROW(Diff!W3)), 4*Diff!W3,2*Diff!W3)</f>
        <v>0</v>
      </c>
      <c r="X3">
        <f>IF(ISEVEN(ROW(Diff!X3)), 4*Diff!X3,2*Diff!X3)</f>
        <v>0</v>
      </c>
      <c r="Y3">
        <f>IF(ISEVEN(ROW(Diff!Y3)), 4*Diff!Y3,2*Diff!Y3)</f>
        <v>0</v>
      </c>
      <c r="Z3">
        <f>IF(ISEVEN(ROW(Diff!Z3)), 4*Diff!Z3,2*Diff!Z3)</f>
        <v>0</v>
      </c>
      <c r="AA3">
        <f>IF(ISEVEN(ROW(Diff!AA3)), 4*Diff!AA3,2*Diff!AA3)</f>
        <v>0</v>
      </c>
      <c r="AB3">
        <f>IF(ISEVEN(ROW(Diff!AB3)), 4*Diff!AB3,2*Diff!AB3)</f>
        <v>0</v>
      </c>
      <c r="AC3">
        <f>IF(ISEVEN(ROW(Diff!AC3)), 4*Diff!AC3,2*Diff!AC3)</f>
        <v>0</v>
      </c>
      <c r="AD3">
        <f>IF(ISEVEN(ROW(Diff!AD3)), 4*Diff!AD3,2*Diff!AD3)</f>
        <v>0</v>
      </c>
      <c r="AE3">
        <f>IF(ISEVEN(ROW(Diff!AE3)), 4*Diff!AE3,2*Diff!AE3)</f>
        <v>0</v>
      </c>
      <c r="AF3">
        <f>IF(ISEVEN(ROW(Diff!AF3)), 4*Diff!AF3,2*Diff!AF3)</f>
        <v>0</v>
      </c>
      <c r="AG3">
        <f>IF(ISEVEN(ROW(Diff!AG3)), 4*Diff!AG3,2*Diff!AG3)</f>
        <v>0</v>
      </c>
      <c r="AH3">
        <f>IF(ISEVEN(ROW(Diff!AH3)), 4*Diff!AH3,2*Diff!AH3)</f>
        <v>0</v>
      </c>
      <c r="AI3">
        <f>IF(ISEVEN(ROW(Diff!AI3)), 4*Diff!AI3,2*Diff!AI3)</f>
        <v>0</v>
      </c>
      <c r="AJ3">
        <f>IF(ISEVEN(ROW(Diff!AJ3)), 4*Diff!AJ3,2*Diff!AJ3)</f>
        <v>0</v>
      </c>
      <c r="AK3">
        <f>IF(ISEVEN(ROW(Diff!AK3)), 4*Diff!AK3,2*Diff!AK3)</f>
        <v>0</v>
      </c>
      <c r="AL3">
        <f>IF(ISEVEN(ROW(Diff!AL3)), 4*Diff!AL3,2*Diff!AL3)</f>
        <v>0</v>
      </c>
      <c r="AM3">
        <f>IF(ISEVEN(ROW(Diff!AM3)), 4*Diff!AM3,2*Diff!AM3)</f>
        <v>0</v>
      </c>
      <c r="AN3">
        <f>IF(ISEVEN(ROW(Diff!AN3)), 4*Diff!AN3,2*Diff!AN3)</f>
        <v>0</v>
      </c>
      <c r="AO3">
        <f>IF(ISEVEN(ROW(Diff!AO3)), 4*Diff!AO3,2*Diff!AO3)</f>
        <v>0</v>
      </c>
      <c r="AP3">
        <f>IF(ISEVEN(ROW(Diff!AP3)), 4*Diff!AP3,2*Diff!AP3)</f>
        <v>0</v>
      </c>
      <c r="AQ3">
        <f>IF(ISEVEN(ROW(Diff!AQ3)), 4*Diff!AQ3,2*Diff!AQ3)</f>
        <v>0</v>
      </c>
      <c r="AR3">
        <f>IF(ISEVEN(ROW(Diff!AR3)), 4*Diff!AR3,2*Diff!AR3)</f>
        <v>0</v>
      </c>
      <c r="AS3">
        <f>IF(ISEVEN(ROW(Diff!AS3)), 4*Diff!AS3,2*Diff!AS3)</f>
        <v>0</v>
      </c>
      <c r="AT3">
        <f>IF(ISEVEN(ROW(Diff!AT3)), 4*Diff!AT3,2*Diff!AT3)</f>
        <v>0</v>
      </c>
      <c r="AU3">
        <f>IF(ISEVEN(ROW(Diff!AU3)), 4*Diff!AU3,2*Diff!AU3)</f>
        <v>0</v>
      </c>
      <c r="AV3">
        <f>IF(ISEVEN(ROW(Diff!AV3)), 4*Diff!AV3,2*Diff!AV3)</f>
        <v>0</v>
      </c>
      <c r="AW3">
        <f>IF(ISEVEN(ROW(Diff!AW3)), 4*Diff!AW3,2*Diff!AW3)</f>
        <v>0</v>
      </c>
      <c r="AX3">
        <f>IF(ISEVEN(ROW(Diff!AX3)), 4*Diff!AX3,2*Diff!AX3)</f>
        <v>0</v>
      </c>
      <c r="AY3">
        <f>IF(ISEVEN(ROW(Diff!AY3)), 4*Diff!AY3,2*Diff!AY3)</f>
        <v>0</v>
      </c>
      <c r="AZ3">
        <f>IF(ISEVEN(ROW(Diff!AZ3)), 4*Diff!AZ3,2*Diff!AZ3)</f>
        <v>0</v>
      </c>
      <c r="BA3">
        <f>IF(ISEVEN(ROW(Diff!BA3)), 4*Diff!BA3,2*Diff!BA3)</f>
        <v>0</v>
      </c>
      <c r="BB3">
        <f>IF(ISEVEN(ROW(Diff!BB3)), 4*Diff!BB3,2*Diff!BB3)</f>
        <v>0</v>
      </c>
      <c r="BC3">
        <f>IF(ISEVEN(ROW(Diff!BC3)), 4*Diff!BC3,2*Diff!BC3)</f>
        <v>0</v>
      </c>
      <c r="BD3">
        <f>IF(ISEVEN(ROW(Diff!BD3)), 4*Diff!BD3,2*Diff!BD3)</f>
        <v>0</v>
      </c>
      <c r="BE3">
        <f>IF(ISEVEN(ROW(Diff!BE3)), 4*Diff!BE3,2*Diff!BE3)</f>
        <v>0</v>
      </c>
      <c r="BF3">
        <f>IF(ISEVEN(ROW(Diff!BF3)), 4*Diff!BF3,2*Diff!BF3)</f>
        <v>0</v>
      </c>
      <c r="BG3">
        <f>IF(ISEVEN(ROW(Diff!BG3)), 4*Diff!BG3,2*Diff!BG3)</f>
        <v>0</v>
      </c>
      <c r="BH3">
        <f>IF(ISEVEN(ROW(Diff!BH3)), 4*Diff!BH3,2*Diff!BH3)</f>
        <v>0</v>
      </c>
      <c r="BI3">
        <f>IF(ISEVEN(ROW(Diff!BI3)), 4*Diff!BI3,2*Diff!BI3)</f>
        <v>0</v>
      </c>
      <c r="BJ3">
        <f>IF(ISEVEN(ROW(Diff!BJ3)), 4*Diff!BJ3,2*Diff!BJ3)</f>
        <v>0</v>
      </c>
      <c r="BK3">
        <f>IF(ISEVEN(ROW(Diff!BK3)), 4*Diff!BK3,2*Diff!BK3)</f>
        <v>0</v>
      </c>
      <c r="BL3">
        <f>IF(ISEVEN(ROW(Diff!BL3)), 4*Diff!BL3,2*Diff!BL3)</f>
        <v>0</v>
      </c>
      <c r="BM3">
        <f>IF(ISEVEN(ROW(Diff!BM3)), 4*Diff!BM3,2*Diff!BM3)</f>
        <v>0</v>
      </c>
      <c r="BN3">
        <f>IF(ISEVEN(ROW(Diff!BN3)), 4*Diff!BN3,2*Diff!BN3)</f>
        <v>0</v>
      </c>
      <c r="BO3">
        <f>IF(ISEVEN(ROW(Diff!BO3)), 4*Diff!BO3,2*Diff!BO3)</f>
        <v>0</v>
      </c>
      <c r="BP3">
        <f>IF(ISEVEN(ROW(Diff!BP3)), 4*Diff!BP3,2*Diff!BP3)</f>
        <v>0</v>
      </c>
      <c r="BQ3">
        <f>IF(ISEVEN(ROW(Diff!BQ3)), 4*Diff!BQ3,2*Diff!BQ3)</f>
        <v>0</v>
      </c>
      <c r="BR3">
        <f>IF(ISEVEN(ROW(Diff!BR3)), 4*Diff!BR3,2*Diff!BR3)</f>
        <v>0</v>
      </c>
      <c r="BS3">
        <f>IF(ISEVEN(ROW(Diff!BS3)), 4*Diff!BS3,2*Diff!BS3)</f>
        <v>0</v>
      </c>
      <c r="BT3">
        <f>IF(ISEVEN(ROW(Diff!BT3)), 4*Diff!BT3,2*Diff!BT3)</f>
        <v>0</v>
      </c>
      <c r="BU3">
        <f>IF(ISEVEN(ROW(Diff!BU3)), 4*Diff!BU3,2*Diff!BU3)</f>
        <v>0</v>
      </c>
      <c r="BV3">
        <f>IF(ISEVEN(ROW(Diff!BV3)), 4*Diff!BV3,2*Diff!BV3)</f>
        <v>0</v>
      </c>
      <c r="BW3">
        <f>IF(ISEVEN(ROW(Diff!BW3)), 4*Diff!BW3,2*Diff!BW3)</f>
        <v>0</v>
      </c>
      <c r="BX3">
        <f>IF(ISEVEN(ROW(Diff!BX3)), 4*Diff!BX3,2*Diff!BX3)</f>
        <v>0</v>
      </c>
      <c r="BY3">
        <f>IF(ISEVEN(ROW(Diff!BY3)), 4*Diff!BY3,2*Diff!BY3)</f>
        <v>0</v>
      </c>
      <c r="BZ3">
        <f>IF(ISEVEN(ROW(Diff!BZ3)), 4*Diff!BZ3,2*Diff!BZ3)</f>
        <v>0</v>
      </c>
      <c r="CA3">
        <f>IF(ISEVEN(ROW(Diff!CA3)), 4*Diff!CA3,2*Diff!CA3)</f>
        <v>0</v>
      </c>
      <c r="CB3">
        <f>IF(ISEVEN(ROW(Diff!CB3)), 4*Diff!CB3,2*Diff!CB3)</f>
        <v>0</v>
      </c>
      <c r="CC3">
        <f>IF(ISEVEN(ROW(Diff!CC3)), 4*Diff!CC3,2*Diff!CC3)</f>
        <v>0</v>
      </c>
      <c r="CD3">
        <f>IF(ISEVEN(ROW(Diff!CD3)), 4*Diff!CD3,2*Diff!CD3)</f>
        <v>0</v>
      </c>
      <c r="CE3">
        <f>IF(ISEVEN(ROW(Diff!CE3)), 4*Diff!CE3,2*Diff!CE3)</f>
        <v>0</v>
      </c>
      <c r="CF3">
        <f>IF(ISEVEN(ROW(Diff!CF3)), 4*Diff!CF3,2*Diff!CF3)</f>
        <v>0</v>
      </c>
      <c r="CG3">
        <f>IF(ISEVEN(ROW(Diff!CG3)), 4*Diff!CG3,2*Diff!CG3)</f>
        <v>0</v>
      </c>
      <c r="CH3">
        <f>IF(ISEVEN(ROW(Diff!CH3)), 4*Diff!CH3,2*Diff!CH3)</f>
        <v>0</v>
      </c>
      <c r="CI3">
        <f>IF(ISEVEN(ROW(Diff!CI3)), 4*Diff!CI3,2*Diff!CI3)</f>
        <v>0</v>
      </c>
      <c r="CJ3">
        <f>IF(ISEVEN(ROW(Diff!CJ3)), 4*Diff!CJ3,2*Diff!CJ3)</f>
        <v>0</v>
      </c>
      <c r="CK3">
        <f>IF(ISEVEN(ROW(Diff!CK3)), 4*Diff!CK3,2*Diff!CK3)</f>
        <v>0</v>
      </c>
      <c r="CL3">
        <f>IF(ISEVEN(ROW(Diff!CL3)), 4*Diff!CL3,2*Diff!CL3)</f>
        <v>0</v>
      </c>
      <c r="CM3">
        <f>IF(ISEVEN(ROW(Diff!CM3)), 4*Diff!CM3,2*Diff!CM3)</f>
        <v>0</v>
      </c>
      <c r="CN3">
        <f>IF(ISEVEN(ROW(Diff!CN3)), 4*Diff!CN3,2*Diff!CN3)</f>
        <v>0</v>
      </c>
      <c r="CO3">
        <f>IF(ISEVEN(ROW(Diff!CO3)), 4*Diff!CO3,2*Diff!CO3)</f>
        <v>0</v>
      </c>
      <c r="CP3">
        <f>IF(ISEVEN(ROW(Diff!CP3)), 4*Diff!CP3,2*Diff!CP3)</f>
        <v>0</v>
      </c>
      <c r="CQ3">
        <f>IF(ISEVEN(ROW(Diff!CQ3)), 4*Diff!CQ3,2*Diff!CQ3)</f>
        <v>0</v>
      </c>
      <c r="CR3">
        <f>IF(ISEVEN(ROW(Diff!CR3)), 4*Diff!CR3,2*Diff!CR3)</f>
        <v>0</v>
      </c>
      <c r="CS3">
        <f>IF(ISEVEN(ROW(Diff!CS3)), 4*Diff!CS3,2*Diff!CS3)</f>
        <v>0</v>
      </c>
      <c r="CT3">
        <f>IF(ISEVEN(ROW(Diff!CT3)), 4*Diff!CT3,2*Diff!CT3)</f>
        <v>0</v>
      </c>
    </row>
    <row r="4" spans="1:98">
      <c r="B4">
        <f>IF(ISEVEN(ROW(Diff!B4)), 4*Diff!B4,2*Diff!B4)</f>
        <v>0</v>
      </c>
      <c r="C4">
        <f>IF(ISEVEN(ROW(Diff!C4)), 4*Diff!C4,2*Diff!C4)</f>
        <v>0</v>
      </c>
      <c r="D4">
        <f>IF(ISEVEN(ROW(Diff!D4)), 4*Diff!D4,2*Diff!D4)</f>
        <v>0</v>
      </c>
      <c r="E4">
        <f>IF(ISEVEN(ROW(Diff!E4)), 4*Diff!E4,2*Diff!E4)</f>
        <v>0</v>
      </c>
      <c r="F4">
        <f>IF(ISEVEN(ROW(Diff!F4)), 4*Diff!F4,2*Diff!F4)</f>
        <v>0</v>
      </c>
      <c r="G4">
        <f>IF(ISEVEN(ROW(Diff!G4)), 4*Diff!G4,2*Diff!G4)</f>
        <v>0</v>
      </c>
      <c r="H4">
        <f>IF(ISEVEN(ROW(Diff!H4)), 4*Diff!H4,2*Diff!H4)</f>
        <v>0</v>
      </c>
      <c r="I4">
        <f>IF(ISEVEN(ROW(Diff!I4)), 4*Diff!I4,2*Diff!I4)</f>
        <v>0</v>
      </c>
      <c r="J4">
        <f>IF(ISEVEN(ROW(Diff!J4)), 4*Diff!J4,2*Diff!J4)</f>
        <v>0</v>
      </c>
      <c r="K4">
        <f>IF(ISEVEN(ROW(Diff!K4)), 4*Diff!K4,2*Diff!K4)</f>
        <v>0</v>
      </c>
      <c r="L4">
        <f>IF(ISEVEN(ROW(Diff!L4)), 4*Diff!L4,2*Diff!L4)</f>
        <v>0</v>
      </c>
      <c r="M4">
        <f>IF(ISEVEN(ROW(Diff!M4)), 4*Diff!M4,2*Diff!M4)</f>
        <v>0</v>
      </c>
      <c r="N4">
        <f>IF(ISEVEN(ROW(Diff!N4)), 4*Diff!N4,2*Diff!N4)</f>
        <v>0</v>
      </c>
      <c r="O4">
        <f>IF(ISEVEN(ROW(Diff!O4)), 4*Diff!O4,2*Diff!O4)</f>
        <v>0</v>
      </c>
      <c r="P4">
        <f>IF(ISEVEN(ROW(Diff!P4)), 4*Diff!P4,2*Diff!P4)</f>
        <v>0</v>
      </c>
      <c r="Q4">
        <f>IF(ISEVEN(ROW(Diff!Q4)), 4*Diff!Q4,2*Diff!Q4)</f>
        <v>0</v>
      </c>
      <c r="R4">
        <f>IF(ISEVEN(ROW(Diff!R4)), 4*Diff!R4,2*Diff!R4)</f>
        <v>0</v>
      </c>
      <c r="S4">
        <f>IF(ISEVEN(ROW(Diff!S4)), 4*Diff!S4,2*Diff!S4)</f>
        <v>0</v>
      </c>
      <c r="T4">
        <f>IF(ISEVEN(ROW(Diff!T4)), 4*Diff!T4,2*Diff!T4)</f>
        <v>0</v>
      </c>
      <c r="U4">
        <f>IF(ISEVEN(ROW(Diff!U4)), 4*Diff!U4,2*Diff!U4)</f>
        <v>0</v>
      </c>
      <c r="V4">
        <f>IF(ISEVEN(ROW(Diff!V4)), 4*Diff!V4,2*Diff!V4)</f>
        <v>0</v>
      </c>
      <c r="W4">
        <f>IF(ISEVEN(ROW(Diff!W4)), 4*Diff!W4,2*Diff!W4)</f>
        <v>0</v>
      </c>
      <c r="X4">
        <f>IF(ISEVEN(ROW(Diff!X4)), 4*Diff!X4,2*Diff!X4)</f>
        <v>0</v>
      </c>
      <c r="Y4">
        <f>IF(ISEVEN(ROW(Diff!Y4)), 4*Diff!Y4,2*Diff!Y4)</f>
        <v>0</v>
      </c>
      <c r="Z4">
        <f>IF(ISEVEN(ROW(Diff!Z4)), 4*Diff!Z4,2*Diff!Z4)</f>
        <v>0</v>
      </c>
      <c r="AA4">
        <f>IF(ISEVEN(ROW(Diff!AA4)), 4*Diff!AA4,2*Diff!AA4)</f>
        <v>0</v>
      </c>
      <c r="AB4">
        <f>IF(ISEVEN(ROW(Diff!AB4)), 4*Diff!AB4,2*Diff!AB4)</f>
        <v>0</v>
      </c>
      <c r="AC4">
        <f>IF(ISEVEN(ROW(Diff!AC4)), 4*Diff!AC4,2*Diff!AC4)</f>
        <v>0</v>
      </c>
      <c r="AD4">
        <f>IF(ISEVEN(ROW(Diff!AD4)), 4*Diff!AD4,2*Diff!AD4)</f>
        <v>0</v>
      </c>
      <c r="AE4">
        <f>IF(ISEVEN(ROW(Diff!AE4)), 4*Diff!AE4,2*Diff!AE4)</f>
        <v>0</v>
      </c>
      <c r="AF4">
        <f>IF(ISEVEN(ROW(Diff!AF4)), 4*Diff!AF4,2*Diff!AF4)</f>
        <v>0</v>
      </c>
      <c r="AG4">
        <f>IF(ISEVEN(ROW(Diff!AG4)), 4*Diff!AG4,2*Diff!AG4)</f>
        <v>0</v>
      </c>
      <c r="AH4">
        <f>IF(ISEVEN(ROW(Diff!AH4)), 4*Diff!AH4,2*Diff!AH4)</f>
        <v>0</v>
      </c>
      <c r="AI4">
        <f>IF(ISEVEN(ROW(Diff!AI4)), 4*Diff!AI4,2*Diff!AI4)</f>
        <v>0</v>
      </c>
      <c r="AJ4">
        <f>IF(ISEVEN(ROW(Diff!AJ4)), 4*Diff!AJ4,2*Diff!AJ4)</f>
        <v>0</v>
      </c>
      <c r="AK4">
        <f>IF(ISEVEN(ROW(Diff!AK4)), 4*Diff!AK4,2*Diff!AK4)</f>
        <v>0</v>
      </c>
      <c r="AL4">
        <f>IF(ISEVEN(ROW(Diff!AL4)), 4*Diff!AL4,2*Diff!AL4)</f>
        <v>0</v>
      </c>
      <c r="AM4">
        <f>IF(ISEVEN(ROW(Diff!AM4)), 4*Diff!AM4,2*Diff!AM4)</f>
        <v>0</v>
      </c>
      <c r="AN4">
        <f>IF(ISEVEN(ROW(Diff!AN4)), 4*Diff!AN4,2*Diff!AN4)</f>
        <v>0</v>
      </c>
      <c r="AO4">
        <f>IF(ISEVEN(ROW(Diff!AO4)), 4*Diff!AO4,2*Diff!AO4)</f>
        <v>0</v>
      </c>
      <c r="AP4">
        <f>IF(ISEVEN(ROW(Diff!AP4)), 4*Diff!AP4,2*Diff!AP4)</f>
        <v>0</v>
      </c>
      <c r="AQ4">
        <f>IF(ISEVEN(ROW(Diff!AQ4)), 4*Diff!AQ4,2*Diff!AQ4)</f>
        <v>0</v>
      </c>
      <c r="AR4">
        <f>IF(ISEVEN(ROW(Diff!AR4)), 4*Diff!AR4,2*Diff!AR4)</f>
        <v>0</v>
      </c>
      <c r="AS4">
        <f>IF(ISEVEN(ROW(Diff!AS4)), 4*Diff!AS4,2*Diff!AS4)</f>
        <v>0</v>
      </c>
      <c r="AT4">
        <f>IF(ISEVEN(ROW(Diff!AT4)), 4*Diff!AT4,2*Diff!AT4)</f>
        <v>0</v>
      </c>
      <c r="AU4">
        <f>IF(ISEVEN(ROW(Diff!AU4)), 4*Diff!AU4,2*Diff!AU4)</f>
        <v>0</v>
      </c>
      <c r="AV4">
        <f>IF(ISEVEN(ROW(Diff!AV4)), 4*Diff!AV4,2*Diff!AV4)</f>
        <v>0</v>
      </c>
      <c r="AW4">
        <f>IF(ISEVEN(ROW(Diff!AW4)), 4*Diff!AW4,2*Diff!AW4)</f>
        <v>0</v>
      </c>
      <c r="AX4">
        <f>IF(ISEVEN(ROW(Diff!AX4)), 4*Diff!AX4,2*Diff!AX4)</f>
        <v>0</v>
      </c>
      <c r="AY4">
        <f>IF(ISEVEN(ROW(Diff!AY4)), 4*Diff!AY4,2*Diff!AY4)</f>
        <v>0</v>
      </c>
      <c r="AZ4">
        <f>IF(ISEVEN(ROW(Diff!AZ4)), 4*Diff!AZ4,2*Diff!AZ4)</f>
        <v>0</v>
      </c>
      <c r="BA4">
        <f>IF(ISEVEN(ROW(Diff!BA4)), 4*Diff!BA4,2*Diff!BA4)</f>
        <v>0</v>
      </c>
      <c r="BB4">
        <f>IF(ISEVEN(ROW(Diff!BB4)), 4*Diff!BB4,2*Diff!BB4)</f>
        <v>0</v>
      </c>
      <c r="BC4">
        <f>IF(ISEVEN(ROW(Diff!BC4)), 4*Diff!BC4,2*Diff!BC4)</f>
        <v>0</v>
      </c>
      <c r="BD4">
        <f>IF(ISEVEN(ROW(Diff!BD4)), 4*Diff!BD4,2*Diff!BD4)</f>
        <v>0</v>
      </c>
      <c r="BE4">
        <f>IF(ISEVEN(ROW(Diff!BE4)), 4*Diff!BE4,2*Diff!BE4)</f>
        <v>0</v>
      </c>
      <c r="BF4">
        <f>IF(ISEVEN(ROW(Diff!BF4)), 4*Diff!BF4,2*Diff!BF4)</f>
        <v>0</v>
      </c>
      <c r="BG4">
        <f>IF(ISEVEN(ROW(Diff!BG4)), 4*Diff!BG4,2*Diff!BG4)</f>
        <v>0</v>
      </c>
      <c r="BH4">
        <f>IF(ISEVEN(ROW(Diff!BH4)), 4*Diff!BH4,2*Diff!BH4)</f>
        <v>0</v>
      </c>
      <c r="BI4">
        <f>IF(ISEVEN(ROW(Diff!BI4)), 4*Diff!BI4,2*Diff!BI4)</f>
        <v>0</v>
      </c>
      <c r="BJ4">
        <f>IF(ISEVEN(ROW(Diff!BJ4)), 4*Diff!BJ4,2*Diff!BJ4)</f>
        <v>0</v>
      </c>
      <c r="BK4">
        <f>IF(ISEVEN(ROW(Diff!BK4)), 4*Diff!BK4,2*Diff!BK4)</f>
        <v>0</v>
      </c>
      <c r="BL4">
        <f>IF(ISEVEN(ROW(Diff!BL4)), 4*Diff!BL4,2*Diff!BL4)</f>
        <v>0</v>
      </c>
      <c r="BM4">
        <f>IF(ISEVEN(ROW(Diff!BM4)), 4*Diff!BM4,2*Diff!BM4)</f>
        <v>0</v>
      </c>
      <c r="BN4">
        <f>IF(ISEVEN(ROW(Diff!BN4)), 4*Diff!BN4,2*Diff!BN4)</f>
        <v>0</v>
      </c>
      <c r="BO4">
        <f>IF(ISEVEN(ROW(Diff!BO4)), 4*Diff!BO4,2*Diff!BO4)</f>
        <v>0</v>
      </c>
      <c r="BP4">
        <f>IF(ISEVEN(ROW(Diff!BP4)), 4*Diff!BP4,2*Diff!BP4)</f>
        <v>0</v>
      </c>
      <c r="BQ4">
        <f>IF(ISEVEN(ROW(Diff!BQ4)), 4*Diff!BQ4,2*Diff!BQ4)</f>
        <v>0</v>
      </c>
      <c r="BR4">
        <f>IF(ISEVEN(ROW(Diff!BR4)), 4*Diff!BR4,2*Diff!BR4)</f>
        <v>0</v>
      </c>
      <c r="BS4">
        <f>IF(ISEVEN(ROW(Diff!BS4)), 4*Diff!BS4,2*Diff!BS4)</f>
        <v>0</v>
      </c>
      <c r="BT4">
        <f>IF(ISEVEN(ROW(Diff!BT4)), 4*Diff!BT4,2*Diff!BT4)</f>
        <v>0</v>
      </c>
      <c r="BU4">
        <f>IF(ISEVEN(ROW(Diff!BU4)), 4*Diff!BU4,2*Diff!BU4)</f>
        <v>0</v>
      </c>
      <c r="BV4">
        <f>IF(ISEVEN(ROW(Diff!BV4)), 4*Diff!BV4,2*Diff!BV4)</f>
        <v>0</v>
      </c>
      <c r="BW4">
        <f>IF(ISEVEN(ROW(Diff!BW4)), 4*Diff!BW4,2*Diff!BW4)</f>
        <v>0</v>
      </c>
      <c r="BX4">
        <f>IF(ISEVEN(ROW(Diff!BX4)), 4*Diff!BX4,2*Diff!BX4)</f>
        <v>0</v>
      </c>
      <c r="BY4">
        <f>IF(ISEVEN(ROW(Diff!BY4)), 4*Diff!BY4,2*Diff!BY4)</f>
        <v>0</v>
      </c>
      <c r="BZ4">
        <f>IF(ISEVEN(ROW(Diff!BZ4)), 4*Diff!BZ4,2*Diff!BZ4)</f>
        <v>0</v>
      </c>
      <c r="CA4">
        <f>IF(ISEVEN(ROW(Diff!CA4)), 4*Diff!CA4,2*Diff!CA4)</f>
        <v>0</v>
      </c>
      <c r="CB4">
        <f>IF(ISEVEN(ROW(Diff!CB4)), 4*Diff!CB4,2*Diff!CB4)</f>
        <v>0</v>
      </c>
      <c r="CC4">
        <f>IF(ISEVEN(ROW(Diff!CC4)), 4*Diff!CC4,2*Diff!CC4)</f>
        <v>0</v>
      </c>
      <c r="CD4">
        <f>IF(ISEVEN(ROW(Diff!CD4)), 4*Diff!CD4,2*Diff!CD4)</f>
        <v>0</v>
      </c>
      <c r="CE4">
        <f>IF(ISEVEN(ROW(Diff!CE4)), 4*Diff!CE4,2*Diff!CE4)</f>
        <v>0</v>
      </c>
      <c r="CF4">
        <f>IF(ISEVEN(ROW(Diff!CF4)), 4*Diff!CF4,2*Diff!CF4)</f>
        <v>0</v>
      </c>
      <c r="CG4">
        <f>IF(ISEVEN(ROW(Diff!CG4)), 4*Diff!CG4,2*Diff!CG4)</f>
        <v>0</v>
      </c>
      <c r="CH4">
        <f>IF(ISEVEN(ROW(Diff!CH4)), 4*Diff!CH4,2*Diff!CH4)</f>
        <v>0</v>
      </c>
      <c r="CI4">
        <f>IF(ISEVEN(ROW(Diff!CI4)), 4*Diff!CI4,2*Diff!CI4)</f>
        <v>0</v>
      </c>
      <c r="CJ4">
        <f>IF(ISEVEN(ROW(Diff!CJ4)), 4*Diff!CJ4,2*Diff!CJ4)</f>
        <v>0</v>
      </c>
      <c r="CK4">
        <f>IF(ISEVEN(ROW(Diff!CK4)), 4*Diff!CK4,2*Diff!CK4)</f>
        <v>0</v>
      </c>
      <c r="CL4">
        <f>IF(ISEVEN(ROW(Diff!CL4)), 4*Diff!CL4,2*Diff!CL4)</f>
        <v>0</v>
      </c>
      <c r="CM4">
        <f>IF(ISEVEN(ROW(Diff!CM4)), 4*Diff!CM4,2*Diff!CM4)</f>
        <v>0</v>
      </c>
      <c r="CN4">
        <f>IF(ISEVEN(ROW(Diff!CN4)), 4*Diff!CN4,2*Diff!CN4)</f>
        <v>0</v>
      </c>
      <c r="CO4">
        <f>IF(ISEVEN(ROW(Diff!CO4)), 4*Diff!CO4,2*Diff!CO4)</f>
        <v>0</v>
      </c>
      <c r="CP4">
        <f>IF(ISEVEN(ROW(Diff!CP4)), 4*Diff!CP4,2*Diff!CP4)</f>
        <v>0</v>
      </c>
      <c r="CQ4">
        <f>IF(ISEVEN(ROW(Diff!CQ4)), 4*Diff!CQ4,2*Diff!CQ4)</f>
        <v>0</v>
      </c>
      <c r="CR4">
        <f>IF(ISEVEN(ROW(Diff!CR4)), 4*Diff!CR4,2*Diff!CR4)</f>
        <v>0</v>
      </c>
      <c r="CS4">
        <f>IF(ISEVEN(ROW(Diff!CS4)), 4*Diff!CS4,2*Diff!CS4)</f>
        <v>0</v>
      </c>
      <c r="CT4">
        <f>IF(ISEVEN(ROW(Diff!CT4)), 4*Diff!CT4,2*Diff!CT4)</f>
        <v>0</v>
      </c>
    </row>
    <row r="5" spans="1:98">
      <c r="B5">
        <f>IF(ISEVEN(ROW(Diff!B5)), 4*Diff!B5,2*Diff!B5)</f>
        <v>0</v>
      </c>
      <c r="C5">
        <f>IF(ISEVEN(ROW(Diff!C5)), 4*Diff!C5,2*Diff!C5)</f>
        <v>0</v>
      </c>
      <c r="D5">
        <f>IF(ISEVEN(ROW(Diff!D5)), 4*Diff!D5,2*Diff!D5)</f>
        <v>0</v>
      </c>
      <c r="E5">
        <f>IF(ISEVEN(ROW(Diff!E5)), 4*Diff!E5,2*Diff!E5)</f>
        <v>0</v>
      </c>
      <c r="F5">
        <f>IF(ISEVEN(ROW(Diff!F5)), 4*Diff!F5,2*Diff!F5)</f>
        <v>0</v>
      </c>
      <c r="G5">
        <f>IF(ISEVEN(ROW(Diff!G5)), 4*Diff!G5,2*Diff!G5)</f>
        <v>0</v>
      </c>
      <c r="H5">
        <f>IF(ISEVEN(ROW(Diff!H5)), 4*Diff!H5,2*Diff!H5)</f>
        <v>0</v>
      </c>
      <c r="I5">
        <f>IF(ISEVEN(ROW(Diff!I5)), 4*Diff!I5,2*Diff!I5)</f>
        <v>0</v>
      </c>
      <c r="J5">
        <f>IF(ISEVEN(ROW(Diff!J5)), 4*Diff!J5,2*Diff!J5)</f>
        <v>0</v>
      </c>
      <c r="K5">
        <f>IF(ISEVEN(ROW(Diff!K5)), 4*Diff!K5,2*Diff!K5)</f>
        <v>0</v>
      </c>
      <c r="L5">
        <f>IF(ISEVEN(ROW(Diff!L5)), 4*Diff!L5,2*Diff!L5)</f>
        <v>0</v>
      </c>
      <c r="M5">
        <f>IF(ISEVEN(ROW(Diff!M5)), 4*Diff!M5,2*Diff!M5)</f>
        <v>0</v>
      </c>
      <c r="N5">
        <f>IF(ISEVEN(ROW(Diff!N5)), 4*Diff!N5,2*Diff!N5)</f>
        <v>0</v>
      </c>
      <c r="O5">
        <f>IF(ISEVEN(ROW(Diff!O5)), 4*Diff!O5,2*Diff!O5)</f>
        <v>0</v>
      </c>
      <c r="P5">
        <f>IF(ISEVEN(ROW(Diff!P5)), 4*Diff!P5,2*Diff!P5)</f>
        <v>0</v>
      </c>
      <c r="Q5">
        <f>IF(ISEVEN(ROW(Diff!Q5)), 4*Diff!Q5,2*Diff!Q5)</f>
        <v>0</v>
      </c>
      <c r="R5">
        <f>IF(ISEVEN(ROW(Diff!R5)), 4*Diff!R5,2*Diff!R5)</f>
        <v>0</v>
      </c>
      <c r="S5">
        <f>IF(ISEVEN(ROW(Diff!S5)), 4*Diff!S5,2*Diff!S5)</f>
        <v>0</v>
      </c>
      <c r="T5">
        <f>IF(ISEVEN(ROW(Diff!T5)), 4*Diff!T5,2*Diff!T5)</f>
        <v>0</v>
      </c>
      <c r="U5">
        <f>IF(ISEVEN(ROW(Diff!U5)), 4*Diff!U5,2*Diff!U5)</f>
        <v>0</v>
      </c>
      <c r="V5">
        <f>IF(ISEVEN(ROW(Diff!V5)), 4*Diff!V5,2*Diff!V5)</f>
        <v>0</v>
      </c>
      <c r="W5">
        <f>IF(ISEVEN(ROW(Diff!W5)), 4*Diff!W5,2*Diff!W5)</f>
        <v>0</v>
      </c>
      <c r="X5">
        <f>IF(ISEVEN(ROW(Diff!X5)), 4*Diff!X5,2*Diff!X5)</f>
        <v>0</v>
      </c>
      <c r="Y5">
        <f>IF(ISEVEN(ROW(Diff!Y5)), 4*Diff!Y5,2*Diff!Y5)</f>
        <v>0</v>
      </c>
      <c r="Z5">
        <f>IF(ISEVEN(ROW(Diff!Z5)), 4*Diff!Z5,2*Diff!Z5)</f>
        <v>0</v>
      </c>
      <c r="AA5">
        <f>IF(ISEVEN(ROW(Diff!AA5)), 4*Diff!AA5,2*Diff!AA5)</f>
        <v>0</v>
      </c>
      <c r="AB5">
        <f>IF(ISEVEN(ROW(Diff!AB5)), 4*Diff!AB5,2*Diff!AB5)</f>
        <v>0</v>
      </c>
      <c r="AC5">
        <f>IF(ISEVEN(ROW(Diff!AC5)), 4*Diff!AC5,2*Diff!AC5)</f>
        <v>0</v>
      </c>
      <c r="AD5">
        <f>IF(ISEVEN(ROW(Diff!AD5)), 4*Diff!AD5,2*Diff!AD5)</f>
        <v>0</v>
      </c>
      <c r="AE5">
        <f>IF(ISEVEN(ROW(Diff!AE5)), 4*Diff!AE5,2*Diff!AE5)</f>
        <v>0</v>
      </c>
      <c r="AF5">
        <f>IF(ISEVEN(ROW(Diff!AF5)), 4*Diff!AF5,2*Diff!AF5)</f>
        <v>0</v>
      </c>
      <c r="AG5">
        <f>IF(ISEVEN(ROW(Diff!AG5)), 4*Diff!AG5,2*Diff!AG5)</f>
        <v>0</v>
      </c>
      <c r="AH5">
        <f>IF(ISEVEN(ROW(Diff!AH5)), 4*Diff!AH5,2*Diff!AH5)</f>
        <v>0</v>
      </c>
      <c r="AI5">
        <f>IF(ISEVEN(ROW(Diff!AI5)), 4*Diff!AI5,2*Diff!AI5)</f>
        <v>0</v>
      </c>
      <c r="AJ5">
        <f>IF(ISEVEN(ROW(Diff!AJ5)), 4*Diff!AJ5,2*Diff!AJ5)</f>
        <v>0</v>
      </c>
      <c r="AK5">
        <f>IF(ISEVEN(ROW(Diff!AK5)), 4*Diff!AK5,2*Diff!AK5)</f>
        <v>0</v>
      </c>
      <c r="AL5">
        <f>IF(ISEVEN(ROW(Diff!AL5)), 4*Diff!AL5,2*Diff!AL5)</f>
        <v>0</v>
      </c>
      <c r="AM5">
        <f>IF(ISEVEN(ROW(Diff!AM5)), 4*Diff!AM5,2*Diff!AM5)</f>
        <v>0</v>
      </c>
      <c r="AN5">
        <f>IF(ISEVEN(ROW(Diff!AN5)), 4*Diff!AN5,2*Diff!AN5)</f>
        <v>0</v>
      </c>
      <c r="AO5">
        <f>IF(ISEVEN(ROW(Diff!AO5)), 4*Diff!AO5,2*Diff!AO5)</f>
        <v>0</v>
      </c>
      <c r="AP5">
        <f>IF(ISEVEN(ROW(Diff!AP5)), 4*Diff!AP5,2*Diff!AP5)</f>
        <v>0</v>
      </c>
      <c r="AQ5">
        <f>IF(ISEVEN(ROW(Diff!AQ5)), 4*Diff!AQ5,2*Diff!AQ5)</f>
        <v>0</v>
      </c>
      <c r="AR5">
        <f>IF(ISEVEN(ROW(Diff!AR5)), 4*Diff!AR5,2*Diff!AR5)</f>
        <v>0</v>
      </c>
      <c r="AS5">
        <f>IF(ISEVEN(ROW(Diff!AS5)), 4*Diff!AS5,2*Diff!AS5)</f>
        <v>0</v>
      </c>
      <c r="AT5">
        <f>IF(ISEVEN(ROW(Diff!AT5)), 4*Diff!AT5,2*Diff!AT5)</f>
        <v>0</v>
      </c>
      <c r="AU5">
        <f>IF(ISEVEN(ROW(Diff!AU5)), 4*Diff!AU5,2*Diff!AU5)</f>
        <v>0</v>
      </c>
      <c r="AV5">
        <f>IF(ISEVEN(ROW(Diff!AV5)), 4*Diff!AV5,2*Diff!AV5)</f>
        <v>0</v>
      </c>
      <c r="AW5">
        <f>IF(ISEVEN(ROW(Diff!AW5)), 4*Diff!AW5,2*Diff!AW5)</f>
        <v>0</v>
      </c>
      <c r="AX5">
        <f>IF(ISEVEN(ROW(Diff!AX5)), 4*Diff!AX5,2*Diff!AX5)</f>
        <v>0</v>
      </c>
      <c r="AY5">
        <f>IF(ISEVEN(ROW(Diff!AY5)), 4*Diff!AY5,2*Diff!AY5)</f>
        <v>0</v>
      </c>
      <c r="AZ5">
        <f>IF(ISEVEN(ROW(Diff!AZ5)), 4*Diff!AZ5,2*Diff!AZ5)</f>
        <v>0</v>
      </c>
      <c r="BA5">
        <f>IF(ISEVEN(ROW(Diff!BA5)), 4*Diff!BA5,2*Diff!BA5)</f>
        <v>0</v>
      </c>
      <c r="BB5">
        <f>IF(ISEVEN(ROW(Diff!BB5)), 4*Diff!BB5,2*Diff!BB5)</f>
        <v>0</v>
      </c>
      <c r="BC5">
        <f>IF(ISEVEN(ROW(Diff!BC5)), 4*Diff!BC5,2*Diff!BC5)</f>
        <v>0</v>
      </c>
      <c r="BD5">
        <f>IF(ISEVEN(ROW(Diff!BD5)), 4*Diff!BD5,2*Diff!BD5)</f>
        <v>0</v>
      </c>
      <c r="BE5">
        <f>IF(ISEVEN(ROW(Diff!BE5)), 4*Diff!BE5,2*Diff!BE5)</f>
        <v>0</v>
      </c>
      <c r="BF5">
        <f>IF(ISEVEN(ROW(Diff!BF5)), 4*Diff!BF5,2*Diff!BF5)</f>
        <v>0</v>
      </c>
      <c r="BG5">
        <f>IF(ISEVEN(ROW(Diff!BG5)), 4*Diff!BG5,2*Diff!BG5)</f>
        <v>0</v>
      </c>
      <c r="BH5">
        <f>IF(ISEVEN(ROW(Diff!BH5)), 4*Diff!BH5,2*Diff!BH5)</f>
        <v>0</v>
      </c>
      <c r="BI5">
        <f>IF(ISEVEN(ROW(Diff!BI5)), 4*Diff!BI5,2*Diff!BI5)</f>
        <v>0</v>
      </c>
      <c r="BJ5">
        <f>IF(ISEVEN(ROW(Diff!BJ5)), 4*Diff!BJ5,2*Diff!BJ5)</f>
        <v>0</v>
      </c>
      <c r="BK5">
        <f>IF(ISEVEN(ROW(Diff!BK5)), 4*Diff!BK5,2*Diff!BK5)</f>
        <v>0</v>
      </c>
      <c r="BL5">
        <f>IF(ISEVEN(ROW(Diff!BL5)), 4*Diff!BL5,2*Diff!BL5)</f>
        <v>0</v>
      </c>
      <c r="BM5">
        <f>IF(ISEVEN(ROW(Diff!BM5)), 4*Diff!BM5,2*Diff!BM5)</f>
        <v>0</v>
      </c>
      <c r="BN5">
        <f>IF(ISEVEN(ROW(Diff!BN5)), 4*Diff!BN5,2*Diff!BN5)</f>
        <v>0</v>
      </c>
      <c r="BO5">
        <f>IF(ISEVEN(ROW(Diff!BO5)), 4*Diff!BO5,2*Diff!BO5)</f>
        <v>0</v>
      </c>
      <c r="BP5">
        <f>IF(ISEVEN(ROW(Diff!BP5)), 4*Diff!BP5,2*Diff!BP5)</f>
        <v>0</v>
      </c>
      <c r="BQ5">
        <f>IF(ISEVEN(ROW(Diff!BQ5)), 4*Diff!BQ5,2*Diff!BQ5)</f>
        <v>0</v>
      </c>
      <c r="BR5">
        <f>IF(ISEVEN(ROW(Diff!BR5)), 4*Diff!BR5,2*Diff!BR5)</f>
        <v>0</v>
      </c>
      <c r="BS5">
        <f>IF(ISEVEN(ROW(Diff!BS5)), 4*Diff!BS5,2*Diff!BS5)</f>
        <v>0</v>
      </c>
      <c r="BT5">
        <f>IF(ISEVEN(ROW(Diff!BT5)), 4*Diff!BT5,2*Diff!BT5)</f>
        <v>0</v>
      </c>
      <c r="BU5">
        <f>IF(ISEVEN(ROW(Diff!BU5)), 4*Diff!BU5,2*Diff!BU5)</f>
        <v>0</v>
      </c>
      <c r="BV5">
        <f>IF(ISEVEN(ROW(Diff!BV5)), 4*Diff!BV5,2*Diff!BV5)</f>
        <v>0</v>
      </c>
      <c r="BW5">
        <f>IF(ISEVEN(ROW(Diff!BW5)), 4*Diff!BW5,2*Diff!BW5)</f>
        <v>0</v>
      </c>
      <c r="BX5">
        <f>IF(ISEVEN(ROW(Diff!BX5)), 4*Diff!BX5,2*Diff!BX5)</f>
        <v>0</v>
      </c>
      <c r="BY5">
        <f>IF(ISEVEN(ROW(Diff!BY5)), 4*Diff!BY5,2*Diff!BY5)</f>
        <v>0</v>
      </c>
      <c r="BZ5">
        <f>IF(ISEVEN(ROW(Diff!BZ5)), 4*Diff!BZ5,2*Diff!BZ5)</f>
        <v>0</v>
      </c>
      <c r="CA5">
        <f>IF(ISEVEN(ROW(Diff!CA5)), 4*Diff!CA5,2*Diff!CA5)</f>
        <v>0</v>
      </c>
      <c r="CB5">
        <f>IF(ISEVEN(ROW(Diff!CB5)), 4*Diff!CB5,2*Diff!CB5)</f>
        <v>0</v>
      </c>
      <c r="CC5">
        <f>IF(ISEVEN(ROW(Diff!CC5)), 4*Diff!CC5,2*Diff!CC5)</f>
        <v>0</v>
      </c>
      <c r="CD5">
        <f>IF(ISEVEN(ROW(Diff!CD5)), 4*Diff!CD5,2*Diff!CD5)</f>
        <v>0</v>
      </c>
      <c r="CE5">
        <f>IF(ISEVEN(ROW(Diff!CE5)), 4*Diff!CE5,2*Diff!CE5)</f>
        <v>0</v>
      </c>
      <c r="CF5">
        <f>IF(ISEVEN(ROW(Diff!CF5)), 4*Diff!CF5,2*Diff!CF5)</f>
        <v>0</v>
      </c>
      <c r="CG5">
        <f>IF(ISEVEN(ROW(Diff!CG5)), 4*Diff!CG5,2*Diff!CG5)</f>
        <v>0</v>
      </c>
      <c r="CH5">
        <f>IF(ISEVEN(ROW(Diff!CH5)), 4*Diff!CH5,2*Diff!CH5)</f>
        <v>0</v>
      </c>
      <c r="CI5">
        <f>IF(ISEVEN(ROW(Diff!CI5)), 4*Diff!CI5,2*Diff!CI5)</f>
        <v>0</v>
      </c>
      <c r="CJ5">
        <f>IF(ISEVEN(ROW(Diff!CJ5)), 4*Diff!CJ5,2*Diff!CJ5)</f>
        <v>0</v>
      </c>
      <c r="CK5">
        <f>IF(ISEVEN(ROW(Diff!CK5)), 4*Diff!CK5,2*Diff!CK5)</f>
        <v>0</v>
      </c>
      <c r="CL5">
        <f>IF(ISEVEN(ROW(Diff!CL5)), 4*Diff!CL5,2*Diff!CL5)</f>
        <v>0</v>
      </c>
      <c r="CM5">
        <f>IF(ISEVEN(ROW(Diff!CM5)), 4*Diff!CM5,2*Diff!CM5)</f>
        <v>0</v>
      </c>
      <c r="CN5">
        <f>IF(ISEVEN(ROW(Diff!CN5)), 4*Diff!CN5,2*Diff!CN5)</f>
        <v>0</v>
      </c>
      <c r="CO5">
        <f>IF(ISEVEN(ROW(Diff!CO5)), 4*Diff!CO5,2*Diff!CO5)</f>
        <v>0</v>
      </c>
      <c r="CP5">
        <f>IF(ISEVEN(ROW(Diff!CP5)), 4*Diff!CP5,2*Diff!CP5)</f>
        <v>0</v>
      </c>
      <c r="CQ5">
        <f>IF(ISEVEN(ROW(Diff!CQ5)), 4*Diff!CQ5,2*Diff!CQ5)</f>
        <v>0</v>
      </c>
      <c r="CR5">
        <f>IF(ISEVEN(ROW(Diff!CR5)), 4*Diff!CR5,2*Diff!CR5)</f>
        <v>0</v>
      </c>
      <c r="CS5">
        <f>IF(ISEVEN(ROW(Diff!CS5)), 4*Diff!CS5,2*Diff!CS5)</f>
        <v>0</v>
      </c>
      <c r="CT5">
        <f>IF(ISEVEN(ROW(Diff!CT5)), 4*Diff!CT5,2*Diff!CT5)</f>
        <v>0</v>
      </c>
    </row>
    <row r="6" spans="1:98">
      <c r="B6">
        <f>IF(ISEVEN(ROW(Diff!B6)), 4*Diff!B6,2*Diff!B6)</f>
        <v>0</v>
      </c>
      <c r="C6">
        <f>IF(ISEVEN(ROW(Diff!C6)), 4*Diff!C6,2*Diff!C6)</f>
        <v>0</v>
      </c>
      <c r="D6">
        <f>IF(ISEVEN(ROW(Diff!D6)), 4*Diff!D6,2*Diff!D6)</f>
        <v>0</v>
      </c>
      <c r="E6">
        <f>IF(ISEVEN(ROW(Diff!E6)), 4*Diff!E6,2*Diff!E6)</f>
        <v>0</v>
      </c>
      <c r="F6">
        <f>IF(ISEVEN(ROW(Diff!F6)), 4*Diff!F6,2*Diff!F6)</f>
        <v>0</v>
      </c>
      <c r="G6">
        <f>IF(ISEVEN(ROW(Diff!G6)), 4*Diff!G6,2*Diff!G6)</f>
        <v>0</v>
      </c>
      <c r="H6">
        <f>IF(ISEVEN(ROW(Diff!H6)), 4*Diff!H6,2*Diff!H6)</f>
        <v>0</v>
      </c>
      <c r="I6">
        <f>IF(ISEVEN(ROW(Diff!I6)), 4*Diff!I6,2*Diff!I6)</f>
        <v>0</v>
      </c>
      <c r="J6">
        <f>IF(ISEVEN(ROW(Diff!J6)), 4*Diff!J6,2*Diff!J6)</f>
        <v>0</v>
      </c>
      <c r="K6">
        <f>IF(ISEVEN(ROW(Diff!K6)), 4*Diff!K6,2*Diff!K6)</f>
        <v>0</v>
      </c>
      <c r="L6">
        <f>IF(ISEVEN(ROW(Diff!L6)), 4*Diff!L6,2*Diff!L6)</f>
        <v>0</v>
      </c>
      <c r="M6">
        <f>IF(ISEVEN(ROW(Diff!M6)), 4*Diff!M6,2*Diff!M6)</f>
        <v>0</v>
      </c>
      <c r="N6">
        <f>IF(ISEVEN(ROW(Diff!N6)), 4*Diff!N6,2*Diff!N6)</f>
        <v>0</v>
      </c>
      <c r="O6">
        <f>IF(ISEVEN(ROW(Diff!O6)), 4*Diff!O6,2*Diff!O6)</f>
        <v>0</v>
      </c>
      <c r="P6">
        <f>IF(ISEVEN(ROW(Diff!P6)), 4*Diff!P6,2*Diff!P6)</f>
        <v>0</v>
      </c>
      <c r="Q6">
        <f>IF(ISEVEN(ROW(Diff!Q6)), 4*Diff!Q6,2*Diff!Q6)</f>
        <v>0</v>
      </c>
      <c r="R6">
        <f>IF(ISEVEN(ROW(Diff!R6)), 4*Diff!R6,2*Diff!R6)</f>
        <v>0</v>
      </c>
      <c r="S6">
        <f>IF(ISEVEN(ROW(Diff!S6)), 4*Diff!S6,2*Diff!S6)</f>
        <v>0</v>
      </c>
      <c r="T6">
        <f>IF(ISEVEN(ROW(Diff!T6)), 4*Diff!T6,2*Diff!T6)</f>
        <v>0</v>
      </c>
      <c r="U6">
        <f>IF(ISEVEN(ROW(Diff!U6)), 4*Diff!U6,2*Diff!U6)</f>
        <v>0</v>
      </c>
      <c r="V6">
        <f>IF(ISEVEN(ROW(Diff!V6)), 4*Diff!V6,2*Diff!V6)</f>
        <v>0</v>
      </c>
      <c r="W6">
        <f>IF(ISEVEN(ROW(Diff!W6)), 4*Diff!W6,2*Diff!W6)</f>
        <v>0</v>
      </c>
      <c r="X6">
        <f>IF(ISEVEN(ROW(Diff!X6)), 4*Diff!X6,2*Diff!X6)</f>
        <v>0</v>
      </c>
      <c r="Y6">
        <f>IF(ISEVEN(ROW(Diff!Y6)), 4*Diff!Y6,2*Diff!Y6)</f>
        <v>0</v>
      </c>
      <c r="Z6">
        <f>IF(ISEVEN(ROW(Diff!Z6)), 4*Diff!Z6,2*Diff!Z6)</f>
        <v>0</v>
      </c>
      <c r="AA6">
        <f>IF(ISEVEN(ROW(Diff!AA6)), 4*Diff!AA6,2*Diff!AA6)</f>
        <v>0</v>
      </c>
      <c r="AB6">
        <f>IF(ISEVEN(ROW(Diff!AB6)), 4*Diff!AB6,2*Diff!AB6)</f>
        <v>0</v>
      </c>
      <c r="AC6">
        <f>IF(ISEVEN(ROW(Diff!AC6)), 4*Diff!AC6,2*Diff!AC6)</f>
        <v>0</v>
      </c>
      <c r="AD6">
        <f>IF(ISEVEN(ROW(Diff!AD6)), 4*Diff!AD6,2*Diff!AD6)</f>
        <v>0</v>
      </c>
      <c r="AE6">
        <f>IF(ISEVEN(ROW(Diff!AE6)), 4*Diff!AE6,2*Diff!AE6)</f>
        <v>0</v>
      </c>
      <c r="AF6">
        <f>IF(ISEVEN(ROW(Diff!AF6)), 4*Diff!AF6,2*Diff!AF6)</f>
        <v>0</v>
      </c>
      <c r="AG6">
        <f>IF(ISEVEN(ROW(Diff!AG6)), 4*Diff!AG6,2*Diff!AG6)</f>
        <v>0</v>
      </c>
      <c r="AH6">
        <f>IF(ISEVEN(ROW(Diff!AH6)), 4*Diff!AH6,2*Diff!AH6)</f>
        <v>0</v>
      </c>
      <c r="AI6">
        <f>IF(ISEVEN(ROW(Diff!AI6)), 4*Diff!AI6,2*Diff!AI6)</f>
        <v>0</v>
      </c>
      <c r="AJ6">
        <f>IF(ISEVEN(ROW(Diff!AJ6)), 4*Diff!AJ6,2*Diff!AJ6)</f>
        <v>0</v>
      </c>
      <c r="AK6">
        <f>IF(ISEVEN(ROW(Diff!AK6)), 4*Diff!AK6,2*Diff!AK6)</f>
        <v>0</v>
      </c>
      <c r="AL6">
        <f>IF(ISEVEN(ROW(Diff!AL6)), 4*Diff!AL6,2*Diff!AL6)</f>
        <v>0</v>
      </c>
      <c r="AM6">
        <f>IF(ISEVEN(ROW(Diff!AM6)), 4*Diff!AM6,2*Diff!AM6)</f>
        <v>0</v>
      </c>
      <c r="AN6">
        <f>IF(ISEVEN(ROW(Diff!AN6)), 4*Diff!AN6,2*Diff!AN6)</f>
        <v>0</v>
      </c>
      <c r="AO6">
        <f>IF(ISEVEN(ROW(Diff!AO6)), 4*Diff!AO6,2*Diff!AO6)</f>
        <v>0</v>
      </c>
      <c r="AP6">
        <f>IF(ISEVEN(ROW(Diff!AP6)), 4*Diff!AP6,2*Diff!AP6)</f>
        <v>0</v>
      </c>
      <c r="AQ6">
        <f>IF(ISEVEN(ROW(Diff!AQ6)), 4*Diff!AQ6,2*Diff!AQ6)</f>
        <v>0</v>
      </c>
      <c r="AR6">
        <f>IF(ISEVEN(ROW(Diff!AR6)), 4*Diff!AR6,2*Diff!AR6)</f>
        <v>0</v>
      </c>
      <c r="AS6">
        <f>IF(ISEVEN(ROW(Diff!AS6)), 4*Diff!AS6,2*Diff!AS6)</f>
        <v>0</v>
      </c>
      <c r="AT6">
        <f>IF(ISEVEN(ROW(Diff!AT6)), 4*Diff!AT6,2*Diff!AT6)</f>
        <v>0</v>
      </c>
      <c r="AU6">
        <f>IF(ISEVEN(ROW(Diff!AU6)), 4*Diff!AU6,2*Diff!AU6)</f>
        <v>0</v>
      </c>
      <c r="AV6">
        <f>IF(ISEVEN(ROW(Diff!AV6)), 4*Diff!AV6,2*Diff!AV6)</f>
        <v>0</v>
      </c>
      <c r="AW6">
        <f>IF(ISEVEN(ROW(Diff!AW6)), 4*Diff!AW6,2*Diff!AW6)</f>
        <v>0</v>
      </c>
      <c r="AX6">
        <f>IF(ISEVEN(ROW(Diff!AX6)), 4*Diff!AX6,2*Diff!AX6)</f>
        <v>0</v>
      </c>
      <c r="AY6">
        <f>IF(ISEVEN(ROW(Diff!AY6)), 4*Diff!AY6,2*Diff!AY6)</f>
        <v>0</v>
      </c>
      <c r="AZ6">
        <f>IF(ISEVEN(ROW(Diff!AZ6)), 4*Diff!AZ6,2*Diff!AZ6)</f>
        <v>0</v>
      </c>
      <c r="BA6">
        <f>IF(ISEVEN(ROW(Diff!BA6)), 4*Diff!BA6,2*Diff!BA6)</f>
        <v>0</v>
      </c>
      <c r="BB6">
        <f>IF(ISEVEN(ROW(Diff!BB6)), 4*Diff!BB6,2*Diff!BB6)</f>
        <v>0</v>
      </c>
      <c r="BC6">
        <f>IF(ISEVEN(ROW(Diff!BC6)), 4*Diff!BC6,2*Diff!BC6)</f>
        <v>0</v>
      </c>
      <c r="BD6">
        <f>IF(ISEVEN(ROW(Diff!BD6)), 4*Diff!BD6,2*Diff!BD6)</f>
        <v>0</v>
      </c>
      <c r="BE6">
        <f>IF(ISEVEN(ROW(Diff!BE6)), 4*Diff!BE6,2*Diff!BE6)</f>
        <v>0</v>
      </c>
      <c r="BF6">
        <f>IF(ISEVEN(ROW(Diff!BF6)), 4*Diff!BF6,2*Diff!BF6)</f>
        <v>0</v>
      </c>
      <c r="BG6">
        <f>IF(ISEVEN(ROW(Diff!BG6)), 4*Diff!BG6,2*Diff!BG6)</f>
        <v>0</v>
      </c>
      <c r="BH6">
        <f>IF(ISEVEN(ROW(Diff!BH6)), 4*Diff!BH6,2*Diff!BH6)</f>
        <v>0</v>
      </c>
      <c r="BI6">
        <f>IF(ISEVEN(ROW(Diff!BI6)), 4*Diff!BI6,2*Diff!BI6)</f>
        <v>0</v>
      </c>
      <c r="BJ6">
        <f>IF(ISEVEN(ROW(Diff!BJ6)), 4*Diff!BJ6,2*Diff!BJ6)</f>
        <v>0</v>
      </c>
      <c r="BK6">
        <f>IF(ISEVEN(ROW(Diff!BK6)), 4*Diff!BK6,2*Diff!BK6)</f>
        <v>0</v>
      </c>
      <c r="BL6">
        <f>IF(ISEVEN(ROW(Diff!BL6)), 4*Diff!BL6,2*Diff!BL6)</f>
        <v>0</v>
      </c>
      <c r="BM6">
        <f>IF(ISEVEN(ROW(Diff!BM6)), 4*Diff!BM6,2*Diff!BM6)</f>
        <v>0</v>
      </c>
      <c r="BN6">
        <f>IF(ISEVEN(ROW(Diff!BN6)), 4*Diff!BN6,2*Diff!BN6)</f>
        <v>0</v>
      </c>
      <c r="BO6">
        <f>IF(ISEVEN(ROW(Diff!BO6)), 4*Diff!BO6,2*Diff!BO6)</f>
        <v>0</v>
      </c>
      <c r="BP6">
        <f>IF(ISEVEN(ROW(Diff!BP6)), 4*Diff!BP6,2*Diff!BP6)</f>
        <v>0</v>
      </c>
      <c r="BQ6">
        <f>IF(ISEVEN(ROW(Diff!BQ6)), 4*Diff!BQ6,2*Diff!BQ6)</f>
        <v>0</v>
      </c>
      <c r="BR6">
        <f>IF(ISEVEN(ROW(Diff!BR6)), 4*Diff!BR6,2*Diff!BR6)</f>
        <v>0</v>
      </c>
      <c r="BS6">
        <f>IF(ISEVEN(ROW(Diff!BS6)), 4*Diff!BS6,2*Diff!BS6)</f>
        <v>0</v>
      </c>
      <c r="BT6">
        <f>IF(ISEVEN(ROW(Diff!BT6)), 4*Diff!BT6,2*Diff!BT6)</f>
        <v>0</v>
      </c>
      <c r="BU6">
        <f>IF(ISEVEN(ROW(Diff!BU6)), 4*Diff!BU6,2*Diff!BU6)</f>
        <v>0</v>
      </c>
      <c r="BV6">
        <f>IF(ISEVEN(ROW(Diff!BV6)), 4*Diff!BV6,2*Diff!BV6)</f>
        <v>0</v>
      </c>
      <c r="BW6">
        <f>IF(ISEVEN(ROW(Diff!BW6)), 4*Diff!BW6,2*Diff!BW6)</f>
        <v>0</v>
      </c>
      <c r="BX6">
        <f>IF(ISEVEN(ROW(Diff!BX6)), 4*Diff!BX6,2*Diff!BX6)</f>
        <v>0</v>
      </c>
      <c r="BY6">
        <f>IF(ISEVEN(ROW(Diff!BY6)), 4*Diff!BY6,2*Diff!BY6)</f>
        <v>0</v>
      </c>
      <c r="BZ6">
        <f>IF(ISEVEN(ROW(Diff!BZ6)), 4*Diff!BZ6,2*Diff!BZ6)</f>
        <v>0</v>
      </c>
      <c r="CA6">
        <f>IF(ISEVEN(ROW(Diff!CA6)), 4*Diff!CA6,2*Diff!CA6)</f>
        <v>0</v>
      </c>
      <c r="CB6">
        <f>IF(ISEVEN(ROW(Diff!CB6)), 4*Diff!CB6,2*Diff!CB6)</f>
        <v>0</v>
      </c>
      <c r="CC6">
        <f>IF(ISEVEN(ROW(Diff!CC6)), 4*Diff!CC6,2*Diff!CC6)</f>
        <v>0</v>
      </c>
      <c r="CD6">
        <f>IF(ISEVEN(ROW(Diff!CD6)), 4*Diff!CD6,2*Diff!CD6)</f>
        <v>0</v>
      </c>
      <c r="CE6">
        <f>IF(ISEVEN(ROW(Diff!CE6)), 4*Diff!CE6,2*Diff!CE6)</f>
        <v>0</v>
      </c>
      <c r="CF6">
        <f>IF(ISEVEN(ROW(Diff!CF6)), 4*Diff!CF6,2*Diff!CF6)</f>
        <v>0</v>
      </c>
      <c r="CG6">
        <f>IF(ISEVEN(ROW(Diff!CG6)), 4*Diff!CG6,2*Diff!CG6)</f>
        <v>0</v>
      </c>
      <c r="CH6">
        <f>IF(ISEVEN(ROW(Diff!CH6)), 4*Diff!CH6,2*Diff!CH6)</f>
        <v>0</v>
      </c>
      <c r="CI6">
        <f>IF(ISEVEN(ROW(Diff!CI6)), 4*Diff!CI6,2*Diff!CI6)</f>
        <v>0</v>
      </c>
      <c r="CJ6">
        <f>IF(ISEVEN(ROW(Diff!CJ6)), 4*Diff!CJ6,2*Diff!CJ6)</f>
        <v>0</v>
      </c>
      <c r="CK6">
        <f>IF(ISEVEN(ROW(Diff!CK6)), 4*Diff!CK6,2*Diff!CK6)</f>
        <v>0</v>
      </c>
      <c r="CL6">
        <f>IF(ISEVEN(ROW(Diff!CL6)), 4*Diff!CL6,2*Diff!CL6)</f>
        <v>0</v>
      </c>
      <c r="CM6">
        <f>IF(ISEVEN(ROW(Diff!CM6)), 4*Diff!CM6,2*Diff!CM6)</f>
        <v>0</v>
      </c>
      <c r="CN6">
        <f>IF(ISEVEN(ROW(Diff!CN6)), 4*Diff!CN6,2*Diff!CN6)</f>
        <v>0</v>
      </c>
      <c r="CO6">
        <f>IF(ISEVEN(ROW(Diff!CO6)), 4*Diff!CO6,2*Diff!CO6)</f>
        <v>0</v>
      </c>
      <c r="CP6">
        <f>IF(ISEVEN(ROW(Diff!CP6)), 4*Diff!CP6,2*Diff!CP6)</f>
        <v>0</v>
      </c>
      <c r="CQ6">
        <f>IF(ISEVEN(ROW(Diff!CQ6)), 4*Diff!CQ6,2*Diff!CQ6)</f>
        <v>0</v>
      </c>
      <c r="CR6">
        <f>IF(ISEVEN(ROW(Diff!CR6)), 4*Diff!CR6,2*Diff!CR6)</f>
        <v>0</v>
      </c>
      <c r="CS6">
        <f>IF(ISEVEN(ROW(Diff!CS6)), 4*Diff!CS6,2*Diff!CS6)</f>
        <v>0</v>
      </c>
      <c r="CT6">
        <f>IF(ISEVEN(ROW(Diff!CT6)), 4*Diff!CT6,2*Diff!CT6)</f>
        <v>0</v>
      </c>
    </row>
    <row r="7" spans="1:98">
      <c r="B7">
        <f>IF(ISEVEN(ROW(Diff!B7)), 4*Diff!B7,2*Diff!B7)</f>
        <v>0</v>
      </c>
      <c r="C7">
        <f>IF(ISEVEN(ROW(Diff!C7)), 4*Diff!C7,2*Diff!C7)</f>
        <v>0</v>
      </c>
      <c r="D7">
        <f>IF(ISEVEN(ROW(Diff!D7)), 4*Diff!D7,2*Diff!D7)</f>
        <v>0</v>
      </c>
      <c r="E7">
        <f>IF(ISEVEN(ROW(Diff!E7)), 4*Diff!E7,2*Diff!E7)</f>
        <v>0</v>
      </c>
      <c r="F7">
        <f>IF(ISEVEN(ROW(Diff!F7)), 4*Diff!F7,2*Diff!F7)</f>
        <v>0</v>
      </c>
      <c r="G7">
        <f>IF(ISEVEN(ROW(Diff!G7)), 4*Diff!G7,2*Diff!G7)</f>
        <v>0</v>
      </c>
      <c r="H7">
        <f>IF(ISEVEN(ROW(Diff!H7)), 4*Diff!H7,2*Diff!H7)</f>
        <v>0</v>
      </c>
      <c r="I7">
        <f>IF(ISEVEN(ROW(Diff!I7)), 4*Diff!I7,2*Diff!I7)</f>
        <v>0</v>
      </c>
      <c r="J7">
        <f>IF(ISEVEN(ROW(Diff!J7)), 4*Diff!J7,2*Diff!J7)</f>
        <v>0</v>
      </c>
      <c r="K7">
        <f>IF(ISEVEN(ROW(Diff!K7)), 4*Diff!K7,2*Diff!K7)</f>
        <v>0</v>
      </c>
      <c r="L7">
        <f>IF(ISEVEN(ROW(Diff!L7)), 4*Diff!L7,2*Diff!L7)</f>
        <v>0</v>
      </c>
      <c r="M7">
        <f>IF(ISEVEN(ROW(Diff!M7)), 4*Diff!M7,2*Diff!M7)</f>
        <v>0</v>
      </c>
      <c r="N7">
        <f>IF(ISEVEN(ROW(Diff!N7)), 4*Diff!N7,2*Diff!N7)</f>
        <v>0</v>
      </c>
      <c r="O7">
        <f>IF(ISEVEN(ROW(Diff!O7)), 4*Diff!O7,2*Diff!O7)</f>
        <v>0</v>
      </c>
      <c r="P7">
        <f>IF(ISEVEN(ROW(Diff!P7)), 4*Diff!P7,2*Diff!P7)</f>
        <v>0</v>
      </c>
      <c r="Q7">
        <f>IF(ISEVEN(ROW(Diff!Q7)), 4*Diff!Q7,2*Diff!Q7)</f>
        <v>0</v>
      </c>
      <c r="R7">
        <f>IF(ISEVEN(ROW(Diff!R7)), 4*Diff!R7,2*Diff!R7)</f>
        <v>0</v>
      </c>
      <c r="S7">
        <f>IF(ISEVEN(ROW(Diff!S7)), 4*Diff!S7,2*Diff!S7)</f>
        <v>0</v>
      </c>
      <c r="T7">
        <f>IF(ISEVEN(ROW(Diff!T7)), 4*Diff!T7,2*Diff!T7)</f>
        <v>0</v>
      </c>
      <c r="U7">
        <f>IF(ISEVEN(ROW(Diff!U7)), 4*Diff!U7,2*Diff!U7)</f>
        <v>0</v>
      </c>
      <c r="V7">
        <f>IF(ISEVEN(ROW(Diff!V7)), 4*Diff!V7,2*Diff!V7)</f>
        <v>0</v>
      </c>
      <c r="W7">
        <f>IF(ISEVEN(ROW(Diff!W7)), 4*Diff!W7,2*Diff!W7)</f>
        <v>0</v>
      </c>
      <c r="X7">
        <f>IF(ISEVEN(ROW(Diff!X7)), 4*Diff!X7,2*Diff!X7)</f>
        <v>0</v>
      </c>
      <c r="Y7">
        <f>IF(ISEVEN(ROW(Diff!Y7)), 4*Diff!Y7,2*Diff!Y7)</f>
        <v>0</v>
      </c>
      <c r="Z7">
        <f>IF(ISEVEN(ROW(Diff!Z7)), 4*Diff!Z7,2*Diff!Z7)</f>
        <v>0</v>
      </c>
      <c r="AA7">
        <f>IF(ISEVEN(ROW(Diff!AA7)), 4*Diff!AA7,2*Diff!AA7)</f>
        <v>0</v>
      </c>
      <c r="AB7">
        <f>IF(ISEVEN(ROW(Diff!AB7)), 4*Diff!AB7,2*Diff!AB7)</f>
        <v>0</v>
      </c>
      <c r="AC7">
        <f>IF(ISEVEN(ROW(Diff!AC7)), 4*Diff!AC7,2*Diff!AC7)</f>
        <v>0</v>
      </c>
      <c r="AD7">
        <f>IF(ISEVEN(ROW(Diff!AD7)), 4*Diff!AD7,2*Diff!AD7)</f>
        <v>0</v>
      </c>
      <c r="AE7">
        <f>IF(ISEVEN(ROW(Diff!AE7)), 4*Diff!AE7,2*Diff!AE7)</f>
        <v>0</v>
      </c>
      <c r="AF7">
        <f>IF(ISEVEN(ROW(Diff!AF7)), 4*Diff!AF7,2*Diff!AF7)</f>
        <v>0</v>
      </c>
      <c r="AG7">
        <f>IF(ISEVEN(ROW(Diff!AG7)), 4*Diff!AG7,2*Diff!AG7)</f>
        <v>0</v>
      </c>
      <c r="AH7">
        <f>IF(ISEVEN(ROW(Diff!AH7)), 4*Diff!AH7,2*Diff!AH7)</f>
        <v>0</v>
      </c>
      <c r="AI7">
        <f>IF(ISEVEN(ROW(Diff!AI7)), 4*Diff!AI7,2*Diff!AI7)</f>
        <v>0</v>
      </c>
      <c r="AJ7">
        <f>IF(ISEVEN(ROW(Diff!AJ7)), 4*Diff!AJ7,2*Diff!AJ7)</f>
        <v>0</v>
      </c>
      <c r="AK7">
        <f>IF(ISEVEN(ROW(Diff!AK7)), 4*Diff!AK7,2*Diff!AK7)</f>
        <v>0</v>
      </c>
      <c r="AL7">
        <f>IF(ISEVEN(ROW(Diff!AL7)), 4*Diff!AL7,2*Diff!AL7)</f>
        <v>0</v>
      </c>
      <c r="AM7">
        <f>IF(ISEVEN(ROW(Diff!AM7)), 4*Diff!AM7,2*Diff!AM7)</f>
        <v>0</v>
      </c>
      <c r="AN7">
        <f>IF(ISEVEN(ROW(Diff!AN7)), 4*Diff!AN7,2*Diff!AN7)</f>
        <v>0</v>
      </c>
      <c r="AO7">
        <f>IF(ISEVEN(ROW(Diff!AO7)), 4*Diff!AO7,2*Diff!AO7)</f>
        <v>0</v>
      </c>
      <c r="AP7">
        <f>IF(ISEVEN(ROW(Diff!AP7)), 4*Diff!AP7,2*Diff!AP7)</f>
        <v>0</v>
      </c>
      <c r="AQ7">
        <f>IF(ISEVEN(ROW(Diff!AQ7)), 4*Diff!AQ7,2*Diff!AQ7)</f>
        <v>0</v>
      </c>
      <c r="AR7">
        <f>IF(ISEVEN(ROW(Diff!AR7)), 4*Diff!AR7,2*Diff!AR7)</f>
        <v>0</v>
      </c>
      <c r="AS7">
        <f>IF(ISEVEN(ROW(Diff!AS7)), 4*Diff!AS7,2*Diff!AS7)</f>
        <v>0</v>
      </c>
      <c r="AT7">
        <f>IF(ISEVEN(ROW(Diff!AT7)), 4*Diff!AT7,2*Diff!AT7)</f>
        <v>0</v>
      </c>
      <c r="AU7">
        <f>IF(ISEVEN(ROW(Diff!AU7)), 4*Diff!AU7,2*Diff!AU7)</f>
        <v>0</v>
      </c>
      <c r="AV7">
        <f>IF(ISEVEN(ROW(Diff!AV7)), 4*Diff!AV7,2*Diff!AV7)</f>
        <v>0</v>
      </c>
      <c r="AW7">
        <f>IF(ISEVEN(ROW(Diff!AW7)), 4*Diff!AW7,2*Diff!AW7)</f>
        <v>0</v>
      </c>
      <c r="AX7">
        <f>IF(ISEVEN(ROW(Diff!AX7)), 4*Diff!AX7,2*Diff!AX7)</f>
        <v>0</v>
      </c>
      <c r="AY7">
        <f>IF(ISEVEN(ROW(Diff!AY7)), 4*Diff!AY7,2*Diff!AY7)</f>
        <v>0</v>
      </c>
      <c r="AZ7">
        <f>IF(ISEVEN(ROW(Diff!AZ7)), 4*Diff!AZ7,2*Diff!AZ7)</f>
        <v>0</v>
      </c>
      <c r="BA7">
        <f>IF(ISEVEN(ROW(Diff!BA7)), 4*Diff!BA7,2*Diff!BA7)</f>
        <v>0</v>
      </c>
      <c r="BB7">
        <f>IF(ISEVEN(ROW(Diff!BB7)), 4*Diff!BB7,2*Diff!BB7)</f>
        <v>0</v>
      </c>
      <c r="BC7">
        <f>IF(ISEVEN(ROW(Diff!BC7)), 4*Diff!BC7,2*Diff!BC7)</f>
        <v>0</v>
      </c>
      <c r="BD7">
        <f>IF(ISEVEN(ROW(Diff!BD7)), 4*Diff!BD7,2*Diff!BD7)</f>
        <v>0</v>
      </c>
      <c r="BE7">
        <f>IF(ISEVEN(ROW(Diff!BE7)), 4*Diff!BE7,2*Diff!BE7)</f>
        <v>0</v>
      </c>
      <c r="BF7">
        <f>IF(ISEVEN(ROW(Diff!BF7)), 4*Diff!BF7,2*Diff!BF7)</f>
        <v>0</v>
      </c>
      <c r="BG7">
        <f>IF(ISEVEN(ROW(Diff!BG7)), 4*Diff!BG7,2*Diff!BG7)</f>
        <v>0</v>
      </c>
      <c r="BH7">
        <f>IF(ISEVEN(ROW(Diff!BH7)), 4*Diff!BH7,2*Diff!BH7)</f>
        <v>0</v>
      </c>
      <c r="BI7">
        <f>IF(ISEVEN(ROW(Diff!BI7)), 4*Diff!BI7,2*Diff!BI7)</f>
        <v>0</v>
      </c>
      <c r="BJ7">
        <f>IF(ISEVEN(ROW(Diff!BJ7)), 4*Diff!BJ7,2*Diff!BJ7)</f>
        <v>0</v>
      </c>
      <c r="BK7">
        <f>IF(ISEVEN(ROW(Diff!BK7)), 4*Diff!BK7,2*Diff!BK7)</f>
        <v>0</v>
      </c>
      <c r="BL7">
        <f>IF(ISEVEN(ROW(Diff!BL7)), 4*Diff!BL7,2*Diff!BL7)</f>
        <v>0</v>
      </c>
      <c r="BM7">
        <f>IF(ISEVEN(ROW(Diff!BM7)), 4*Diff!BM7,2*Diff!BM7)</f>
        <v>0</v>
      </c>
      <c r="BN7">
        <f>IF(ISEVEN(ROW(Diff!BN7)), 4*Diff!BN7,2*Diff!BN7)</f>
        <v>0</v>
      </c>
      <c r="BO7">
        <f>IF(ISEVEN(ROW(Diff!BO7)), 4*Diff!BO7,2*Diff!BO7)</f>
        <v>0</v>
      </c>
      <c r="BP7">
        <f>IF(ISEVEN(ROW(Diff!BP7)), 4*Diff!BP7,2*Diff!BP7)</f>
        <v>0</v>
      </c>
      <c r="BQ7">
        <f>IF(ISEVEN(ROW(Diff!BQ7)), 4*Diff!BQ7,2*Diff!BQ7)</f>
        <v>0</v>
      </c>
      <c r="BR7">
        <f>IF(ISEVEN(ROW(Diff!BR7)), 4*Diff!BR7,2*Diff!BR7)</f>
        <v>0</v>
      </c>
      <c r="BS7">
        <f>IF(ISEVEN(ROW(Diff!BS7)), 4*Diff!BS7,2*Diff!BS7)</f>
        <v>0</v>
      </c>
      <c r="BT7">
        <f>IF(ISEVEN(ROW(Diff!BT7)), 4*Diff!BT7,2*Diff!BT7)</f>
        <v>0</v>
      </c>
      <c r="BU7">
        <f>IF(ISEVEN(ROW(Diff!BU7)), 4*Diff!BU7,2*Diff!BU7)</f>
        <v>0</v>
      </c>
      <c r="BV7">
        <f>IF(ISEVEN(ROW(Diff!BV7)), 4*Diff!BV7,2*Diff!BV7)</f>
        <v>0</v>
      </c>
      <c r="BW7">
        <f>IF(ISEVEN(ROW(Diff!BW7)), 4*Diff!BW7,2*Diff!BW7)</f>
        <v>0</v>
      </c>
      <c r="BX7">
        <f>IF(ISEVEN(ROW(Diff!BX7)), 4*Diff!BX7,2*Diff!BX7)</f>
        <v>0</v>
      </c>
      <c r="BY7">
        <f>IF(ISEVEN(ROW(Diff!BY7)), 4*Diff!BY7,2*Diff!BY7)</f>
        <v>0</v>
      </c>
      <c r="BZ7">
        <f>IF(ISEVEN(ROW(Diff!BZ7)), 4*Diff!BZ7,2*Diff!BZ7)</f>
        <v>0</v>
      </c>
      <c r="CA7">
        <f>IF(ISEVEN(ROW(Diff!CA7)), 4*Diff!CA7,2*Diff!CA7)</f>
        <v>0</v>
      </c>
      <c r="CB7">
        <f>IF(ISEVEN(ROW(Diff!CB7)), 4*Diff!CB7,2*Diff!CB7)</f>
        <v>0</v>
      </c>
      <c r="CC7">
        <f>IF(ISEVEN(ROW(Diff!CC7)), 4*Diff!CC7,2*Diff!CC7)</f>
        <v>0</v>
      </c>
      <c r="CD7">
        <f>IF(ISEVEN(ROW(Diff!CD7)), 4*Diff!CD7,2*Diff!CD7)</f>
        <v>0</v>
      </c>
      <c r="CE7">
        <f>IF(ISEVEN(ROW(Diff!CE7)), 4*Diff!CE7,2*Diff!CE7)</f>
        <v>0</v>
      </c>
      <c r="CF7">
        <f>IF(ISEVEN(ROW(Diff!CF7)), 4*Diff!CF7,2*Diff!CF7)</f>
        <v>0</v>
      </c>
      <c r="CG7">
        <f>IF(ISEVEN(ROW(Diff!CG7)), 4*Diff!CG7,2*Diff!CG7)</f>
        <v>0</v>
      </c>
      <c r="CH7">
        <f>IF(ISEVEN(ROW(Diff!CH7)), 4*Diff!CH7,2*Diff!CH7)</f>
        <v>0</v>
      </c>
      <c r="CI7">
        <f>IF(ISEVEN(ROW(Diff!CI7)), 4*Diff!CI7,2*Diff!CI7)</f>
        <v>0</v>
      </c>
      <c r="CJ7">
        <f>IF(ISEVEN(ROW(Diff!CJ7)), 4*Diff!CJ7,2*Diff!CJ7)</f>
        <v>0</v>
      </c>
      <c r="CK7">
        <f>IF(ISEVEN(ROW(Diff!CK7)), 4*Diff!CK7,2*Diff!CK7)</f>
        <v>0</v>
      </c>
      <c r="CL7">
        <f>IF(ISEVEN(ROW(Diff!CL7)), 4*Diff!CL7,2*Diff!CL7)</f>
        <v>0</v>
      </c>
      <c r="CM7">
        <f>IF(ISEVEN(ROW(Diff!CM7)), 4*Diff!CM7,2*Diff!CM7)</f>
        <v>0</v>
      </c>
      <c r="CN7">
        <f>IF(ISEVEN(ROW(Diff!CN7)), 4*Diff!CN7,2*Diff!CN7)</f>
        <v>0</v>
      </c>
      <c r="CO7">
        <f>IF(ISEVEN(ROW(Diff!CO7)), 4*Diff!CO7,2*Diff!CO7)</f>
        <v>0</v>
      </c>
      <c r="CP7">
        <f>IF(ISEVEN(ROW(Diff!CP7)), 4*Diff!CP7,2*Diff!CP7)</f>
        <v>0</v>
      </c>
      <c r="CQ7">
        <f>IF(ISEVEN(ROW(Diff!CQ7)), 4*Diff!CQ7,2*Diff!CQ7)</f>
        <v>0</v>
      </c>
      <c r="CR7">
        <f>IF(ISEVEN(ROW(Diff!CR7)), 4*Diff!CR7,2*Diff!CR7)</f>
        <v>0</v>
      </c>
      <c r="CS7">
        <f>IF(ISEVEN(ROW(Diff!CS7)), 4*Diff!CS7,2*Diff!CS7)</f>
        <v>0</v>
      </c>
      <c r="CT7">
        <f>IF(ISEVEN(ROW(Diff!CT7)), 4*Diff!CT7,2*Diff!CT7)</f>
        <v>0</v>
      </c>
    </row>
    <row r="8" spans="1:98">
      <c r="B8">
        <f>IF(ISEVEN(ROW(Diff!B8)), 4*Diff!B8,2*Diff!B8)</f>
        <v>0</v>
      </c>
      <c r="C8">
        <f>IF(ISEVEN(ROW(Diff!C8)), 4*Diff!C8,2*Diff!C8)</f>
        <v>0</v>
      </c>
      <c r="D8">
        <f>IF(ISEVEN(ROW(Diff!D8)), 4*Diff!D8,2*Diff!D8)</f>
        <v>0</v>
      </c>
      <c r="E8">
        <f>IF(ISEVEN(ROW(Diff!E8)), 4*Diff!E8,2*Diff!E8)</f>
        <v>0</v>
      </c>
      <c r="F8">
        <f>IF(ISEVEN(ROW(Diff!F8)), 4*Diff!F8,2*Diff!F8)</f>
        <v>0</v>
      </c>
      <c r="G8">
        <f>IF(ISEVEN(ROW(Diff!G8)), 4*Diff!G8,2*Diff!G8)</f>
        <v>0</v>
      </c>
      <c r="H8">
        <f>IF(ISEVEN(ROW(Diff!H8)), 4*Diff!H8,2*Diff!H8)</f>
        <v>0</v>
      </c>
      <c r="I8">
        <f>IF(ISEVEN(ROW(Diff!I8)), 4*Diff!I8,2*Diff!I8)</f>
        <v>0</v>
      </c>
      <c r="J8">
        <f>IF(ISEVEN(ROW(Diff!J8)), 4*Diff!J8,2*Diff!J8)</f>
        <v>0</v>
      </c>
      <c r="K8">
        <f>IF(ISEVEN(ROW(Diff!K8)), 4*Diff!K8,2*Diff!K8)</f>
        <v>0</v>
      </c>
      <c r="L8">
        <f>IF(ISEVEN(ROW(Diff!L8)), 4*Diff!L8,2*Diff!L8)</f>
        <v>0</v>
      </c>
      <c r="M8">
        <f>IF(ISEVEN(ROW(Diff!M8)), 4*Diff!M8,2*Diff!M8)</f>
        <v>0</v>
      </c>
      <c r="N8">
        <f>IF(ISEVEN(ROW(Diff!N8)), 4*Diff!N8,2*Diff!N8)</f>
        <v>0</v>
      </c>
      <c r="O8">
        <f>IF(ISEVEN(ROW(Diff!O8)), 4*Diff!O8,2*Diff!O8)</f>
        <v>0</v>
      </c>
      <c r="P8">
        <f>IF(ISEVEN(ROW(Diff!P8)), 4*Diff!P8,2*Diff!P8)</f>
        <v>0</v>
      </c>
      <c r="Q8">
        <f>IF(ISEVEN(ROW(Diff!Q8)), 4*Diff!Q8,2*Diff!Q8)</f>
        <v>0</v>
      </c>
      <c r="R8">
        <f>IF(ISEVEN(ROW(Diff!R8)), 4*Diff!R8,2*Diff!R8)</f>
        <v>0</v>
      </c>
      <c r="S8">
        <f>IF(ISEVEN(ROW(Diff!S8)), 4*Diff!S8,2*Diff!S8)</f>
        <v>0</v>
      </c>
      <c r="T8">
        <f>IF(ISEVEN(ROW(Diff!T8)), 4*Diff!T8,2*Diff!T8)</f>
        <v>0</v>
      </c>
      <c r="U8">
        <f>IF(ISEVEN(ROW(Diff!U8)), 4*Diff!U8,2*Diff!U8)</f>
        <v>0</v>
      </c>
      <c r="V8">
        <f>IF(ISEVEN(ROW(Diff!V8)), 4*Diff!V8,2*Diff!V8)</f>
        <v>0</v>
      </c>
      <c r="W8">
        <f>IF(ISEVEN(ROW(Diff!W8)), 4*Diff!W8,2*Diff!W8)</f>
        <v>0</v>
      </c>
      <c r="X8">
        <f>IF(ISEVEN(ROW(Diff!X8)), 4*Diff!X8,2*Diff!X8)</f>
        <v>0</v>
      </c>
      <c r="Y8">
        <f>IF(ISEVEN(ROW(Diff!Y8)), 4*Diff!Y8,2*Diff!Y8)</f>
        <v>0</v>
      </c>
      <c r="Z8">
        <f>IF(ISEVEN(ROW(Diff!Z8)), 4*Diff!Z8,2*Diff!Z8)</f>
        <v>0</v>
      </c>
      <c r="AA8">
        <f>IF(ISEVEN(ROW(Diff!AA8)), 4*Diff!AA8,2*Diff!AA8)</f>
        <v>0</v>
      </c>
      <c r="AB8">
        <f>IF(ISEVEN(ROW(Diff!AB8)), 4*Diff!AB8,2*Diff!AB8)</f>
        <v>0</v>
      </c>
      <c r="AC8">
        <f>IF(ISEVEN(ROW(Diff!AC8)), 4*Diff!AC8,2*Diff!AC8)</f>
        <v>0</v>
      </c>
      <c r="AD8">
        <f>IF(ISEVEN(ROW(Diff!AD8)), 4*Diff!AD8,2*Diff!AD8)</f>
        <v>0</v>
      </c>
      <c r="AE8">
        <f>IF(ISEVEN(ROW(Diff!AE8)), 4*Diff!AE8,2*Diff!AE8)</f>
        <v>0</v>
      </c>
      <c r="AF8">
        <f>IF(ISEVEN(ROW(Diff!AF8)), 4*Diff!AF8,2*Diff!AF8)</f>
        <v>0</v>
      </c>
      <c r="AG8">
        <f>IF(ISEVEN(ROW(Diff!AG8)), 4*Diff!AG8,2*Diff!AG8)</f>
        <v>0</v>
      </c>
      <c r="AH8">
        <f>IF(ISEVEN(ROW(Diff!AH8)), 4*Diff!AH8,2*Diff!AH8)</f>
        <v>0</v>
      </c>
      <c r="AI8">
        <f>IF(ISEVEN(ROW(Diff!AI8)), 4*Diff!AI8,2*Diff!AI8)</f>
        <v>0</v>
      </c>
      <c r="AJ8">
        <f>IF(ISEVEN(ROW(Diff!AJ8)), 4*Diff!AJ8,2*Diff!AJ8)</f>
        <v>0</v>
      </c>
      <c r="AK8">
        <f>IF(ISEVEN(ROW(Diff!AK8)), 4*Diff!AK8,2*Diff!AK8)</f>
        <v>0</v>
      </c>
      <c r="AL8">
        <f>IF(ISEVEN(ROW(Diff!AL8)), 4*Diff!AL8,2*Diff!AL8)</f>
        <v>0</v>
      </c>
      <c r="AM8">
        <f>IF(ISEVEN(ROW(Diff!AM8)), 4*Diff!AM8,2*Diff!AM8)</f>
        <v>0</v>
      </c>
      <c r="AN8">
        <f>IF(ISEVEN(ROW(Diff!AN8)), 4*Diff!AN8,2*Diff!AN8)</f>
        <v>0</v>
      </c>
      <c r="AO8">
        <f>IF(ISEVEN(ROW(Diff!AO8)), 4*Diff!AO8,2*Diff!AO8)</f>
        <v>0</v>
      </c>
      <c r="AP8">
        <f>IF(ISEVEN(ROW(Diff!AP8)), 4*Diff!AP8,2*Diff!AP8)</f>
        <v>0</v>
      </c>
      <c r="AQ8">
        <f>IF(ISEVEN(ROW(Diff!AQ8)), 4*Diff!AQ8,2*Diff!AQ8)</f>
        <v>0</v>
      </c>
      <c r="AR8">
        <f>IF(ISEVEN(ROW(Diff!AR8)), 4*Diff!AR8,2*Diff!AR8)</f>
        <v>0</v>
      </c>
      <c r="AS8">
        <f>IF(ISEVEN(ROW(Diff!AS8)), 4*Diff!AS8,2*Diff!AS8)</f>
        <v>0</v>
      </c>
      <c r="AT8">
        <f>IF(ISEVEN(ROW(Diff!AT8)), 4*Diff!AT8,2*Diff!AT8)</f>
        <v>0</v>
      </c>
      <c r="AU8">
        <f>IF(ISEVEN(ROW(Diff!AU8)), 4*Diff!AU8,2*Diff!AU8)</f>
        <v>0</v>
      </c>
      <c r="AV8">
        <f>IF(ISEVEN(ROW(Diff!AV8)), 4*Diff!AV8,2*Diff!AV8)</f>
        <v>0</v>
      </c>
      <c r="AW8">
        <f>IF(ISEVEN(ROW(Diff!AW8)), 4*Diff!AW8,2*Diff!AW8)</f>
        <v>0</v>
      </c>
      <c r="AX8">
        <f>IF(ISEVEN(ROW(Diff!AX8)), 4*Diff!AX8,2*Diff!AX8)</f>
        <v>0</v>
      </c>
      <c r="AY8">
        <f>IF(ISEVEN(ROW(Diff!AY8)), 4*Diff!AY8,2*Diff!AY8)</f>
        <v>0</v>
      </c>
      <c r="AZ8">
        <f>IF(ISEVEN(ROW(Diff!AZ8)), 4*Diff!AZ8,2*Diff!AZ8)</f>
        <v>0</v>
      </c>
      <c r="BA8">
        <f>IF(ISEVEN(ROW(Diff!BA8)), 4*Diff!BA8,2*Diff!BA8)</f>
        <v>0</v>
      </c>
      <c r="BB8">
        <f>IF(ISEVEN(ROW(Diff!BB8)), 4*Diff!BB8,2*Diff!BB8)</f>
        <v>0</v>
      </c>
      <c r="BC8">
        <f>IF(ISEVEN(ROW(Diff!BC8)), 4*Diff!BC8,2*Diff!BC8)</f>
        <v>0</v>
      </c>
      <c r="BD8">
        <f>IF(ISEVEN(ROW(Diff!BD8)), 4*Diff!BD8,2*Diff!BD8)</f>
        <v>0</v>
      </c>
      <c r="BE8">
        <f>IF(ISEVEN(ROW(Diff!BE8)), 4*Diff!BE8,2*Diff!BE8)</f>
        <v>0</v>
      </c>
      <c r="BF8">
        <f>IF(ISEVEN(ROW(Diff!BF8)), 4*Diff!BF8,2*Diff!BF8)</f>
        <v>0</v>
      </c>
      <c r="BG8">
        <f>IF(ISEVEN(ROW(Diff!BG8)), 4*Diff!BG8,2*Diff!BG8)</f>
        <v>0</v>
      </c>
      <c r="BH8">
        <f>IF(ISEVEN(ROW(Diff!BH8)), 4*Diff!BH8,2*Diff!BH8)</f>
        <v>0</v>
      </c>
      <c r="BI8">
        <f>IF(ISEVEN(ROW(Diff!BI8)), 4*Diff!BI8,2*Diff!BI8)</f>
        <v>0</v>
      </c>
      <c r="BJ8">
        <f>IF(ISEVEN(ROW(Diff!BJ8)), 4*Diff!BJ8,2*Diff!BJ8)</f>
        <v>0</v>
      </c>
      <c r="BK8">
        <f>IF(ISEVEN(ROW(Diff!BK8)), 4*Diff!BK8,2*Diff!BK8)</f>
        <v>0</v>
      </c>
      <c r="BL8">
        <f>IF(ISEVEN(ROW(Diff!BL8)), 4*Diff!BL8,2*Diff!BL8)</f>
        <v>0</v>
      </c>
      <c r="BM8">
        <f>IF(ISEVEN(ROW(Diff!BM8)), 4*Diff!BM8,2*Diff!BM8)</f>
        <v>0</v>
      </c>
      <c r="BN8">
        <f>IF(ISEVEN(ROW(Diff!BN8)), 4*Diff!BN8,2*Diff!BN8)</f>
        <v>0</v>
      </c>
      <c r="BO8">
        <f>IF(ISEVEN(ROW(Diff!BO8)), 4*Diff!BO8,2*Diff!BO8)</f>
        <v>0</v>
      </c>
      <c r="BP8">
        <f>IF(ISEVEN(ROW(Diff!BP8)), 4*Diff!BP8,2*Diff!BP8)</f>
        <v>0</v>
      </c>
      <c r="BQ8">
        <f>IF(ISEVEN(ROW(Diff!BQ8)), 4*Diff!BQ8,2*Diff!BQ8)</f>
        <v>0</v>
      </c>
      <c r="BR8">
        <f>IF(ISEVEN(ROW(Diff!BR8)), 4*Diff!BR8,2*Diff!BR8)</f>
        <v>0</v>
      </c>
      <c r="BS8">
        <f>IF(ISEVEN(ROW(Diff!BS8)), 4*Diff!BS8,2*Diff!BS8)</f>
        <v>0</v>
      </c>
      <c r="BT8">
        <f>IF(ISEVEN(ROW(Diff!BT8)), 4*Diff!BT8,2*Diff!BT8)</f>
        <v>0</v>
      </c>
      <c r="BU8">
        <f>IF(ISEVEN(ROW(Diff!BU8)), 4*Diff!BU8,2*Diff!BU8)</f>
        <v>0</v>
      </c>
      <c r="BV8">
        <f>IF(ISEVEN(ROW(Diff!BV8)), 4*Diff!BV8,2*Diff!BV8)</f>
        <v>0</v>
      </c>
      <c r="BW8">
        <f>IF(ISEVEN(ROW(Diff!BW8)), 4*Diff!BW8,2*Diff!BW8)</f>
        <v>0</v>
      </c>
      <c r="BX8">
        <f>IF(ISEVEN(ROW(Diff!BX8)), 4*Diff!BX8,2*Diff!BX8)</f>
        <v>0</v>
      </c>
      <c r="BY8">
        <f>IF(ISEVEN(ROW(Diff!BY8)), 4*Diff!BY8,2*Diff!BY8)</f>
        <v>0</v>
      </c>
      <c r="BZ8">
        <f>IF(ISEVEN(ROW(Diff!BZ8)), 4*Diff!BZ8,2*Diff!BZ8)</f>
        <v>0</v>
      </c>
      <c r="CA8">
        <f>IF(ISEVEN(ROW(Diff!CA8)), 4*Diff!CA8,2*Diff!CA8)</f>
        <v>0</v>
      </c>
      <c r="CB8">
        <f>IF(ISEVEN(ROW(Diff!CB8)), 4*Diff!CB8,2*Diff!CB8)</f>
        <v>0</v>
      </c>
      <c r="CC8">
        <f>IF(ISEVEN(ROW(Diff!CC8)), 4*Diff!CC8,2*Diff!CC8)</f>
        <v>0</v>
      </c>
      <c r="CD8">
        <f>IF(ISEVEN(ROW(Diff!CD8)), 4*Diff!CD8,2*Diff!CD8)</f>
        <v>0</v>
      </c>
      <c r="CE8">
        <f>IF(ISEVEN(ROW(Diff!CE8)), 4*Diff!CE8,2*Diff!CE8)</f>
        <v>0</v>
      </c>
      <c r="CF8">
        <f>IF(ISEVEN(ROW(Diff!CF8)), 4*Diff!CF8,2*Diff!CF8)</f>
        <v>0</v>
      </c>
      <c r="CG8">
        <f>IF(ISEVEN(ROW(Diff!CG8)), 4*Diff!CG8,2*Diff!CG8)</f>
        <v>0</v>
      </c>
      <c r="CH8">
        <f>IF(ISEVEN(ROW(Diff!CH8)), 4*Diff!CH8,2*Diff!CH8)</f>
        <v>0</v>
      </c>
      <c r="CI8">
        <f>IF(ISEVEN(ROW(Diff!CI8)), 4*Diff!CI8,2*Diff!CI8)</f>
        <v>0</v>
      </c>
      <c r="CJ8">
        <f>IF(ISEVEN(ROW(Diff!CJ8)), 4*Diff!CJ8,2*Diff!CJ8)</f>
        <v>0</v>
      </c>
      <c r="CK8">
        <f>IF(ISEVEN(ROW(Diff!CK8)), 4*Diff!CK8,2*Diff!CK8)</f>
        <v>0</v>
      </c>
      <c r="CL8">
        <f>IF(ISEVEN(ROW(Diff!CL8)), 4*Diff!CL8,2*Diff!CL8)</f>
        <v>0</v>
      </c>
      <c r="CM8">
        <f>IF(ISEVEN(ROW(Diff!CM8)), 4*Diff!CM8,2*Diff!CM8)</f>
        <v>0</v>
      </c>
      <c r="CN8">
        <f>IF(ISEVEN(ROW(Diff!CN8)), 4*Diff!CN8,2*Diff!CN8)</f>
        <v>0</v>
      </c>
      <c r="CO8">
        <f>IF(ISEVEN(ROW(Diff!CO8)), 4*Diff!CO8,2*Diff!CO8)</f>
        <v>0</v>
      </c>
      <c r="CP8">
        <f>IF(ISEVEN(ROW(Diff!CP8)), 4*Diff!CP8,2*Diff!CP8)</f>
        <v>0</v>
      </c>
      <c r="CQ8">
        <f>IF(ISEVEN(ROW(Diff!CQ8)), 4*Diff!CQ8,2*Diff!CQ8)</f>
        <v>0</v>
      </c>
      <c r="CR8">
        <f>IF(ISEVEN(ROW(Diff!CR8)), 4*Diff!CR8,2*Diff!CR8)</f>
        <v>0</v>
      </c>
      <c r="CS8">
        <f>IF(ISEVEN(ROW(Diff!CS8)), 4*Diff!CS8,2*Diff!CS8)</f>
        <v>0</v>
      </c>
      <c r="CT8">
        <f>IF(ISEVEN(ROW(Diff!CT8)), 4*Diff!CT8,2*Diff!CT8)</f>
        <v>0</v>
      </c>
    </row>
    <row r="9" spans="1:98">
      <c r="B9">
        <f>IF(ISEVEN(ROW(Diff!B9)), 4*Diff!B9,2*Diff!B9)</f>
        <v>0</v>
      </c>
      <c r="C9">
        <f>IF(ISEVEN(ROW(Diff!C9)), 4*Diff!C9,2*Diff!C9)</f>
        <v>0</v>
      </c>
      <c r="D9">
        <f>IF(ISEVEN(ROW(Diff!D9)), 4*Diff!D9,2*Diff!D9)</f>
        <v>0</v>
      </c>
      <c r="E9">
        <f>IF(ISEVEN(ROW(Diff!E9)), 4*Diff!E9,2*Diff!E9)</f>
        <v>0</v>
      </c>
      <c r="F9">
        <f>IF(ISEVEN(ROW(Diff!F9)), 4*Diff!F9,2*Diff!F9)</f>
        <v>0</v>
      </c>
      <c r="G9">
        <f>IF(ISEVEN(ROW(Diff!G9)), 4*Diff!G9,2*Diff!G9)</f>
        <v>0</v>
      </c>
      <c r="H9">
        <f>IF(ISEVEN(ROW(Diff!H9)), 4*Diff!H9,2*Diff!H9)</f>
        <v>0</v>
      </c>
      <c r="I9">
        <f>IF(ISEVEN(ROW(Diff!I9)), 4*Diff!I9,2*Diff!I9)</f>
        <v>0</v>
      </c>
      <c r="J9">
        <f>IF(ISEVEN(ROW(Diff!J9)), 4*Diff!J9,2*Diff!J9)</f>
        <v>0</v>
      </c>
      <c r="K9">
        <f>IF(ISEVEN(ROW(Diff!K9)), 4*Diff!K9,2*Diff!K9)</f>
        <v>0</v>
      </c>
      <c r="L9">
        <f>IF(ISEVEN(ROW(Diff!L9)), 4*Diff!L9,2*Diff!L9)</f>
        <v>0</v>
      </c>
      <c r="M9">
        <f>IF(ISEVEN(ROW(Diff!M9)), 4*Diff!M9,2*Diff!M9)</f>
        <v>0</v>
      </c>
      <c r="N9">
        <f>IF(ISEVEN(ROW(Diff!N9)), 4*Diff!N9,2*Diff!N9)</f>
        <v>0</v>
      </c>
      <c r="O9">
        <f>IF(ISEVEN(ROW(Diff!O9)), 4*Diff!O9,2*Diff!O9)</f>
        <v>0</v>
      </c>
      <c r="P9">
        <f>IF(ISEVEN(ROW(Diff!P9)), 4*Diff!P9,2*Diff!P9)</f>
        <v>0</v>
      </c>
      <c r="Q9">
        <f>IF(ISEVEN(ROW(Diff!Q9)), 4*Diff!Q9,2*Diff!Q9)</f>
        <v>0</v>
      </c>
      <c r="R9">
        <f>IF(ISEVEN(ROW(Diff!R9)), 4*Diff!R9,2*Diff!R9)</f>
        <v>0</v>
      </c>
      <c r="S9">
        <f>IF(ISEVEN(ROW(Diff!S9)), 4*Diff!S9,2*Diff!S9)</f>
        <v>0</v>
      </c>
      <c r="T9">
        <f>IF(ISEVEN(ROW(Diff!T9)), 4*Diff!T9,2*Diff!T9)</f>
        <v>0</v>
      </c>
      <c r="U9">
        <f>IF(ISEVEN(ROW(Diff!U9)), 4*Diff!U9,2*Diff!U9)</f>
        <v>0</v>
      </c>
      <c r="V9">
        <f>IF(ISEVEN(ROW(Diff!V9)), 4*Diff!V9,2*Diff!V9)</f>
        <v>0</v>
      </c>
      <c r="W9">
        <f>IF(ISEVEN(ROW(Diff!W9)), 4*Diff!W9,2*Diff!W9)</f>
        <v>0</v>
      </c>
      <c r="X9">
        <f>IF(ISEVEN(ROW(Diff!X9)), 4*Diff!X9,2*Diff!X9)</f>
        <v>0</v>
      </c>
      <c r="Y9">
        <f>IF(ISEVEN(ROW(Diff!Y9)), 4*Diff!Y9,2*Diff!Y9)</f>
        <v>0</v>
      </c>
      <c r="Z9">
        <f>IF(ISEVEN(ROW(Diff!Z9)), 4*Diff!Z9,2*Diff!Z9)</f>
        <v>0</v>
      </c>
      <c r="AA9">
        <f>IF(ISEVEN(ROW(Diff!AA9)), 4*Diff!AA9,2*Diff!AA9)</f>
        <v>0</v>
      </c>
      <c r="AB9">
        <f>IF(ISEVEN(ROW(Diff!AB9)), 4*Diff!AB9,2*Diff!AB9)</f>
        <v>0</v>
      </c>
      <c r="AC9">
        <f>IF(ISEVEN(ROW(Diff!AC9)), 4*Diff!AC9,2*Diff!AC9)</f>
        <v>0</v>
      </c>
      <c r="AD9">
        <f>IF(ISEVEN(ROW(Diff!AD9)), 4*Diff!AD9,2*Diff!AD9)</f>
        <v>0</v>
      </c>
      <c r="AE9">
        <f>IF(ISEVEN(ROW(Diff!AE9)), 4*Diff!AE9,2*Diff!AE9)</f>
        <v>0</v>
      </c>
      <c r="AF9">
        <f>IF(ISEVEN(ROW(Diff!AF9)), 4*Diff!AF9,2*Diff!AF9)</f>
        <v>0</v>
      </c>
      <c r="AG9">
        <f>IF(ISEVEN(ROW(Diff!AG9)), 4*Diff!AG9,2*Diff!AG9)</f>
        <v>0</v>
      </c>
      <c r="AH9">
        <f>IF(ISEVEN(ROW(Diff!AH9)), 4*Diff!AH9,2*Diff!AH9)</f>
        <v>0</v>
      </c>
      <c r="AI9">
        <f>IF(ISEVEN(ROW(Diff!AI9)), 4*Diff!AI9,2*Diff!AI9)</f>
        <v>0</v>
      </c>
      <c r="AJ9">
        <f>IF(ISEVEN(ROW(Diff!AJ9)), 4*Diff!AJ9,2*Diff!AJ9)</f>
        <v>0</v>
      </c>
      <c r="AK9">
        <f>IF(ISEVEN(ROW(Diff!AK9)), 4*Diff!AK9,2*Diff!AK9)</f>
        <v>0</v>
      </c>
      <c r="AL9">
        <f>IF(ISEVEN(ROW(Diff!AL9)), 4*Diff!AL9,2*Diff!AL9)</f>
        <v>0</v>
      </c>
      <c r="AM9">
        <f>IF(ISEVEN(ROW(Diff!AM9)), 4*Diff!AM9,2*Diff!AM9)</f>
        <v>0</v>
      </c>
      <c r="AN9">
        <f>IF(ISEVEN(ROW(Diff!AN9)), 4*Diff!AN9,2*Diff!AN9)</f>
        <v>0</v>
      </c>
      <c r="AO9">
        <f>IF(ISEVEN(ROW(Diff!AO9)), 4*Diff!AO9,2*Diff!AO9)</f>
        <v>0</v>
      </c>
      <c r="AP9">
        <f>IF(ISEVEN(ROW(Diff!AP9)), 4*Diff!AP9,2*Diff!AP9)</f>
        <v>0</v>
      </c>
      <c r="AQ9">
        <f>IF(ISEVEN(ROW(Diff!AQ9)), 4*Diff!AQ9,2*Diff!AQ9)</f>
        <v>0</v>
      </c>
      <c r="AR9">
        <f>IF(ISEVEN(ROW(Diff!AR9)), 4*Diff!AR9,2*Diff!AR9)</f>
        <v>0</v>
      </c>
      <c r="AS9">
        <f>IF(ISEVEN(ROW(Diff!AS9)), 4*Diff!AS9,2*Diff!AS9)</f>
        <v>0</v>
      </c>
      <c r="AT9">
        <f>IF(ISEVEN(ROW(Diff!AT9)), 4*Diff!AT9,2*Diff!AT9)</f>
        <v>0</v>
      </c>
      <c r="AU9">
        <f>IF(ISEVEN(ROW(Diff!AU9)), 4*Diff!AU9,2*Diff!AU9)</f>
        <v>0</v>
      </c>
      <c r="AV9">
        <f>IF(ISEVEN(ROW(Diff!AV9)), 4*Diff!AV9,2*Diff!AV9)</f>
        <v>0</v>
      </c>
      <c r="AW9">
        <f>IF(ISEVEN(ROW(Diff!AW9)), 4*Diff!AW9,2*Diff!AW9)</f>
        <v>0</v>
      </c>
      <c r="AX9">
        <f>IF(ISEVEN(ROW(Diff!AX9)), 4*Diff!AX9,2*Diff!AX9)</f>
        <v>0</v>
      </c>
      <c r="AY9">
        <f>IF(ISEVEN(ROW(Diff!AY9)), 4*Diff!AY9,2*Diff!AY9)</f>
        <v>0</v>
      </c>
      <c r="AZ9">
        <f>IF(ISEVEN(ROW(Diff!AZ9)), 4*Diff!AZ9,2*Diff!AZ9)</f>
        <v>0</v>
      </c>
      <c r="BA9">
        <f>IF(ISEVEN(ROW(Diff!BA9)), 4*Diff!BA9,2*Diff!BA9)</f>
        <v>0</v>
      </c>
      <c r="BB9">
        <f>IF(ISEVEN(ROW(Diff!BB9)), 4*Diff!BB9,2*Diff!BB9)</f>
        <v>0</v>
      </c>
      <c r="BC9">
        <f>IF(ISEVEN(ROW(Diff!BC9)), 4*Diff!BC9,2*Diff!BC9)</f>
        <v>0</v>
      </c>
      <c r="BD9">
        <f>IF(ISEVEN(ROW(Diff!BD9)), 4*Diff!BD9,2*Diff!BD9)</f>
        <v>0</v>
      </c>
      <c r="BE9">
        <f>IF(ISEVEN(ROW(Diff!BE9)), 4*Diff!BE9,2*Diff!BE9)</f>
        <v>0</v>
      </c>
      <c r="BF9">
        <f>IF(ISEVEN(ROW(Diff!BF9)), 4*Diff!BF9,2*Diff!BF9)</f>
        <v>0</v>
      </c>
      <c r="BG9">
        <f>IF(ISEVEN(ROW(Diff!BG9)), 4*Diff!BG9,2*Diff!BG9)</f>
        <v>0</v>
      </c>
      <c r="BH9">
        <f>IF(ISEVEN(ROW(Diff!BH9)), 4*Diff!BH9,2*Diff!BH9)</f>
        <v>0</v>
      </c>
      <c r="BI9">
        <f>IF(ISEVEN(ROW(Diff!BI9)), 4*Diff!BI9,2*Diff!BI9)</f>
        <v>0</v>
      </c>
      <c r="BJ9">
        <f>IF(ISEVEN(ROW(Diff!BJ9)), 4*Diff!BJ9,2*Diff!BJ9)</f>
        <v>0</v>
      </c>
      <c r="BK9">
        <f>IF(ISEVEN(ROW(Diff!BK9)), 4*Diff!BK9,2*Diff!BK9)</f>
        <v>0</v>
      </c>
      <c r="BL9">
        <f>IF(ISEVEN(ROW(Diff!BL9)), 4*Diff!BL9,2*Diff!BL9)</f>
        <v>0</v>
      </c>
      <c r="BM9">
        <f>IF(ISEVEN(ROW(Diff!BM9)), 4*Diff!BM9,2*Diff!BM9)</f>
        <v>0</v>
      </c>
      <c r="BN9">
        <f>IF(ISEVEN(ROW(Diff!BN9)), 4*Diff!BN9,2*Diff!BN9)</f>
        <v>0</v>
      </c>
      <c r="BO9">
        <f>IF(ISEVEN(ROW(Diff!BO9)), 4*Diff!BO9,2*Diff!BO9)</f>
        <v>0</v>
      </c>
      <c r="BP9">
        <f>IF(ISEVEN(ROW(Diff!BP9)), 4*Diff!BP9,2*Diff!BP9)</f>
        <v>0</v>
      </c>
      <c r="BQ9">
        <f>IF(ISEVEN(ROW(Diff!BQ9)), 4*Diff!BQ9,2*Diff!BQ9)</f>
        <v>0</v>
      </c>
      <c r="BR9">
        <f>IF(ISEVEN(ROW(Diff!BR9)), 4*Diff!BR9,2*Diff!BR9)</f>
        <v>0</v>
      </c>
      <c r="BS9">
        <f>IF(ISEVEN(ROW(Diff!BS9)), 4*Diff!BS9,2*Diff!BS9)</f>
        <v>0</v>
      </c>
      <c r="BT9">
        <f>IF(ISEVEN(ROW(Diff!BT9)), 4*Diff!BT9,2*Diff!BT9)</f>
        <v>0</v>
      </c>
      <c r="BU9">
        <f>IF(ISEVEN(ROW(Diff!BU9)), 4*Diff!BU9,2*Diff!BU9)</f>
        <v>0</v>
      </c>
      <c r="BV9">
        <f>IF(ISEVEN(ROW(Diff!BV9)), 4*Diff!BV9,2*Diff!BV9)</f>
        <v>0</v>
      </c>
      <c r="BW9">
        <f>IF(ISEVEN(ROW(Diff!BW9)), 4*Diff!BW9,2*Diff!BW9)</f>
        <v>0</v>
      </c>
      <c r="BX9">
        <f>IF(ISEVEN(ROW(Diff!BX9)), 4*Diff!BX9,2*Diff!BX9)</f>
        <v>0</v>
      </c>
      <c r="BY9">
        <f>IF(ISEVEN(ROW(Diff!BY9)), 4*Diff!BY9,2*Diff!BY9)</f>
        <v>0</v>
      </c>
      <c r="BZ9">
        <f>IF(ISEVEN(ROW(Diff!BZ9)), 4*Diff!BZ9,2*Diff!BZ9)</f>
        <v>0</v>
      </c>
      <c r="CA9">
        <f>IF(ISEVEN(ROW(Diff!CA9)), 4*Diff!CA9,2*Diff!CA9)</f>
        <v>0</v>
      </c>
      <c r="CB9">
        <f>IF(ISEVEN(ROW(Diff!CB9)), 4*Diff!CB9,2*Diff!CB9)</f>
        <v>0</v>
      </c>
      <c r="CC9">
        <f>IF(ISEVEN(ROW(Diff!CC9)), 4*Diff!CC9,2*Diff!CC9)</f>
        <v>0</v>
      </c>
      <c r="CD9">
        <f>IF(ISEVEN(ROW(Diff!CD9)), 4*Diff!CD9,2*Diff!CD9)</f>
        <v>0</v>
      </c>
      <c r="CE9">
        <f>IF(ISEVEN(ROW(Diff!CE9)), 4*Diff!CE9,2*Diff!CE9)</f>
        <v>0</v>
      </c>
      <c r="CF9">
        <f>IF(ISEVEN(ROW(Diff!CF9)), 4*Diff!CF9,2*Diff!CF9)</f>
        <v>0</v>
      </c>
      <c r="CG9">
        <f>IF(ISEVEN(ROW(Diff!CG9)), 4*Diff!CG9,2*Diff!CG9)</f>
        <v>0</v>
      </c>
      <c r="CH9">
        <f>IF(ISEVEN(ROW(Diff!CH9)), 4*Diff!CH9,2*Diff!CH9)</f>
        <v>0</v>
      </c>
      <c r="CI9">
        <f>IF(ISEVEN(ROW(Diff!CI9)), 4*Diff!CI9,2*Diff!CI9)</f>
        <v>0</v>
      </c>
      <c r="CJ9">
        <f>IF(ISEVEN(ROW(Diff!CJ9)), 4*Diff!CJ9,2*Diff!CJ9)</f>
        <v>0</v>
      </c>
      <c r="CK9">
        <f>IF(ISEVEN(ROW(Diff!CK9)), 4*Diff!CK9,2*Diff!CK9)</f>
        <v>0</v>
      </c>
      <c r="CL9">
        <f>IF(ISEVEN(ROW(Diff!CL9)), 4*Diff!CL9,2*Diff!CL9)</f>
        <v>0</v>
      </c>
      <c r="CM9">
        <f>IF(ISEVEN(ROW(Diff!CM9)), 4*Diff!CM9,2*Diff!CM9)</f>
        <v>0</v>
      </c>
      <c r="CN9">
        <f>IF(ISEVEN(ROW(Diff!CN9)), 4*Diff!CN9,2*Diff!CN9)</f>
        <v>0</v>
      </c>
      <c r="CO9">
        <f>IF(ISEVEN(ROW(Diff!CO9)), 4*Diff!CO9,2*Diff!CO9)</f>
        <v>0</v>
      </c>
      <c r="CP9">
        <f>IF(ISEVEN(ROW(Diff!CP9)), 4*Diff!CP9,2*Diff!CP9)</f>
        <v>0</v>
      </c>
      <c r="CQ9">
        <f>IF(ISEVEN(ROW(Diff!CQ9)), 4*Diff!CQ9,2*Diff!CQ9)</f>
        <v>0</v>
      </c>
      <c r="CR9">
        <f>IF(ISEVEN(ROW(Diff!CR9)), 4*Diff!CR9,2*Diff!CR9)</f>
        <v>0</v>
      </c>
      <c r="CS9">
        <f>IF(ISEVEN(ROW(Diff!CS9)), 4*Diff!CS9,2*Diff!CS9)</f>
        <v>0</v>
      </c>
      <c r="CT9">
        <f>IF(ISEVEN(ROW(Diff!CT9)), 4*Diff!CT9,2*Diff!CT9)</f>
        <v>0</v>
      </c>
    </row>
    <row r="10" spans="1:98">
      <c r="B10">
        <f>IF(ISEVEN(ROW(Diff!B10)), 4*Diff!B10,2*Diff!B10)</f>
        <v>0</v>
      </c>
      <c r="C10">
        <f>IF(ISEVEN(ROW(Diff!C10)), 4*Diff!C10,2*Diff!C10)</f>
        <v>0</v>
      </c>
      <c r="D10">
        <f>IF(ISEVEN(ROW(Diff!D10)), 4*Diff!D10,2*Diff!D10)</f>
        <v>0</v>
      </c>
      <c r="E10">
        <f>IF(ISEVEN(ROW(Diff!E10)), 4*Diff!E10,2*Diff!E10)</f>
        <v>0</v>
      </c>
      <c r="F10">
        <f>IF(ISEVEN(ROW(Diff!F10)), 4*Diff!F10,2*Diff!F10)</f>
        <v>0</v>
      </c>
      <c r="G10">
        <f>IF(ISEVEN(ROW(Diff!G10)), 4*Diff!G10,2*Diff!G10)</f>
        <v>0</v>
      </c>
      <c r="H10">
        <f>IF(ISEVEN(ROW(Diff!H10)), 4*Diff!H10,2*Diff!H10)</f>
        <v>0</v>
      </c>
      <c r="I10">
        <f>IF(ISEVEN(ROW(Diff!I10)), 4*Diff!I10,2*Diff!I10)</f>
        <v>0</v>
      </c>
      <c r="J10">
        <f>IF(ISEVEN(ROW(Diff!J10)), 4*Diff!J10,2*Diff!J10)</f>
        <v>0</v>
      </c>
      <c r="K10">
        <f>IF(ISEVEN(ROW(Diff!K10)), 4*Diff!K10,2*Diff!K10)</f>
        <v>0</v>
      </c>
      <c r="L10">
        <f>IF(ISEVEN(ROW(Diff!L10)), 4*Diff!L10,2*Diff!L10)</f>
        <v>0</v>
      </c>
      <c r="M10">
        <f>IF(ISEVEN(ROW(Diff!M10)), 4*Diff!M10,2*Diff!M10)</f>
        <v>0</v>
      </c>
      <c r="N10">
        <f>IF(ISEVEN(ROW(Diff!N10)), 4*Diff!N10,2*Diff!N10)</f>
        <v>0</v>
      </c>
      <c r="O10">
        <f>IF(ISEVEN(ROW(Diff!O10)), 4*Diff!O10,2*Diff!O10)</f>
        <v>0</v>
      </c>
      <c r="P10">
        <f>IF(ISEVEN(ROW(Diff!P10)), 4*Diff!P10,2*Diff!P10)</f>
        <v>0</v>
      </c>
      <c r="Q10">
        <f>IF(ISEVEN(ROW(Diff!Q10)), 4*Diff!Q10,2*Diff!Q10)</f>
        <v>0</v>
      </c>
      <c r="R10">
        <f>IF(ISEVEN(ROW(Diff!R10)), 4*Diff!R10,2*Diff!R10)</f>
        <v>0</v>
      </c>
      <c r="S10">
        <f>IF(ISEVEN(ROW(Diff!S10)), 4*Diff!S10,2*Diff!S10)</f>
        <v>0</v>
      </c>
      <c r="T10">
        <f>IF(ISEVEN(ROW(Diff!T10)), 4*Diff!T10,2*Diff!T10)</f>
        <v>0</v>
      </c>
      <c r="U10">
        <f>IF(ISEVEN(ROW(Diff!U10)), 4*Diff!U10,2*Diff!U10)</f>
        <v>0</v>
      </c>
      <c r="V10">
        <f>IF(ISEVEN(ROW(Diff!V10)), 4*Diff!V10,2*Diff!V10)</f>
        <v>0</v>
      </c>
      <c r="W10">
        <f>IF(ISEVEN(ROW(Diff!W10)), 4*Diff!W10,2*Diff!W10)</f>
        <v>0</v>
      </c>
      <c r="X10">
        <f>IF(ISEVEN(ROW(Diff!X10)), 4*Diff!X10,2*Diff!X10)</f>
        <v>0</v>
      </c>
      <c r="Y10">
        <f>IF(ISEVEN(ROW(Diff!Y10)), 4*Diff!Y10,2*Diff!Y10)</f>
        <v>0</v>
      </c>
      <c r="Z10">
        <f>IF(ISEVEN(ROW(Diff!Z10)), 4*Diff!Z10,2*Diff!Z10)</f>
        <v>0</v>
      </c>
      <c r="AA10">
        <f>IF(ISEVEN(ROW(Diff!AA10)), 4*Diff!AA10,2*Diff!AA10)</f>
        <v>0</v>
      </c>
      <c r="AB10">
        <f>IF(ISEVEN(ROW(Diff!AB10)), 4*Diff!AB10,2*Diff!AB10)</f>
        <v>0</v>
      </c>
      <c r="AC10">
        <f>IF(ISEVEN(ROW(Diff!AC10)), 4*Diff!AC10,2*Diff!AC10)</f>
        <v>0</v>
      </c>
      <c r="AD10">
        <f>IF(ISEVEN(ROW(Diff!AD10)), 4*Diff!AD10,2*Diff!AD10)</f>
        <v>0</v>
      </c>
      <c r="AE10">
        <f>IF(ISEVEN(ROW(Diff!AE10)), 4*Diff!AE10,2*Diff!AE10)</f>
        <v>0</v>
      </c>
      <c r="AF10">
        <f>IF(ISEVEN(ROW(Diff!AF10)), 4*Diff!AF10,2*Diff!AF10)</f>
        <v>0</v>
      </c>
      <c r="AG10">
        <f>IF(ISEVEN(ROW(Diff!AG10)), 4*Diff!AG10,2*Diff!AG10)</f>
        <v>0</v>
      </c>
      <c r="AH10">
        <f>IF(ISEVEN(ROW(Diff!AH10)), 4*Diff!AH10,2*Diff!AH10)</f>
        <v>0</v>
      </c>
      <c r="AI10">
        <f>IF(ISEVEN(ROW(Diff!AI10)), 4*Diff!AI10,2*Diff!AI10)</f>
        <v>0</v>
      </c>
      <c r="AJ10">
        <f>IF(ISEVEN(ROW(Diff!AJ10)), 4*Diff!AJ10,2*Diff!AJ10)</f>
        <v>0</v>
      </c>
      <c r="AK10">
        <f>IF(ISEVEN(ROW(Diff!AK10)), 4*Diff!AK10,2*Diff!AK10)</f>
        <v>0</v>
      </c>
      <c r="AL10">
        <f>IF(ISEVEN(ROW(Diff!AL10)), 4*Diff!AL10,2*Diff!AL10)</f>
        <v>0</v>
      </c>
      <c r="AM10">
        <f>IF(ISEVEN(ROW(Diff!AM10)), 4*Diff!AM10,2*Diff!AM10)</f>
        <v>0</v>
      </c>
      <c r="AN10">
        <f>IF(ISEVEN(ROW(Diff!AN10)), 4*Diff!AN10,2*Diff!AN10)</f>
        <v>0</v>
      </c>
      <c r="AO10">
        <f>IF(ISEVEN(ROW(Diff!AO10)), 4*Diff!AO10,2*Diff!AO10)</f>
        <v>0</v>
      </c>
      <c r="AP10">
        <f>IF(ISEVEN(ROW(Diff!AP10)), 4*Diff!AP10,2*Diff!AP10)</f>
        <v>0</v>
      </c>
      <c r="AQ10">
        <f>IF(ISEVEN(ROW(Diff!AQ10)), 4*Diff!AQ10,2*Diff!AQ10)</f>
        <v>0</v>
      </c>
      <c r="AR10">
        <f>IF(ISEVEN(ROW(Diff!AR10)), 4*Diff!AR10,2*Diff!AR10)</f>
        <v>0</v>
      </c>
      <c r="AS10">
        <f>IF(ISEVEN(ROW(Diff!AS10)), 4*Diff!AS10,2*Diff!AS10)</f>
        <v>0</v>
      </c>
      <c r="AT10">
        <f>IF(ISEVEN(ROW(Diff!AT10)), 4*Diff!AT10,2*Diff!AT10)</f>
        <v>0</v>
      </c>
      <c r="AU10">
        <f>IF(ISEVEN(ROW(Diff!AU10)), 4*Diff!AU10,2*Diff!AU10)</f>
        <v>0</v>
      </c>
      <c r="AV10">
        <f>IF(ISEVEN(ROW(Diff!AV10)), 4*Diff!AV10,2*Diff!AV10)</f>
        <v>0</v>
      </c>
      <c r="AW10">
        <f>IF(ISEVEN(ROW(Diff!AW10)), 4*Diff!AW10,2*Diff!AW10)</f>
        <v>0</v>
      </c>
      <c r="AX10">
        <f>IF(ISEVEN(ROW(Diff!AX10)), 4*Diff!AX10,2*Diff!AX10)</f>
        <v>0</v>
      </c>
      <c r="AY10">
        <f>IF(ISEVEN(ROW(Diff!AY10)), 4*Diff!AY10,2*Diff!AY10)</f>
        <v>0</v>
      </c>
      <c r="AZ10">
        <f>IF(ISEVEN(ROW(Diff!AZ10)), 4*Diff!AZ10,2*Diff!AZ10)</f>
        <v>0</v>
      </c>
      <c r="BA10">
        <f>IF(ISEVEN(ROW(Diff!BA10)), 4*Diff!BA10,2*Diff!BA10)</f>
        <v>0</v>
      </c>
      <c r="BB10">
        <f>IF(ISEVEN(ROW(Diff!BB10)), 4*Diff!BB10,2*Diff!BB10)</f>
        <v>0</v>
      </c>
      <c r="BC10">
        <f>IF(ISEVEN(ROW(Diff!BC10)), 4*Diff!BC10,2*Diff!BC10)</f>
        <v>0</v>
      </c>
      <c r="BD10">
        <f>IF(ISEVEN(ROW(Diff!BD10)), 4*Diff!BD10,2*Diff!BD10)</f>
        <v>0</v>
      </c>
      <c r="BE10">
        <f>IF(ISEVEN(ROW(Diff!BE10)), 4*Diff!BE10,2*Diff!BE10)</f>
        <v>0</v>
      </c>
      <c r="BF10">
        <f>IF(ISEVEN(ROW(Diff!BF10)), 4*Diff!BF10,2*Diff!BF10)</f>
        <v>0</v>
      </c>
      <c r="BG10">
        <f>IF(ISEVEN(ROW(Diff!BG10)), 4*Diff!BG10,2*Diff!BG10)</f>
        <v>0</v>
      </c>
      <c r="BH10">
        <f>IF(ISEVEN(ROW(Diff!BH10)), 4*Diff!BH10,2*Diff!BH10)</f>
        <v>0</v>
      </c>
      <c r="BI10">
        <f>IF(ISEVEN(ROW(Diff!BI10)), 4*Diff!BI10,2*Diff!BI10)</f>
        <v>0</v>
      </c>
      <c r="BJ10">
        <f>IF(ISEVEN(ROW(Diff!BJ10)), 4*Diff!BJ10,2*Diff!BJ10)</f>
        <v>0</v>
      </c>
      <c r="BK10">
        <f>IF(ISEVEN(ROW(Diff!BK10)), 4*Diff!BK10,2*Diff!BK10)</f>
        <v>0</v>
      </c>
      <c r="BL10">
        <f>IF(ISEVEN(ROW(Diff!BL10)), 4*Diff!BL10,2*Diff!BL10)</f>
        <v>0</v>
      </c>
      <c r="BM10">
        <f>IF(ISEVEN(ROW(Diff!BM10)), 4*Diff!BM10,2*Diff!BM10)</f>
        <v>0</v>
      </c>
      <c r="BN10">
        <f>IF(ISEVEN(ROW(Diff!BN10)), 4*Diff!BN10,2*Diff!BN10)</f>
        <v>0</v>
      </c>
      <c r="BO10">
        <f>IF(ISEVEN(ROW(Diff!BO10)), 4*Diff!BO10,2*Diff!BO10)</f>
        <v>0</v>
      </c>
      <c r="BP10">
        <f>IF(ISEVEN(ROW(Diff!BP10)), 4*Diff!BP10,2*Diff!BP10)</f>
        <v>0</v>
      </c>
      <c r="BQ10">
        <f>IF(ISEVEN(ROW(Diff!BQ10)), 4*Diff!BQ10,2*Diff!BQ10)</f>
        <v>0</v>
      </c>
      <c r="BR10">
        <f>IF(ISEVEN(ROW(Diff!BR10)), 4*Diff!BR10,2*Diff!BR10)</f>
        <v>0</v>
      </c>
      <c r="BS10">
        <f>IF(ISEVEN(ROW(Diff!BS10)), 4*Diff!BS10,2*Diff!BS10)</f>
        <v>0</v>
      </c>
      <c r="BT10">
        <f>IF(ISEVEN(ROW(Diff!BT10)), 4*Diff!BT10,2*Diff!BT10)</f>
        <v>0</v>
      </c>
      <c r="BU10">
        <f>IF(ISEVEN(ROW(Diff!BU10)), 4*Diff!BU10,2*Diff!BU10)</f>
        <v>0</v>
      </c>
      <c r="BV10">
        <f>IF(ISEVEN(ROW(Diff!BV10)), 4*Diff!BV10,2*Diff!BV10)</f>
        <v>0</v>
      </c>
      <c r="BW10">
        <f>IF(ISEVEN(ROW(Diff!BW10)), 4*Diff!BW10,2*Diff!BW10)</f>
        <v>0</v>
      </c>
      <c r="BX10">
        <f>IF(ISEVEN(ROW(Diff!BX10)), 4*Diff!BX10,2*Diff!BX10)</f>
        <v>0</v>
      </c>
      <c r="BY10">
        <f>IF(ISEVEN(ROW(Diff!BY10)), 4*Diff!BY10,2*Diff!BY10)</f>
        <v>0</v>
      </c>
      <c r="BZ10">
        <f>IF(ISEVEN(ROW(Diff!BZ10)), 4*Diff!BZ10,2*Diff!BZ10)</f>
        <v>0</v>
      </c>
      <c r="CA10">
        <f>IF(ISEVEN(ROW(Diff!CA10)), 4*Diff!CA10,2*Diff!CA10)</f>
        <v>0</v>
      </c>
      <c r="CB10">
        <f>IF(ISEVEN(ROW(Diff!CB10)), 4*Diff!CB10,2*Diff!CB10)</f>
        <v>0</v>
      </c>
      <c r="CC10">
        <f>IF(ISEVEN(ROW(Diff!CC10)), 4*Diff!CC10,2*Diff!CC10)</f>
        <v>0</v>
      </c>
      <c r="CD10">
        <f>IF(ISEVEN(ROW(Diff!CD10)), 4*Diff!CD10,2*Diff!CD10)</f>
        <v>0</v>
      </c>
      <c r="CE10">
        <f>IF(ISEVEN(ROW(Diff!CE10)), 4*Diff!CE10,2*Diff!CE10)</f>
        <v>0</v>
      </c>
      <c r="CF10">
        <f>IF(ISEVEN(ROW(Diff!CF10)), 4*Diff!CF10,2*Diff!CF10)</f>
        <v>0</v>
      </c>
      <c r="CG10">
        <f>IF(ISEVEN(ROW(Diff!CG10)), 4*Diff!CG10,2*Diff!CG10)</f>
        <v>0</v>
      </c>
      <c r="CH10">
        <f>IF(ISEVEN(ROW(Diff!CH10)), 4*Diff!CH10,2*Diff!CH10)</f>
        <v>0</v>
      </c>
      <c r="CI10">
        <f>IF(ISEVEN(ROW(Diff!CI10)), 4*Diff!CI10,2*Diff!CI10)</f>
        <v>0</v>
      </c>
      <c r="CJ10">
        <f>IF(ISEVEN(ROW(Diff!CJ10)), 4*Diff!CJ10,2*Diff!CJ10)</f>
        <v>0</v>
      </c>
      <c r="CK10">
        <f>IF(ISEVEN(ROW(Diff!CK10)), 4*Diff!CK10,2*Diff!CK10)</f>
        <v>0</v>
      </c>
      <c r="CL10">
        <f>IF(ISEVEN(ROW(Diff!CL10)), 4*Diff!CL10,2*Diff!CL10)</f>
        <v>0</v>
      </c>
      <c r="CM10">
        <f>IF(ISEVEN(ROW(Diff!CM10)), 4*Diff!CM10,2*Diff!CM10)</f>
        <v>0</v>
      </c>
      <c r="CN10">
        <f>IF(ISEVEN(ROW(Diff!CN10)), 4*Diff!CN10,2*Diff!CN10)</f>
        <v>0</v>
      </c>
      <c r="CO10">
        <f>IF(ISEVEN(ROW(Diff!CO10)), 4*Diff!CO10,2*Diff!CO10)</f>
        <v>0</v>
      </c>
      <c r="CP10">
        <f>IF(ISEVEN(ROW(Diff!CP10)), 4*Diff!CP10,2*Diff!CP10)</f>
        <v>0</v>
      </c>
      <c r="CQ10">
        <f>IF(ISEVEN(ROW(Diff!CQ10)), 4*Diff!CQ10,2*Diff!CQ10)</f>
        <v>0</v>
      </c>
      <c r="CR10">
        <f>IF(ISEVEN(ROW(Diff!CR10)), 4*Diff!CR10,2*Diff!CR10)</f>
        <v>0</v>
      </c>
      <c r="CS10">
        <f>IF(ISEVEN(ROW(Diff!CS10)), 4*Diff!CS10,2*Diff!CS10)</f>
        <v>0</v>
      </c>
      <c r="CT10">
        <f>IF(ISEVEN(ROW(Diff!CT10)), 4*Diff!CT10,2*Diff!CT10)</f>
        <v>0</v>
      </c>
    </row>
    <row r="11" spans="1:98">
      <c r="B11">
        <f>IF(ISEVEN(ROW(Diff!B11)), 4*Diff!B11,2*Diff!B11)</f>
        <v>0</v>
      </c>
      <c r="C11">
        <f>IF(ISEVEN(ROW(Diff!C11)), 4*Diff!C11,2*Diff!C11)</f>
        <v>0</v>
      </c>
      <c r="D11">
        <f>IF(ISEVEN(ROW(Diff!D11)), 4*Diff!D11,2*Diff!D11)</f>
        <v>0</v>
      </c>
      <c r="E11">
        <f>IF(ISEVEN(ROW(Diff!E11)), 4*Diff!E11,2*Diff!E11)</f>
        <v>0</v>
      </c>
      <c r="F11">
        <f>IF(ISEVEN(ROW(Diff!F11)), 4*Diff!F11,2*Diff!F11)</f>
        <v>0</v>
      </c>
      <c r="G11">
        <f>IF(ISEVEN(ROW(Diff!G11)), 4*Diff!G11,2*Diff!G11)</f>
        <v>0</v>
      </c>
      <c r="H11">
        <f>IF(ISEVEN(ROW(Diff!H11)), 4*Diff!H11,2*Diff!H11)</f>
        <v>0</v>
      </c>
      <c r="I11">
        <f>IF(ISEVEN(ROW(Diff!I11)), 4*Diff!I11,2*Diff!I11)</f>
        <v>0</v>
      </c>
      <c r="J11">
        <f>IF(ISEVEN(ROW(Diff!J11)), 4*Diff!J11,2*Diff!J11)</f>
        <v>0</v>
      </c>
      <c r="K11">
        <f>IF(ISEVEN(ROW(Diff!K11)), 4*Diff!K11,2*Diff!K11)</f>
        <v>0</v>
      </c>
      <c r="L11">
        <f>IF(ISEVEN(ROW(Diff!L11)), 4*Diff!L11,2*Diff!L11)</f>
        <v>0</v>
      </c>
      <c r="M11">
        <f>IF(ISEVEN(ROW(Diff!M11)), 4*Diff!M11,2*Diff!M11)</f>
        <v>0</v>
      </c>
      <c r="N11">
        <f>IF(ISEVEN(ROW(Diff!N11)), 4*Diff!N11,2*Diff!N11)</f>
        <v>0</v>
      </c>
      <c r="O11">
        <f>IF(ISEVEN(ROW(Diff!O11)), 4*Diff!O11,2*Diff!O11)</f>
        <v>0</v>
      </c>
      <c r="P11">
        <f>IF(ISEVEN(ROW(Diff!P11)), 4*Diff!P11,2*Diff!P11)</f>
        <v>0</v>
      </c>
      <c r="Q11">
        <f>IF(ISEVEN(ROW(Diff!Q11)), 4*Diff!Q11,2*Diff!Q11)</f>
        <v>0</v>
      </c>
      <c r="R11">
        <f>IF(ISEVEN(ROW(Diff!R11)), 4*Diff!R11,2*Diff!R11)</f>
        <v>0</v>
      </c>
      <c r="S11">
        <f>IF(ISEVEN(ROW(Diff!S11)), 4*Diff!S11,2*Diff!S11)</f>
        <v>0</v>
      </c>
      <c r="T11">
        <f>IF(ISEVEN(ROW(Diff!T11)), 4*Diff!T11,2*Diff!T11)</f>
        <v>0</v>
      </c>
      <c r="U11">
        <f>IF(ISEVEN(ROW(Diff!U11)), 4*Diff!U11,2*Diff!U11)</f>
        <v>0</v>
      </c>
      <c r="V11">
        <f>IF(ISEVEN(ROW(Diff!V11)), 4*Diff!V11,2*Diff!V11)</f>
        <v>0</v>
      </c>
      <c r="W11">
        <f>IF(ISEVEN(ROW(Diff!W11)), 4*Diff!W11,2*Diff!W11)</f>
        <v>0</v>
      </c>
      <c r="X11">
        <f>IF(ISEVEN(ROW(Diff!X11)), 4*Diff!X11,2*Diff!X11)</f>
        <v>0</v>
      </c>
      <c r="Y11">
        <f>IF(ISEVEN(ROW(Diff!Y11)), 4*Diff!Y11,2*Diff!Y11)</f>
        <v>0</v>
      </c>
      <c r="Z11">
        <f>IF(ISEVEN(ROW(Diff!Z11)), 4*Diff!Z11,2*Diff!Z11)</f>
        <v>0</v>
      </c>
      <c r="AA11">
        <f>IF(ISEVEN(ROW(Diff!AA11)), 4*Diff!AA11,2*Diff!AA11)</f>
        <v>0</v>
      </c>
      <c r="AB11">
        <f>IF(ISEVEN(ROW(Diff!AB11)), 4*Diff!AB11,2*Diff!AB11)</f>
        <v>0</v>
      </c>
      <c r="AC11">
        <f>IF(ISEVEN(ROW(Diff!AC11)), 4*Diff!AC11,2*Diff!AC11)</f>
        <v>0</v>
      </c>
      <c r="AD11">
        <f>IF(ISEVEN(ROW(Diff!AD11)), 4*Diff!AD11,2*Diff!AD11)</f>
        <v>0</v>
      </c>
      <c r="AE11">
        <f>IF(ISEVEN(ROW(Diff!AE11)), 4*Diff!AE11,2*Diff!AE11)</f>
        <v>0</v>
      </c>
      <c r="AF11">
        <f>IF(ISEVEN(ROW(Diff!AF11)), 4*Diff!AF11,2*Diff!AF11)</f>
        <v>0</v>
      </c>
      <c r="AG11">
        <f>IF(ISEVEN(ROW(Diff!AG11)), 4*Diff!AG11,2*Diff!AG11)</f>
        <v>0</v>
      </c>
      <c r="AH11">
        <f>IF(ISEVEN(ROW(Diff!AH11)), 4*Diff!AH11,2*Diff!AH11)</f>
        <v>0</v>
      </c>
      <c r="AI11">
        <f>IF(ISEVEN(ROW(Diff!AI11)), 4*Diff!AI11,2*Diff!AI11)</f>
        <v>0</v>
      </c>
      <c r="AJ11">
        <f>IF(ISEVEN(ROW(Diff!AJ11)), 4*Diff!AJ11,2*Diff!AJ11)</f>
        <v>0</v>
      </c>
      <c r="AK11">
        <f>IF(ISEVEN(ROW(Diff!AK11)), 4*Diff!AK11,2*Diff!AK11)</f>
        <v>0</v>
      </c>
      <c r="AL11">
        <f>IF(ISEVEN(ROW(Diff!AL11)), 4*Diff!AL11,2*Diff!AL11)</f>
        <v>0</v>
      </c>
      <c r="AM11">
        <f>IF(ISEVEN(ROW(Diff!AM11)), 4*Diff!AM11,2*Diff!AM11)</f>
        <v>0</v>
      </c>
      <c r="AN11">
        <f>IF(ISEVEN(ROW(Diff!AN11)), 4*Diff!AN11,2*Diff!AN11)</f>
        <v>0</v>
      </c>
      <c r="AO11">
        <f>IF(ISEVEN(ROW(Diff!AO11)), 4*Diff!AO11,2*Diff!AO11)</f>
        <v>0</v>
      </c>
      <c r="AP11">
        <f>IF(ISEVEN(ROW(Diff!AP11)), 4*Diff!AP11,2*Diff!AP11)</f>
        <v>0</v>
      </c>
      <c r="AQ11">
        <f>IF(ISEVEN(ROW(Diff!AQ11)), 4*Diff!AQ11,2*Diff!AQ11)</f>
        <v>0</v>
      </c>
      <c r="AR11">
        <f>IF(ISEVEN(ROW(Diff!AR11)), 4*Diff!AR11,2*Diff!AR11)</f>
        <v>0</v>
      </c>
      <c r="AS11">
        <f>IF(ISEVEN(ROW(Diff!AS11)), 4*Diff!AS11,2*Diff!AS11)</f>
        <v>0</v>
      </c>
      <c r="AT11">
        <f>IF(ISEVEN(ROW(Diff!AT11)), 4*Diff!AT11,2*Diff!AT11)</f>
        <v>0</v>
      </c>
      <c r="AU11">
        <f>IF(ISEVEN(ROW(Diff!AU11)), 4*Diff!AU11,2*Diff!AU11)</f>
        <v>0</v>
      </c>
      <c r="AV11">
        <f>IF(ISEVEN(ROW(Diff!AV11)), 4*Diff!AV11,2*Diff!AV11)</f>
        <v>0</v>
      </c>
      <c r="AW11">
        <f>IF(ISEVEN(ROW(Diff!AW11)), 4*Diff!AW11,2*Diff!AW11)</f>
        <v>0</v>
      </c>
      <c r="AX11">
        <f>IF(ISEVEN(ROW(Diff!AX11)), 4*Diff!AX11,2*Diff!AX11)</f>
        <v>0</v>
      </c>
      <c r="AY11">
        <f>IF(ISEVEN(ROW(Diff!AY11)), 4*Diff!AY11,2*Diff!AY11)</f>
        <v>0</v>
      </c>
      <c r="AZ11">
        <f>IF(ISEVEN(ROW(Diff!AZ11)), 4*Diff!AZ11,2*Diff!AZ11)</f>
        <v>0</v>
      </c>
      <c r="BA11">
        <f>IF(ISEVEN(ROW(Diff!BA11)), 4*Diff!BA11,2*Diff!BA11)</f>
        <v>0</v>
      </c>
      <c r="BB11">
        <f>IF(ISEVEN(ROW(Diff!BB11)), 4*Diff!BB11,2*Diff!BB11)</f>
        <v>0</v>
      </c>
      <c r="BC11">
        <f>IF(ISEVEN(ROW(Diff!BC11)), 4*Diff!BC11,2*Diff!BC11)</f>
        <v>0</v>
      </c>
      <c r="BD11">
        <f>IF(ISEVEN(ROW(Diff!BD11)), 4*Diff!BD11,2*Diff!BD11)</f>
        <v>0</v>
      </c>
      <c r="BE11">
        <f>IF(ISEVEN(ROW(Diff!BE11)), 4*Diff!BE11,2*Diff!BE11)</f>
        <v>0</v>
      </c>
      <c r="BF11">
        <f>IF(ISEVEN(ROW(Diff!BF11)), 4*Diff!BF11,2*Diff!BF11)</f>
        <v>0</v>
      </c>
      <c r="BG11">
        <f>IF(ISEVEN(ROW(Diff!BG11)), 4*Diff!BG11,2*Diff!BG11)</f>
        <v>0</v>
      </c>
      <c r="BH11">
        <f>IF(ISEVEN(ROW(Diff!BH11)), 4*Diff!BH11,2*Diff!BH11)</f>
        <v>0</v>
      </c>
      <c r="BI11">
        <f>IF(ISEVEN(ROW(Diff!BI11)), 4*Diff!BI11,2*Diff!BI11)</f>
        <v>0</v>
      </c>
      <c r="BJ11">
        <f>IF(ISEVEN(ROW(Diff!BJ11)), 4*Diff!BJ11,2*Diff!BJ11)</f>
        <v>0</v>
      </c>
      <c r="BK11">
        <f>IF(ISEVEN(ROW(Diff!BK11)), 4*Diff!BK11,2*Diff!BK11)</f>
        <v>0</v>
      </c>
      <c r="BL11">
        <f>IF(ISEVEN(ROW(Diff!BL11)), 4*Diff!BL11,2*Diff!BL11)</f>
        <v>0</v>
      </c>
      <c r="BM11">
        <f>IF(ISEVEN(ROW(Diff!BM11)), 4*Diff!BM11,2*Diff!BM11)</f>
        <v>0</v>
      </c>
      <c r="BN11">
        <f>IF(ISEVEN(ROW(Diff!BN11)), 4*Diff!BN11,2*Diff!BN11)</f>
        <v>0</v>
      </c>
      <c r="BO11">
        <f>IF(ISEVEN(ROW(Diff!BO11)), 4*Diff!BO11,2*Diff!BO11)</f>
        <v>0</v>
      </c>
      <c r="BP11">
        <f>IF(ISEVEN(ROW(Diff!BP11)), 4*Diff!BP11,2*Diff!BP11)</f>
        <v>0</v>
      </c>
      <c r="BQ11">
        <f>IF(ISEVEN(ROW(Diff!BQ11)), 4*Diff!BQ11,2*Diff!BQ11)</f>
        <v>0</v>
      </c>
      <c r="BR11">
        <f>IF(ISEVEN(ROW(Diff!BR11)), 4*Diff!BR11,2*Diff!BR11)</f>
        <v>0</v>
      </c>
      <c r="BS11">
        <f>IF(ISEVEN(ROW(Diff!BS11)), 4*Diff!BS11,2*Diff!BS11)</f>
        <v>0</v>
      </c>
      <c r="BT11">
        <f>IF(ISEVEN(ROW(Diff!BT11)), 4*Diff!BT11,2*Diff!BT11)</f>
        <v>0</v>
      </c>
      <c r="BU11">
        <f>IF(ISEVEN(ROW(Diff!BU11)), 4*Diff!BU11,2*Diff!BU11)</f>
        <v>0</v>
      </c>
      <c r="BV11">
        <f>IF(ISEVEN(ROW(Diff!BV11)), 4*Diff!BV11,2*Diff!BV11)</f>
        <v>0</v>
      </c>
      <c r="BW11">
        <f>IF(ISEVEN(ROW(Diff!BW11)), 4*Diff!BW11,2*Diff!BW11)</f>
        <v>0</v>
      </c>
      <c r="BX11">
        <f>IF(ISEVEN(ROW(Diff!BX11)), 4*Diff!BX11,2*Diff!BX11)</f>
        <v>0</v>
      </c>
      <c r="BY11">
        <f>IF(ISEVEN(ROW(Diff!BY11)), 4*Diff!BY11,2*Diff!BY11)</f>
        <v>0</v>
      </c>
      <c r="BZ11">
        <f>IF(ISEVEN(ROW(Diff!BZ11)), 4*Diff!BZ11,2*Diff!BZ11)</f>
        <v>0</v>
      </c>
      <c r="CA11">
        <f>IF(ISEVEN(ROW(Diff!CA11)), 4*Diff!CA11,2*Diff!CA11)</f>
        <v>0</v>
      </c>
      <c r="CB11">
        <f>IF(ISEVEN(ROW(Diff!CB11)), 4*Diff!CB11,2*Diff!CB11)</f>
        <v>0</v>
      </c>
      <c r="CC11">
        <f>IF(ISEVEN(ROW(Diff!CC11)), 4*Diff!CC11,2*Diff!CC11)</f>
        <v>0</v>
      </c>
      <c r="CD11">
        <f>IF(ISEVEN(ROW(Diff!CD11)), 4*Diff!CD11,2*Diff!CD11)</f>
        <v>0</v>
      </c>
      <c r="CE11">
        <f>IF(ISEVEN(ROW(Diff!CE11)), 4*Diff!CE11,2*Diff!CE11)</f>
        <v>0</v>
      </c>
      <c r="CF11">
        <f>IF(ISEVEN(ROW(Diff!CF11)), 4*Diff!CF11,2*Diff!CF11)</f>
        <v>0</v>
      </c>
      <c r="CG11">
        <f>IF(ISEVEN(ROW(Diff!CG11)), 4*Diff!CG11,2*Diff!CG11)</f>
        <v>0</v>
      </c>
      <c r="CH11">
        <f>IF(ISEVEN(ROW(Diff!CH11)), 4*Diff!CH11,2*Diff!CH11)</f>
        <v>0</v>
      </c>
      <c r="CI11">
        <f>IF(ISEVEN(ROW(Diff!CI11)), 4*Diff!CI11,2*Diff!CI11)</f>
        <v>0</v>
      </c>
      <c r="CJ11">
        <f>IF(ISEVEN(ROW(Diff!CJ11)), 4*Diff!CJ11,2*Diff!CJ11)</f>
        <v>0</v>
      </c>
      <c r="CK11">
        <f>IF(ISEVEN(ROW(Diff!CK11)), 4*Diff!CK11,2*Diff!CK11)</f>
        <v>0</v>
      </c>
      <c r="CL11">
        <f>IF(ISEVEN(ROW(Diff!CL11)), 4*Diff!CL11,2*Diff!CL11)</f>
        <v>0</v>
      </c>
      <c r="CM11">
        <f>IF(ISEVEN(ROW(Diff!CM11)), 4*Diff!CM11,2*Diff!CM11)</f>
        <v>0</v>
      </c>
      <c r="CN11">
        <f>IF(ISEVEN(ROW(Diff!CN11)), 4*Diff!CN11,2*Diff!CN11)</f>
        <v>0</v>
      </c>
      <c r="CO11">
        <f>IF(ISEVEN(ROW(Diff!CO11)), 4*Diff!CO11,2*Diff!CO11)</f>
        <v>0</v>
      </c>
      <c r="CP11">
        <f>IF(ISEVEN(ROW(Diff!CP11)), 4*Diff!CP11,2*Diff!CP11)</f>
        <v>0</v>
      </c>
      <c r="CQ11">
        <f>IF(ISEVEN(ROW(Diff!CQ11)), 4*Diff!CQ11,2*Diff!CQ11)</f>
        <v>0</v>
      </c>
      <c r="CR11">
        <f>IF(ISEVEN(ROW(Diff!CR11)), 4*Diff!CR11,2*Diff!CR11)</f>
        <v>0</v>
      </c>
      <c r="CS11">
        <f>IF(ISEVEN(ROW(Diff!CS11)), 4*Diff!CS11,2*Diff!CS11)</f>
        <v>0</v>
      </c>
      <c r="CT11">
        <f>IF(ISEVEN(ROW(Diff!CT11)), 4*Diff!CT11,2*Diff!CT11)</f>
        <v>0</v>
      </c>
    </row>
    <row r="12" spans="1:98">
      <c r="B12">
        <f>IF(ISEVEN(ROW(Diff!B12)), 4*Diff!B12,2*Diff!B12)</f>
        <v>0</v>
      </c>
      <c r="C12">
        <f>IF(ISEVEN(ROW(Diff!C12)), 4*Diff!C12,2*Diff!C12)</f>
        <v>0</v>
      </c>
      <c r="D12">
        <f>IF(ISEVEN(ROW(Diff!D12)), 4*Diff!D12,2*Diff!D12)</f>
        <v>0</v>
      </c>
      <c r="E12">
        <f>IF(ISEVEN(ROW(Diff!E12)), 4*Diff!E12,2*Diff!E12)</f>
        <v>0</v>
      </c>
      <c r="F12">
        <f>IF(ISEVEN(ROW(Diff!F12)), 4*Diff!F12,2*Diff!F12)</f>
        <v>0</v>
      </c>
      <c r="G12">
        <f>IF(ISEVEN(ROW(Diff!G12)), 4*Diff!G12,2*Diff!G12)</f>
        <v>0</v>
      </c>
      <c r="H12">
        <f>IF(ISEVEN(ROW(Diff!H12)), 4*Diff!H12,2*Diff!H12)</f>
        <v>0</v>
      </c>
      <c r="I12">
        <f>IF(ISEVEN(ROW(Diff!I12)), 4*Diff!I12,2*Diff!I12)</f>
        <v>0</v>
      </c>
      <c r="J12">
        <f>IF(ISEVEN(ROW(Diff!J12)), 4*Diff!J12,2*Diff!J12)</f>
        <v>0</v>
      </c>
      <c r="K12">
        <f>IF(ISEVEN(ROW(Diff!K12)), 4*Diff!K12,2*Diff!K12)</f>
        <v>0</v>
      </c>
      <c r="L12">
        <f>IF(ISEVEN(ROW(Diff!L12)), 4*Diff!L12,2*Diff!L12)</f>
        <v>0</v>
      </c>
      <c r="M12">
        <f>IF(ISEVEN(ROW(Diff!M12)), 4*Diff!M12,2*Diff!M12)</f>
        <v>0</v>
      </c>
      <c r="N12">
        <f>IF(ISEVEN(ROW(Diff!N12)), 4*Diff!N12,2*Diff!N12)</f>
        <v>0</v>
      </c>
      <c r="O12">
        <f>IF(ISEVEN(ROW(Diff!O12)), 4*Diff!O12,2*Diff!O12)</f>
        <v>0</v>
      </c>
      <c r="P12">
        <f>IF(ISEVEN(ROW(Diff!P12)), 4*Diff!P12,2*Diff!P12)</f>
        <v>0</v>
      </c>
      <c r="Q12">
        <f>IF(ISEVEN(ROW(Diff!Q12)), 4*Diff!Q12,2*Diff!Q12)</f>
        <v>0</v>
      </c>
      <c r="R12">
        <f>IF(ISEVEN(ROW(Diff!R12)), 4*Diff!R12,2*Diff!R12)</f>
        <v>0</v>
      </c>
      <c r="S12">
        <f>IF(ISEVEN(ROW(Diff!S12)), 4*Diff!S12,2*Diff!S12)</f>
        <v>0</v>
      </c>
      <c r="T12">
        <f>IF(ISEVEN(ROW(Diff!T12)), 4*Diff!T12,2*Diff!T12)</f>
        <v>0</v>
      </c>
      <c r="U12">
        <f>IF(ISEVEN(ROW(Diff!U12)), 4*Diff!U12,2*Diff!U12)</f>
        <v>0</v>
      </c>
      <c r="V12">
        <f>IF(ISEVEN(ROW(Diff!V12)), 4*Diff!V12,2*Diff!V12)</f>
        <v>0</v>
      </c>
      <c r="W12">
        <f>IF(ISEVEN(ROW(Diff!W12)), 4*Diff!W12,2*Diff!W12)</f>
        <v>0</v>
      </c>
      <c r="X12">
        <f>IF(ISEVEN(ROW(Diff!X12)), 4*Diff!X12,2*Diff!X12)</f>
        <v>0</v>
      </c>
      <c r="Y12">
        <f>IF(ISEVEN(ROW(Diff!Y12)), 4*Diff!Y12,2*Diff!Y12)</f>
        <v>0</v>
      </c>
      <c r="Z12">
        <f>IF(ISEVEN(ROW(Diff!Z12)), 4*Diff!Z12,2*Diff!Z12)</f>
        <v>0</v>
      </c>
      <c r="AA12">
        <f>IF(ISEVEN(ROW(Diff!AA12)), 4*Diff!AA12,2*Diff!AA12)</f>
        <v>0</v>
      </c>
      <c r="AB12">
        <f>IF(ISEVEN(ROW(Diff!AB12)), 4*Diff!AB12,2*Diff!AB12)</f>
        <v>0</v>
      </c>
      <c r="AC12">
        <f>IF(ISEVEN(ROW(Diff!AC12)), 4*Diff!AC12,2*Diff!AC12)</f>
        <v>0</v>
      </c>
      <c r="AD12">
        <f>IF(ISEVEN(ROW(Diff!AD12)), 4*Diff!AD12,2*Diff!AD12)</f>
        <v>0</v>
      </c>
      <c r="AE12">
        <f>IF(ISEVEN(ROW(Diff!AE12)), 4*Diff!AE12,2*Diff!AE12)</f>
        <v>0</v>
      </c>
      <c r="AF12">
        <f>IF(ISEVEN(ROW(Diff!AF12)), 4*Diff!AF12,2*Diff!AF12)</f>
        <v>0</v>
      </c>
      <c r="AG12">
        <f>IF(ISEVEN(ROW(Diff!AG12)), 4*Diff!AG12,2*Diff!AG12)</f>
        <v>0</v>
      </c>
      <c r="AH12">
        <f>IF(ISEVEN(ROW(Diff!AH12)), 4*Diff!AH12,2*Diff!AH12)</f>
        <v>0</v>
      </c>
      <c r="AI12">
        <f>IF(ISEVEN(ROW(Diff!AI12)), 4*Diff!AI12,2*Diff!AI12)</f>
        <v>0</v>
      </c>
      <c r="AJ12">
        <f>IF(ISEVEN(ROW(Diff!AJ12)), 4*Diff!AJ12,2*Diff!AJ12)</f>
        <v>0</v>
      </c>
      <c r="AK12">
        <f>IF(ISEVEN(ROW(Diff!AK12)), 4*Diff!AK12,2*Diff!AK12)</f>
        <v>0</v>
      </c>
      <c r="AL12">
        <f>IF(ISEVEN(ROW(Diff!AL12)), 4*Diff!AL12,2*Diff!AL12)</f>
        <v>0</v>
      </c>
      <c r="AM12">
        <f>IF(ISEVEN(ROW(Diff!AM12)), 4*Diff!AM12,2*Diff!AM12)</f>
        <v>0</v>
      </c>
      <c r="AN12">
        <f>IF(ISEVEN(ROW(Diff!AN12)), 4*Diff!AN12,2*Diff!AN12)</f>
        <v>0</v>
      </c>
      <c r="AO12">
        <f>IF(ISEVEN(ROW(Diff!AO12)), 4*Diff!AO12,2*Diff!AO12)</f>
        <v>0</v>
      </c>
      <c r="AP12">
        <f>IF(ISEVEN(ROW(Diff!AP12)), 4*Diff!AP12,2*Diff!AP12)</f>
        <v>0</v>
      </c>
      <c r="AQ12">
        <f>IF(ISEVEN(ROW(Diff!AQ12)), 4*Diff!AQ12,2*Diff!AQ12)</f>
        <v>0</v>
      </c>
      <c r="AR12">
        <f>IF(ISEVEN(ROW(Diff!AR12)), 4*Diff!AR12,2*Diff!AR12)</f>
        <v>0</v>
      </c>
      <c r="AS12">
        <f>IF(ISEVEN(ROW(Diff!AS12)), 4*Diff!AS12,2*Diff!AS12)</f>
        <v>0</v>
      </c>
      <c r="AT12">
        <f>IF(ISEVEN(ROW(Diff!AT12)), 4*Diff!AT12,2*Diff!AT12)</f>
        <v>0</v>
      </c>
      <c r="AU12">
        <f>IF(ISEVEN(ROW(Diff!AU12)), 4*Diff!AU12,2*Diff!AU12)</f>
        <v>0</v>
      </c>
      <c r="AV12">
        <f>IF(ISEVEN(ROW(Diff!AV12)), 4*Diff!AV12,2*Diff!AV12)</f>
        <v>0</v>
      </c>
      <c r="AW12">
        <f>IF(ISEVEN(ROW(Diff!AW12)), 4*Diff!AW12,2*Diff!AW12)</f>
        <v>0</v>
      </c>
      <c r="AX12">
        <f>IF(ISEVEN(ROW(Diff!AX12)), 4*Diff!AX12,2*Diff!AX12)</f>
        <v>0</v>
      </c>
      <c r="AY12">
        <f>IF(ISEVEN(ROW(Diff!AY12)), 4*Diff!AY12,2*Diff!AY12)</f>
        <v>0</v>
      </c>
      <c r="AZ12">
        <f>IF(ISEVEN(ROW(Diff!AZ12)), 4*Diff!AZ12,2*Diff!AZ12)</f>
        <v>0</v>
      </c>
      <c r="BA12">
        <f>IF(ISEVEN(ROW(Diff!BA12)), 4*Diff!BA12,2*Diff!BA12)</f>
        <v>0</v>
      </c>
      <c r="BB12">
        <f>IF(ISEVEN(ROW(Diff!BB12)), 4*Diff!BB12,2*Diff!BB12)</f>
        <v>0</v>
      </c>
      <c r="BC12">
        <f>IF(ISEVEN(ROW(Diff!BC12)), 4*Diff!BC12,2*Diff!BC12)</f>
        <v>0</v>
      </c>
      <c r="BD12">
        <f>IF(ISEVEN(ROW(Diff!BD12)), 4*Diff!BD12,2*Diff!BD12)</f>
        <v>0</v>
      </c>
      <c r="BE12">
        <f>IF(ISEVEN(ROW(Diff!BE12)), 4*Diff!BE12,2*Diff!BE12)</f>
        <v>0</v>
      </c>
      <c r="BF12">
        <f>IF(ISEVEN(ROW(Diff!BF12)), 4*Diff!BF12,2*Diff!BF12)</f>
        <v>0</v>
      </c>
      <c r="BG12">
        <f>IF(ISEVEN(ROW(Diff!BG12)), 4*Diff!BG12,2*Diff!BG12)</f>
        <v>0</v>
      </c>
      <c r="BH12">
        <f>IF(ISEVEN(ROW(Diff!BH12)), 4*Diff!BH12,2*Diff!BH12)</f>
        <v>0</v>
      </c>
      <c r="BI12">
        <f>IF(ISEVEN(ROW(Diff!BI12)), 4*Diff!BI12,2*Diff!BI12)</f>
        <v>0</v>
      </c>
      <c r="BJ12">
        <f>IF(ISEVEN(ROW(Diff!BJ12)), 4*Diff!BJ12,2*Diff!BJ12)</f>
        <v>0</v>
      </c>
      <c r="BK12">
        <f>IF(ISEVEN(ROW(Diff!BK12)), 4*Diff!BK12,2*Diff!BK12)</f>
        <v>0</v>
      </c>
      <c r="BL12">
        <f>IF(ISEVEN(ROW(Diff!BL12)), 4*Diff!BL12,2*Diff!BL12)</f>
        <v>0</v>
      </c>
      <c r="BM12">
        <f>IF(ISEVEN(ROW(Diff!BM12)), 4*Diff!BM12,2*Diff!BM12)</f>
        <v>0</v>
      </c>
      <c r="BN12">
        <f>IF(ISEVEN(ROW(Diff!BN12)), 4*Diff!BN12,2*Diff!BN12)</f>
        <v>0</v>
      </c>
      <c r="BO12">
        <f>IF(ISEVEN(ROW(Diff!BO12)), 4*Diff!BO12,2*Diff!BO12)</f>
        <v>0</v>
      </c>
      <c r="BP12">
        <f>IF(ISEVEN(ROW(Diff!BP12)), 4*Diff!BP12,2*Diff!BP12)</f>
        <v>0</v>
      </c>
      <c r="BQ12">
        <f>IF(ISEVEN(ROW(Diff!BQ12)), 4*Diff!BQ12,2*Diff!BQ12)</f>
        <v>0</v>
      </c>
      <c r="BR12">
        <f>IF(ISEVEN(ROW(Diff!BR12)), 4*Diff!BR12,2*Diff!BR12)</f>
        <v>0</v>
      </c>
      <c r="BS12">
        <f>IF(ISEVEN(ROW(Diff!BS12)), 4*Diff!BS12,2*Diff!BS12)</f>
        <v>0</v>
      </c>
      <c r="BT12">
        <f>IF(ISEVEN(ROW(Diff!BT12)), 4*Diff!BT12,2*Diff!BT12)</f>
        <v>0</v>
      </c>
      <c r="BU12">
        <f>IF(ISEVEN(ROW(Diff!BU12)), 4*Diff!BU12,2*Diff!BU12)</f>
        <v>0</v>
      </c>
      <c r="BV12">
        <f>IF(ISEVEN(ROW(Diff!BV12)), 4*Diff!BV12,2*Diff!BV12)</f>
        <v>0</v>
      </c>
      <c r="BW12">
        <f>IF(ISEVEN(ROW(Diff!BW12)), 4*Diff!BW12,2*Diff!BW12)</f>
        <v>0</v>
      </c>
      <c r="BX12">
        <f>IF(ISEVEN(ROW(Diff!BX12)), 4*Diff!BX12,2*Diff!BX12)</f>
        <v>0</v>
      </c>
      <c r="BY12">
        <f>IF(ISEVEN(ROW(Diff!BY12)), 4*Diff!BY12,2*Diff!BY12)</f>
        <v>0</v>
      </c>
      <c r="BZ12">
        <f>IF(ISEVEN(ROW(Diff!BZ12)), 4*Diff!BZ12,2*Diff!BZ12)</f>
        <v>0</v>
      </c>
      <c r="CA12">
        <f>IF(ISEVEN(ROW(Diff!CA12)), 4*Diff!CA12,2*Diff!CA12)</f>
        <v>0</v>
      </c>
      <c r="CB12">
        <f>IF(ISEVEN(ROW(Diff!CB12)), 4*Diff!CB12,2*Diff!CB12)</f>
        <v>0</v>
      </c>
      <c r="CC12">
        <f>IF(ISEVEN(ROW(Diff!CC12)), 4*Diff!CC12,2*Diff!CC12)</f>
        <v>0</v>
      </c>
      <c r="CD12">
        <f>IF(ISEVEN(ROW(Diff!CD12)), 4*Diff!CD12,2*Diff!CD12)</f>
        <v>0</v>
      </c>
      <c r="CE12">
        <f>IF(ISEVEN(ROW(Diff!CE12)), 4*Diff!CE12,2*Diff!CE12)</f>
        <v>0</v>
      </c>
      <c r="CF12">
        <f>IF(ISEVEN(ROW(Diff!CF12)), 4*Diff!CF12,2*Diff!CF12)</f>
        <v>0</v>
      </c>
      <c r="CG12">
        <f>IF(ISEVEN(ROW(Diff!CG12)), 4*Diff!CG12,2*Diff!CG12)</f>
        <v>0</v>
      </c>
      <c r="CH12">
        <f>IF(ISEVEN(ROW(Diff!CH12)), 4*Diff!CH12,2*Diff!CH12)</f>
        <v>0</v>
      </c>
      <c r="CI12">
        <f>IF(ISEVEN(ROW(Diff!CI12)), 4*Diff!CI12,2*Diff!CI12)</f>
        <v>0</v>
      </c>
      <c r="CJ12">
        <f>IF(ISEVEN(ROW(Diff!CJ12)), 4*Diff!CJ12,2*Diff!CJ12)</f>
        <v>0</v>
      </c>
      <c r="CK12">
        <f>IF(ISEVEN(ROW(Diff!CK12)), 4*Diff!CK12,2*Diff!CK12)</f>
        <v>0</v>
      </c>
      <c r="CL12">
        <f>IF(ISEVEN(ROW(Diff!CL12)), 4*Diff!CL12,2*Diff!CL12)</f>
        <v>0</v>
      </c>
      <c r="CM12">
        <f>IF(ISEVEN(ROW(Diff!CM12)), 4*Diff!CM12,2*Diff!CM12)</f>
        <v>0</v>
      </c>
      <c r="CN12">
        <f>IF(ISEVEN(ROW(Diff!CN12)), 4*Diff!CN12,2*Diff!CN12)</f>
        <v>0</v>
      </c>
      <c r="CO12">
        <f>IF(ISEVEN(ROW(Diff!CO12)), 4*Diff!CO12,2*Diff!CO12)</f>
        <v>0</v>
      </c>
      <c r="CP12">
        <f>IF(ISEVEN(ROW(Diff!CP12)), 4*Diff!CP12,2*Diff!CP12)</f>
        <v>0</v>
      </c>
      <c r="CQ12">
        <f>IF(ISEVEN(ROW(Diff!CQ12)), 4*Diff!CQ12,2*Diff!CQ12)</f>
        <v>0</v>
      </c>
      <c r="CR12">
        <f>IF(ISEVEN(ROW(Diff!CR12)), 4*Diff!CR12,2*Diff!CR12)</f>
        <v>0</v>
      </c>
      <c r="CS12">
        <f>IF(ISEVEN(ROW(Diff!CS12)), 4*Diff!CS12,2*Diff!CS12)</f>
        <v>0</v>
      </c>
      <c r="CT12">
        <f>IF(ISEVEN(ROW(Diff!CT12)), 4*Diff!CT12,2*Diff!CT12)</f>
        <v>0</v>
      </c>
    </row>
    <row r="13" spans="1:98">
      <c r="B13">
        <f>IF(ISEVEN(ROW(Diff!B13)), 4*Diff!B13,2*Diff!B13)</f>
        <v>0</v>
      </c>
      <c r="C13">
        <f>IF(ISEVEN(ROW(Diff!C13)), 4*Diff!C13,2*Diff!C13)</f>
        <v>0</v>
      </c>
      <c r="D13">
        <f>IF(ISEVEN(ROW(Diff!D13)), 4*Diff!D13,2*Diff!D13)</f>
        <v>0</v>
      </c>
      <c r="E13">
        <f>IF(ISEVEN(ROW(Diff!E13)), 4*Diff!E13,2*Diff!E13)</f>
        <v>0</v>
      </c>
      <c r="F13">
        <f>IF(ISEVEN(ROW(Diff!F13)), 4*Diff!F13,2*Diff!F13)</f>
        <v>0</v>
      </c>
      <c r="G13">
        <f>IF(ISEVEN(ROW(Diff!G13)), 4*Diff!G13,2*Diff!G13)</f>
        <v>0</v>
      </c>
      <c r="H13">
        <f>IF(ISEVEN(ROW(Diff!H13)), 4*Diff!H13,2*Diff!H13)</f>
        <v>0</v>
      </c>
      <c r="I13">
        <f>IF(ISEVEN(ROW(Diff!I13)), 4*Diff!I13,2*Diff!I13)</f>
        <v>0</v>
      </c>
      <c r="J13">
        <f>IF(ISEVEN(ROW(Diff!J13)), 4*Diff!J13,2*Diff!J13)</f>
        <v>0</v>
      </c>
      <c r="K13">
        <f>IF(ISEVEN(ROW(Diff!K13)), 4*Diff!K13,2*Diff!K13)</f>
        <v>0</v>
      </c>
      <c r="L13">
        <f>IF(ISEVEN(ROW(Diff!L13)), 4*Diff!L13,2*Diff!L13)</f>
        <v>0</v>
      </c>
      <c r="M13">
        <f>IF(ISEVEN(ROW(Diff!M13)), 4*Diff!M13,2*Diff!M13)</f>
        <v>0</v>
      </c>
      <c r="N13">
        <f>IF(ISEVEN(ROW(Diff!N13)), 4*Diff!N13,2*Diff!N13)</f>
        <v>0</v>
      </c>
      <c r="O13">
        <f>IF(ISEVEN(ROW(Diff!O13)), 4*Diff!O13,2*Diff!O13)</f>
        <v>0</v>
      </c>
      <c r="P13">
        <f>IF(ISEVEN(ROW(Diff!P13)), 4*Diff!P13,2*Diff!P13)</f>
        <v>0</v>
      </c>
      <c r="Q13">
        <f>IF(ISEVEN(ROW(Diff!Q13)), 4*Diff!Q13,2*Diff!Q13)</f>
        <v>0</v>
      </c>
      <c r="R13">
        <f>IF(ISEVEN(ROW(Diff!R13)), 4*Diff!R13,2*Diff!R13)</f>
        <v>0</v>
      </c>
      <c r="S13">
        <f>IF(ISEVEN(ROW(Diff!S13)), 4*Diff!S13,2*Diff!S13)</f>
        <v>0</v>
      </c>
      <c r="T13">
        <f>IF(ISEVEN(ROW(Diff!T13)), 4*Diff!T13,2*Diff!T13)</f>
        <v>0</v>
      </c>
      <c r="U13">
        <f>IF(ISEVEN(ROW(Diff!U13)), 4*Diff!U13,2*Diff!U13)</f>
        <v>0</v>
      </c>
      <c r="V13">
        <f>IF(ISEVEN(ROW(Diff!V13)), 4*Diff!V13,2*Diff!V13)</f>
        <v>0</v>
      </c>
      <c r="W13">
        <f>IF(ISEVEN(ROW(Diff!W13)), 4*Diff!W13,2*Diff!W13)</f>
        <v>0</v>
      </c>
      <c r="X13">
        <f>IF(ISEVEN(ROW(Diff!X13)), 4*Diff!X13,2*Diff!X13)</f>
        <v>0</v>
      </c>
      <c r="Y13">
        <f>IF(ISEVEN(ROW(Diff!Y13)), 4*Diff!Y13,2*Diff!Y13)</f>
        <v>0</v>
      </c>
      <c r="Z13">
        <f>IF(ISEVEN(ROW(Diff!Z13)), 4*Diff!Z13,2*Diff!Z13)</f>
        <v>0</v>
      </c>
      <c r="AA13">
        <f>IF(ISEVEN(ROW(Diff!AA13)), 4*Diff!AA13,2*Diff!AA13)</f>
        <v>0</v>
      </c>
      <c r="AB13">
        <f>IF(ISEVEN(ROW(Diff!AB13)), 4*Diff!AB13,2*Diff!AB13)</f>
        <v>0</v>
      </c>
      <c r="AC13">
        <f>IF(ISEVEN(ROW(Diff!AC13)), 4*Diff!AC13,2*Diff!AC13)</f>
        <v>0</v>
      </c>
      <c r="AD13">
        <f>IF(ISEVEN(ROW(Diff!AD13)), 4*Diff!AD13,2*Diff!AD13)</f>
        <v>0</v>
      </c>
      <c r="AE13">
        <f>IF(ISEVEN(ROW(Diff!AE13)), 4*Diff!AE13,2*Diff!AE13)</f>
        <v>0</v>
      </c>
      <c r="AF13">
        <f>IF(ISEVEN(ROW(Diff!AF13)), 4*Diff!AF13,2*Diff!AF13)</f>
        <v>0</v>
      </c>
      <c r="AG13">
        <f>IF(ISEVEN(ROW(Diff!AG13)), 4*Diff!AG13,2*Diff!AG13)</f>
        <v>0</v>
      </c>
      <c r="AH13">
        <f>IF(ISEVEN(ROW(Diff!AH13)), 4*Diff!AH13,2*Diff!AH13)</f>
        <v>0</v>
      </c>
      <c r="AI13">
        <f>IF(ISEVEN(ROW(Diff!AI13)), 4*Diff!AI13,2*Diff!AI13)</f>
        <v>0</v>
      </c>
      <c r="AJ13">
        <f>IF(ISEVEN(ROW(Diff!AJ13)), 4*Diff!AJ13,2*Diff!AJ13)</f>
        <v>0</v>
      </c>
      <c r="AK13">
        <f>IF(ISEVEN(ROW(Diff!AK13)), 4*Diff!AK13,2*Diff!AK13)</f>
        <v>0</v>
      </c>
      <c r="AL13">
        <f>IF(ISEVEN(ROW(Diff!AL13)), 4*Diff!AL13,2*Diff!AL13)</f>
        <v>0</v>
      </c>
      <c r="AM13">
        <f>IF(ISEVEN(ROW(Diff!AM13)), 4*Diff!AM13,2*Diff!AM13)</f>
        <v>0</v>
      </c>
      <c r="AN13">
        <f>IF(ISEVEN(ROW(Diff!AN13)), 4*Diff!AN13,2*Diff!AN13)</f>
        <v>0</v>
      </c>
      <c r="AO13">
        <f>IF(ISEVEN(ROW(Diff!AO13)), 4*Diff!AO13,2*Diff!AO13)</f>
        <v>0</v>
      </c>
      <c r="AP13">
        <f>IF(ISEVEN(ROW(Diff!AP13)), 4*Diff!AP13,2*Diff!AP13)</f>
        <v>0</v>
      </c>
      <c r="AQ13">
        <f>IF(ISEVEN(ROW(Diff!AQ13)), 4*Diff!AQ13,2*Diff!AQ13)</f>
        <v>0</v>
      </c>
      <c r="AR13">
        <f>IF(ISEVEN(ROW(Diff!AR13)), 4*Diff!AR13,2*Diff!AR13)</f>
        <v>0</v>
      </c>
      <c r="AS13">
        <f>IF(ISEVEN(ROW(Diff!AS13)), 4*Diff!AS13,2*Diff!AS13)</f>
        <v>0</v>
      </c>
      <c r="AT13">
        <f>IF(ISEVEN(ROW(Diff!AT13)), 4*Diff!AT13,2*Diff!AT13)</f>
        <v>0</v>
      </c>
      <c r="AU13">
        <f>IF(ISEVEN(ROW(Diff!AU13)), 4*Diff!AU13,2*Diff!AU13)</f>
        <v>0</v>
      </c>
      <c r="AV13">
        <f>IF(ISEVEN(ROW(Diff!AV13)), 4*Diff!AV13,2*Diff!AV13)</f>
        <v>0</v>
      </c>
      <c r="AW13">
        <f>IF(ISEVEN(ROW(Diff!AW13)), 4*Diff!AW13,2*Diff!AW13)</f>
        <v>0</v>
      </c>
      <c r="AX13">
        <f>IF(ISEVEN(ROW(Diff!AX13)), 4*Diff!AX13,2*Diff!AX13)</f>
        <v>0</v>
      </c>
      <c r="AY13">
        <f>IF(ISEVEN(ROW(Diff!AY13)), 4*Diff!AY13,2*Diff!AY13)</f>
        <v>0</v>
      </c>
      <c r="AZ13">
        <f>IF(ISEVEN(ROW(Diff!AZ13)), 4*Diff!AZ13,2*Diff!AZ13)</f>
        <v>0</v>
      </c>
      <c r="BA13">
        <f>IF(ISEVEN(ROW(Diff!BA13)), 4*Diff!BA13,2*Diff!BA13)</f>
        <v>0</v>
      </c>
      <c r="BB13">
        <f>IF(ISEVEN(ROW(Diff!BB13)), 4*Diff!BB13,2*Diff!BB13)</f>
        <v>0</v>
      </c>
      <c r="BC13">
        <f>IF(ISEVEN(ROW(Diff!BC13)), 4*Diff!BC13,2*Diff!BC13)</f>
        <v>0</v>
      </c>
      <c r="BD13">
        <f>IF(ISEVEN(ROW(Diff!BD13)), 4*Diff!BD13,2*Diff!BD13)</f>
        <v>0</v>
      </c>
      <c r="BE13">
        <f>IF(ISEVEN(ROW(Diff!BE13)), 4*Diff!BE13,2*Diff!BE13)</f>
        <v>0</v>
      </c>
      <c r="BF13">
        <f>IF(ISEVEN(ROW(Diff!BF13)), 4*Diff!BF13,2*Diff!BF13)</f>
        <v>0</v>
      </c>
      <c r="BG13">
        <f>IF(ISEVEN(ROW(Diff!BG13)), 4*Diff!BG13,2*Diff!BG13)</f>
        <v>0</v>
      </c>
      <c r="BH13">
        <f>IF(ISEVEN(ROW(Diff!BH13)), 4*Diff!BH13,2*Diff!BH13)</f>
        <v>0</v>
      </c>
      <c r="BI13">
        <f>IF(ISEVEN(ROW(Diff!BI13)), 4*Diff!BI13,2*Diff!BI13)</f>
        <v>0</v>
      </c>
      <c r="BJ13">
        <f>IF(ISEVEN(ROW(Diff!BJ13)), 4*Diff!BJ13,2*Diff!BJ13)</f>
        <v>0</v>
      </c>
      <c r="BK13">
        <f>IF(ISEVEN(ROW(Diff!BK13)), 4*Diff!BK13,2*Diff!BK13)</f>
        <v>0</v>
      </c>
      <c r="BL13">
        <f>IF(ISEVEN(ROW(Diff!BL13)), 4*Diff!BL13,2*Diff!BL13)</f>
        <v>0</v>
      </c>
      <c r="BM13">
        <f>IF(ISEVEN(ROW(Diff!BM13)), 4*Diff!BM13,2*Diff!BM13)</f>
        <v>0</v>
      </c>
      <c r="BN13">
        <f>IF(ISEVEN(ROW(Diff!BN13)), 4*Diff!BN13,2*Diff!BN13)</f>
        <v>0</v>
      </c>
      <c r="BO13">
        <f>IF(ISEVEN(ROW(Diff!BO13)), 4*Diff!BO13,2*Diff!BO13)</f>
        <v>0</v>
      </c>
      <c r="BP13">
        <f>IF(ISEVEN(ROW(Diff!BP13)), 4*Diff!BP13,2*Diff!BP13)</f>
        <v>0</v>
      </c>
      <c r="BQ13">
        <f>IF(ISEVEN(ROW(Diff!BQ13)), 4*Diff!BQ13,2*Diff!BQ13)</f>
        <v>0</v>
      </c>
      <c r="BR13">
        <f>IF(ISEVEN(ROW(Diff!BR13)), 4*Diff!BR13,2*Diff!BR13)</f>
        <v>0</v>
      </c>
      <c r="BS13">
        <f>IF(ISEVEN(ROW(Diff!BS13)), 4*Diff!BS13,2*Diff!BS13)</f>
        <v>0</v>
      </c>
      <c r="BT13">
        <f>IF(ISEVEN(ROW(Diff!BT13)), 4*Diff!BT13,2*Diff!BT13)</f>
        <v>0</v>
      </c>
      <c r="BU13">
        <f>IF(ISEVEN(ROW(Diff!BU13)), 4*Diff!BU13,2*Diff!BU13)</f>
        <v>0</v>
      </c>
      <c r="BV13">
        <f>IF(ISEVEN(ROW(Diff!BV13)), 4*Diff!BV13,2*Diff!BV13)</f>
        <v>0</v>
      </c>
      <c r="BW13">
        <f>IF(ISEVEN(ROW(Diff!BW13)), 4*Diff!BW13,2*Diff!BW13)</f>
        <v>0</v>
      </c>
      <c r="BX13">
        <f>IF(ISEVEN(ROW(Diff!BX13)), 4*Diff!BX13,2*Diff!BX13)</f>
        <v>0</v>
      </c>
      <c r="BY13">
        <f>IF(ISEVEN(ROW(Diff!BY13)), 4*Diff!BY13,2*Diff!BY13)</f>
        <v>0</v>
      </c>
      <c r="BZ13">
        <f>IF(ISEVEN(ROW(Diff!BZ13)), 4*Diff!BZ13,2*Diff!BZ13)</f>
        <v>0</v>
      </c>
      <c r="CA13">
        <f>IF(ISEVEN(ROW(Diff!CA13)), 4*Diff!CA13,2*Diff!CA13)</f>
        <v>0</v>
      </c>
      <c r="CB13">
        <f>IF(ISEVEN(ROW(Diff!CB13)), 4*Diff!CB13,2*Diff!CB13)</f>
        <v>0</v>
      </c>
      <c r="CC13">
        <f>IF(ISEVEN(ROW(Diff!CC13)), 4*Diff!CC13,2*Diff!CC13)</f>
        <v>0</v>
      </c>
      <c r="CD13">
        <f>IF(ISEVEN(ROW(Diff!CD13)), 4*Diff!CD13,2*Diff!CD13)</f>
        <v>0</v>
      </c>
      <c r="CE13">
        <f>IF(ISEVEN(ROW(Diff!CE13)), 4*Diff!CE13,2*Diff!CE13)</f>
        <v>0</v>
      </c>
      <c r="CF13">
        <f>IF(ISEVEN(ROW(Diff!CF13)), 4*Diff!CF13,2*Diff!CF13)</f>
        <v>0</v>
      </c>
      <c r="CG13">
        <f>IF(ISEVEN(ROW(Diff!CG13)), 4*Diff!CG13,2*Diff!CG13)</f>
        <v>0</v>
      </c>
      <c r="CH13">
        <f>IF(ISEVEN(ROW(Diff!CH13)), 4*Diff!CH13,2*Diff!CH13)</f>
        <v>0</v>
      </c>
      <c r="CI13">
        <f>IF(ISEVEN(ROW(Diff!CI13)), 4*Diff!CI13,2*Diff!CI13)</f>
        <v>0</v>
      </c>
      <c r="CJ13">
        <f>IF(ISEVEN(ROW(Diff!CJ13)), 4*Diff!CJ13,2*Diff!CJ13)</f>
        <v>0</v>
      </c>
      <c r="CK13">
        <f>IF(ISEVEN(ROW(Diff!CK13)), 4*Diff!CK13,2*Diff!CK13)</f>
        <v>0</v>
      </c>
      <c r="CL13">
        <f>IF(ISEVEN(ROW(Diff!CL13)), 4*Diff!CL13,2*Diff!CL13)</f>
        <v>0</v>
      </c>
      <c r="CM13">
        <f>IF(ISEVEN(ROW(Diff!CM13)), 4*Diff!CM13,2*Diff!CM13)</f>
        <v>0</v>
      </c>
      <c r="CN13">
        <f>IF(ISEVEN(ROW(Diff!CN13)), 4*Diff!CN13,2*Diff!CN13)</f>
        <v>0</v>
      </c>
      <c r="CO13">
        <f>IF(ISEVEN(ROW(Diff!CO13)), 4*Diff!CO13,2*Diff!CO13)</f>
        <v>0</v>
      </c>
      <c r="CP13">
        <f>IF(ISEVEN(ROW(Diff!CP13)), 4*Diff!CP13,2*Diff!CP13)</f>
        <v>0</v>
      </c>
      <c r="CQ13">
        <f>IF(ISEVEN(ROW(Diff!CQ13)), 4*Diff!CQ13,2*Diff!CQ13)</f>
        <v>0</v>
      </c>
      <c r="CR13">
        <f>IF(ISEVEN(ROW(Diff!CR13)), 4*Diff!CR13,2*Diff!CR13)</f>
        <v>0</v>
      </c>
      <c r="CS13">
        <f>IF(ISEVEN(ROW(Diff!CS13)), 4*Diff!CS13,2*Diff!CS13)</f>
        <v>0</v>
      </c>
      <c r="CT13">
        <f>IF(ISEVEN(ROW(Diff!CT13)), 4*Diff!CT13,2*Diff!CT13)</f>
        <v>0</v>
      </c>
    </row>
    <row r="14" spans="1:98">
      <c r="B14">
        <f>IF(ISEVEN(ROW(Diff!B14)), 4*Diff!B14,2*Diff!B14)</f>
        <v>0</v>
      </c>
      <c r="C14">
        <f>IF(ISEVEN(ROW(Diff!C14)), 4*Diff!C14,2*Diff!C14)</f>
        <v>0</v>
      </c>
      <c r="D14">
        <f>IF(ISEVEN(ROW(Diff!D14)), 4*Diff!D14,2*Diff!D14)</f>
        <v>0</v>
      </c>
      <c r="E14">
        <f>IF(ISEVEN(ROW(Diff!E14)), 4*Diff!E14,2*Diff!E14)</f>
        <v>0</v>
      </c>
      <c r="F14">
        <f>IF(ISEVEN(ROW(Diff!F14)), 4*Diff!F14,2*Diff!F14)</f>
        <v>0</v>
      </c>
      <c r="G14">
        <f>IF(ISEVEN(ROW(Diff!G14)), 4*Diff!G14,2*Diff!G14)</f>
        <v>0</v>
      </c>
      <c r="H14">
        <f>IF(ISEVEN(ROW(Diff!H14)), 4*Diff!H14,2*Diff!H14)</f>
        <v>0</v>
      </c>
      <c r="I14">
        <f>IF(ISEVEN(ROW(Diff!I14)), 4*Diff!I14,2*Diff!I14)</f>
        <v>0</v>
      </c>
      <c r="J14">
        <f>IF(ISEVEN(ROW(Diff!J14)), 4*Diff!J14,2*Diff!J14)</f>
        <v>0</v>
      </c>
      <c r="K14">
        <f>IF(ISEVEN(ROW(Diff!K14)), 4*Diff!K14,2*Diff!K14)</f>
        <v>0</v>
      </c>
      <c r="L14">
        <f>IF(ISEVEN(ROW(Diff!L14)), 4*Diff!L14,2*Diff!L14)</f>
        <v>0</v>
      </c>
      <c r="M14">
        <f>IF(ISEVEN(ROW(Diff!M14)), 4*Diff!M14,2*Diff!M14)</f>
        <v>0</v>
      </c>
      <c r="N14">
        <f>IF(ISEVEN(ROW(Diff!N14)), 4*Diff!N14,2*Diff!N14)</f>
        <v>0</v>
      </c>
      <c r="O14">
        <f>IF(ISEVEN(ROW(Diff!O14)), 4*Diff!O14,2*Diff!O14)</f>
        <v>0</v>
      </c>
      <c r="P14">
        <f>IF(ISEVEN(ROW(Diff!P14)), 4*Diff!P14,2*Diff!P14)</f>
        <v>0</v>
      </c>
      <c r="Q14">
        <f>IF(ISEVEN(ROW(Diff!Q14)), 4*Diff!Q14,2*Diff!Q14)</f>
        <v>0</v>
      </c>
      <c r="R14">
        <f>IF(ISEVEN(ROW(Diff!R14)), 4*Diff!R14,2*Diff!R14)</f>
        <v>0</v>
      </c>
      <c r="S14">
        <f>IF(ISEVEN(ROW(Diff!S14)), 4*Diff!S14,2*Diff!S14)</f>
        <v>0</v>
      </c>
      <c r="T14">
        <f>IF(ISEVEN(ROW(Diff!T14)), 4*Diff!T14,2*Diff!T14)</f>
        <v>0</v>
      </c>
      <c r="U14">
        <f>IF(ISEVEN(ROW(Diff!U14)), 4*Diff!U14,2*Diff!U14)</f>
        <v>0</v>
      </c>
      <c r="V14">
        <f>IF(ISEVEN(ROW(Diff!V14)), 4*Diff!V14,2*Diff!V14)</f>
        <v>0</v>
      </c>
      <c r="W14">
        <f>IF(ISEVEN(ROW(Diff!W14)), 4*Diff!W14,2*Diff!W14)</f>
        <v>0</v>
      </c>
      <c r="X14">
        <f>IF(ISEVEN(ROW(Diff!X14)), 4*Diff!X14,2*Diff!X14)</f>
        <v>0</v>
      </c>
      <c r="Y14">
        <f>IF(ISEVEN(ROW(Diff!Y14)), 4*Diff!Y14,2*Diff!Y14)</f>
        <v>0</v>
      </c>
      <c r="Z14">
        <f>IF(ISEVEN(ROW(Diff!Z14)), 4*Diff!Z14,2*Diff!Z14)</f>
        <v>0</v>
      </c>
      <c r="AA14">
        <f>IF(ISEVEN(ROW(Diff!AA14)), 4*Diff!AA14,2*Diff!AA14)</f>
        <v>0</v>
      </c>
      <c r="AB14">
        <f>IF(ISEVEN(ROW(Diff!AB14)), 4*Diff!AB14,2*Diff!AB14)</f>
        <v>0</v>
      </c>
      <c r="AC14">
        <f>IF(ISEVEN(ROW(Diff!AC14)), 4*Diff!AC14,2*Diff!AC14)</f>
        <v>0</v>
      </c>
      <c r="AD14">
        <f>IF(ISEVEN(ROW(Diff!AD14)), 4*Diff!AD14,2*Diff!AD14)</f>
        <v>0</v>
      </c>
      <c r="AE14">
        <f>IF(ISEVEN(ROW(Diff!AE14)), 4*Diff!AE14,2*Diff!AE14)</f>
        <v>0</v>
      </c>
      <c r="AF14">
        <f>IF(ISEVEN(ROW(Diff!AF14)), 4*Diff!AF14,2*Diff!AF14)</f>
        <v>0</v>
      </c>
      <c r="AG14">
        <f>IF(ISEVEN(ROW(Diff!AG14)), 4*Diff!AG14,2*Diff!AG14)</f>
        <v>0</v>
      </c>
      <c r="AH14">
        <f>IF(ISEVEN(ROW(Diff!AH14)), 4*Diff!AH14,2*Diff!AH14)</f>
        <v>0</v>
      </c>
      <c r="AI14">
        <f>IF(ISEVEN(ROW(Diff!AI14)), 4*Diff!AI14,2*Diff!AI14)</f>
        <v>0</v>
      </c>
      <c r="AJ14">
        <f>IF(ISEVEN(ROW(Diff!AJ14)), 4*Diff!AJ14,2*Diff!AJ14)</f>
        <v>0</v>
      </c>
      <c r="AK14">
        <f>IF(ISEVEN(ROW(Diff!AK14)), 4*Diff!AK14,2*Diff!AK14)</f>
        <v>0</v>
      </c>
      <c r="AL14">
        <f>IF(ISEVEN(ROW(Diff!AL14)), 4*Diff!AL14,2*Diff!AL14)</f>
        <v>0</v>
      </c>
      <c r="AM14">
        <f>IF(ISEVEN(ROW(Diff!AM14)), 4*Diff!AM14,2*Diff!AM14)</f>
        <v>0</v>
      </c>
      <c r="AN14">
        <f>IF(ISEVEN(ROW(Diff!AN14)), 4*Diff!AN14,2*Diff!AN14)</f>
        <v>0</v>
      </c>
      <c r="AO14">
        <f>IF(ISEVEN(ROW(Diff!AO14)), 4*Diff!AO14,2*Diff!AO14)</f>
        <v>0</v>
      </c>
      <c r="AP14">
        <f>IF(ISEVEN(ROW(Diff!AP14)), 4*Diff!AP14,2*Diff!AP14)</f>
        <v>0</v>
      </c>
      <c r="AQ14">
        <f>IF(ISEVEN(ROW(Diff!AQ14)), 4*Diff!AQ14,2*Diff!AQ14)</f>
        <v>0</v>
      </c>
      <c r="AR14">
        <f>IF(ISEVEN(ROW(Diff!AR14)), 4*Diff!AR14,2*Diff!AR14)</f>
        <v>0</v>
      </c>
      <c r="AS14">
        <f>IF(ISEVEN(ROW(Diff!AS14)), 4*Diff!AS14,2*Diff!AS14)</f>
        <v>0</v>
      </c>
      <c r="AT14">
        <f>IF(ISEVEN(ROW(Diff!AT14)), 4*Diff!AT14,2*Diff!AT14)</f>
        <v>0</v>
      </c>
      <c r="AU14">
        <f>IF(ISEVEN(ROW(Diff!AU14)), 4*Diff!AU14,2*Diff!AU14)</f>
        <v>0</v>
      </c>
      <c r="AV14">
        <f>IF(ISEVEN(ROW(Diff!AV14)), 4*Diff!AV14,2*Diff!AV14)</f>
        <v>0</v>
      </c>
      <c r="AW14">
        <f>IF(ISEVEN(ROW(Diff!AW14)), 4*Diff!AW14,2*Diff!AW14)</f>
        <v>0</v>
      </c>
      <c r="AX14">
        <f>IF(ISEVEN(ROW(Diff!AX14)), 4*Diff!AX14,2*Diff!AX14)</f>
        <v>0</v>
      </c>
      <c r="AY14">
        <f>IF(ISEVEN(ROW(Diff!AY14)), 4*Diff!AY14,2*Diff!AY14)</f>
        <v>0</v>
      </c>
      <c r="AZ14">
        <f>IF(ISEVEN(ROW(Diff!AZ14)), 4*Diff!AZ14,2*Diff!AZ14)</f>
        <v>0</v>
      </c>
      <c r="BA14">
        <f>IF(ISEVEN(ROW(Diff!BA14)), 4*Diff!BA14,2*Diff!BA14)</f>
        <v>0</v>
      </c>
      <c r="BB14">
        <f>IF(ISEVEN(ROW(Diff!BB14)), 4*Diff!BB14,2*Diff!BB14)</f>
        <v>0</v>
      </c>
      <c r="BC14">
        <f>IF(ISEVEN(ROW(Diff!BC14)), 4*Diff!BC14,2*Diff!BC14)</f>
        <v>0</v>
      </c>
      <c r="BD14">
        <f>IF(ISEVEN(ROW(Diff!BD14)), 4*Diff!BD14,2*Diff!BD14)</f>
        <v>0</v>
      </c>
      <c r="BE14">
        <f>IF(ISEVEN(ROW(Diff!BE14)), 4*Diff!BE14,2*Diff!BE14)</f>
        <v>0</v>
      </c>
      <c r="BF14">
        <f>IF(ISEVEN(ROW(Diff!BF14)), 4*Diff!BF14,2*Diff!BF14)</f>
        <v>0</v>
      </c>
      <c r="BG14">
        <f>IF(ISEVEN(ROW(Diff!BG14)), 4*Diff!BG14,2*Diff!BG14)</f>
        <v>0</v>
      </c>
      <c r="BH14">
        <f>IF(ISEVEN(ROW(Diff!BH14)), 4*Diff!BH14,2*Diff!BH14)</f>
        <v>0</v>
      </c>
      <c r="BI14">
        <f>IF(ISEVEN(ROW(Diff!BI14)), 4*Diff!BI14,2*Diff!BI14)</f>
        <v>0</v>
      </c>
      <c r="BJ14">
        <f>IF(ISEVEN(ROW(Diff!BJ14)), 4*Diff!BJ14,2*Diff!BJ14)</f>
        <v>0</v>
      </c>
      <c r="BK14">
        <f>IF(ISEVEN(ROW(Diff!BK14)), 4*Diff!BK14,2*Diff!BK14)</f>
        <v>0</v>
      </c>
      <c r="BL14">
        <f>IF(ISEVEN(ROW(Diff!BL14)), 4*Diff!BL14,2*Diff!BL14)</f>
        <v>0</v>
      </c>
      <c r="BM14">
        <f>IF(ISEVEN(ROW(Diff!BM14)), 4*Diff!BM14,2*Diff!BM14)</f>
        <v>0</v>
      </c>
      <c r="BN14">
        <f>IF(ISEVEN(ROW(Diff!BN14)), 4*Diff!BN14,2*Diff!BN14)</f>
        <v>0</v>
      </c>
      <c r="BO14">
        <f>IF(ISEVEN(ROW(Diff!BO14)), 4*Diff!BO14,2*Diff!BO14)</f>
        <v>0</v>
      </c>
      <c r="BP14">
        <f>IF(ISEVEN(ROW(Diff!BP14)), 4*Diff!BP14,2*Diff!BP14)</f>
        <v>0</v>
      </c>
      <c r="BQ14">
        <f>IF(ISEVEN(ROW(Diff!BQ14)), 4*Diff!BQ14,2*Diff!BQ14)</f>
        <v>0</v>
      </c>
      <c r="BR14">
        <f>IF(ISEVEN(ROW(Diff!BR14)), 4*Diff!BR14,2*Diff!BR14)</f>
        <v>0</v>
      </c>
      <c r="BS14">
        <f>IF(ISEVEN(ROW(Diff!BS14)), 4*Diff!BS14,2*Diff!BS14)</f>
        <v>0</v>
      </c>
      <c r="BT14">
        <f>IF(ISEVEN(ROW(Diff!BT14)), 4*Diff!BT14,2*Diff!BT14)</f>
        <v>0</v>
      </c>
      <c r="BU14">
        <f>IF(ISEVEN(ROW(Diff!BU14)), 4*Diff!BU14,2*Diff!BU14)</f>
        <v>0</v>
      </c>
      <c r="BV14">
        <f>IF(ISEVEN(ROW(Diff!BV14)), 4*Diff!BV14,2*Diff!BV14)</f>
        <v>0</v>
      </c>
      <c r="BW14">
        <f>IF(ISEVEN(ROW(Diff!BW14)), 4*Diff!BW14,2*Diff!BW14)</f>
        <v>0</v>
      </c>
      <c r="BX14">
        <f>IF(ISEVEN(ROW(Diff!BX14)), 4*Diff!BX14,2*Diff!BX14)</f>
        <v>0</v>
      </c>
      <c r="BY14">
        <f>IF(ISEVEN(ROW(Diff!BY14)), 4*Diff!BY14,2*Diff!BY14)</f>
        <v>0</v>
      </c>
      <c r="BZ14">
        <f>IF(ISEVEN(ROW(Diff!BZ14)), 4*Diff!BZ14,2*Diff!BZ14)</f>
        <v>0</v>
      </c>
      <c r="CA14">
        <f>IF(ISEVEN(ROW(Diff!CA14)), 4*Diff!CA14,2*Diff!CA14)</f>
        <v>0</v>
      </c>
      <c r="CB14">
        <f>IF(ISEVEN(ROW(Diff!CB14)), 4*Diff!CB14,2*Diff!CB14)</f>
        <v>0</v>
      </c>
      <c r="CC14">
        <f>IF(ISEVEN(ROW(Diff!CC14)), 4*Diff!CC14,2*Diff!CC14)</f>
        <v>0</v>
      </c>
      <c r="CD14">
        <f>IF(ISEVEN(ROW(Diff!CD14)), 4*Diff!CD14,2*Diff!CD14)</f>
        <v>0</v>
      </c>
      <c r="CE14">
        <f>IF(ISEVEN(ROW(Diff!CE14)), 4*Diff!CE14,2*Diff!CE14)</f>
        <v>0</v>
      </c>
      <c r="CF14">
        <f>IF(ISEVEN(ROW(Diff!CF14)), 4*Diff!CF14,2*Diff!CF14)</f>
        <v>0</v>
      </c>
      <c r="CG14">
        <f>IF(ISEVEN(ROW(Diff!CG14)), 4*Diff!CG14,2*Diff!CG14)</f>
        <v>0</v>
      </c>
      <c r="CH14">
        <f>IF(ISEVEN(ROW(Diff!CH14)), 4*Diff!CH14,2*Diff!CH14)</f>
        <v>0</v>
      </c>
      <c r="CI14">
        <f>IF(ISEVEN(ROW(Diff!CI14)), 4*Diff!CI14,2*Diff!CI14)</f>
        <v>0</v>
      </c>
      <c r="CJ14">
        <f>IF(ISEVEN(ROW(Diff!CJ14)), 4*Diff!CJ14,2*Diff!CJ14)</f>
        <v>0</v>
      </c>
      <c r="CK14">
        <f>IF(ISEVEN(ROW(Diff!CK14)), 4*Diff!CK14,2*Diff!CK14)</f>
        <v>0</v>
      </c>
      <c r="CL14">
        <f>IF(ISEVEN(ROW(Diff!CL14)), 4*Diff!CL14,2*Diff!CL14)</f>
        <v>0</v>
      </c>
      <c r="CM14">
        <f>IF(ISEVEN(ROW(Diff!CM14)), 4*Diff!CM14,2*Diff!CM14)</f>
        <v>0</v>
      </c>
      <c r="CN14">
        <f>IF(ISEVEN(ROW(Diff!CN14)), 4*Diff!CN14,2*Diff!CN14)</f>
        <v>0</v>
      </c>
      <c r="CO14">
        <f>IF(ISEVEN(ROW(Diff!CO14)), 4*Diff!CO14,2*Diff!CO14)</f>
        <v>0</v>
      </c>
      <c r="CP14">
        <f>IF(ISEVEN(ROW(Diff!CP14)), 4*Diff!CP14,2*Diff!CP14)</f>
        <v>0</v>
      </c>
      <c r="CQ14">
        <f>IF(ISEVEN(ROW(Diff!CQ14)), 4*Diff!CQ14,2*Diff!CQ14)</f>
        <v>0</v>
      </c>
      <c r="CR14">
        <f>IF(ISEVEN(ROW(Diff!CR14)), 4*Diff!CR14,2*Diff!CR14)</f>
        <v>0</v>
      </c>
      <c r="CS14">
        <f>IF(ISEVEN(ROW(Diff!CS14)), 4*Diff!CS14,2*Diff!CS14)</f>
        <v>0</v>
      </c>
      <c r="CT14">
        <f>IF(ISEVEN(ROW(Diff!CT14)), 4*Diff!CT14,2*Diff!CT14)</f>
        <v>0</v>
      </c>
    </row>
    <row r="15" spans="1:98">
      <c r="B15">
        <f>IF(ISEVEN(ROW(Diff!B15)), 4*Diff!B15,2*Diff!B15)</f>
        <v>0</v>
      </c>
      <c r="C15">
        <f>IF(ISEVEN(ROW(Diff!C15)), 4*Diff!C15,2*Diff!C15)</f>
        <v>0</v>
      </c>
      <c r="D15">
        <f>IF(ISEVEN(ROW(Diff!D15)), 4*Diff!D15,2*Diff!D15)</f>
        <v>0</v>
      </c>
      <c r="E15">
        <f>IF(ISEVEN(ROW(Diff!E15)), 4*Diff!E15,2*Diff!E15)</f>
        <v>0</v>
      </c>
      <c r="F15">
        <f>IF(ISEVEN(ROW(Diff!F15)), 4*Diff!F15,2*Diff!F15)</f>
        <v>0</v>
      </c>
      <c r="G15">
        <f>IF(ISEVEN(ROW(Diff!G15)), 4*Diff!G15,2*Diff!G15)</f>
        <v>0</v>
      </c>
      <c r="H15">
        <f>IF(ISEVEN(ROW(Diff!H15)), 4*Diff!H15,2*Diff!H15)</f>
        <v>0</v>
      </c>
      <c r="I15">
        <f>IF(ISEVEN(ROW(Diff!I15)), 4*Diff!I15,2*Diff!I15)</f>
        <v>0</v>
      </c>
      <c r="J15">
        <f>IF(ISEVEN(ROW(Diff!J15)), 4*Diff!J15,2*Diff!J15)</f>
        <v>0</v>
      </c>
      <c r="K15">
        <f>IF(ISEVEN(ROW(Diff!K15)), 4*Diff!K15,2*Diff!K15)</f>
        <v>0</v>
      </c>
      <c r="L15">
        <f>IF(ISEVEN(ROW(Diff!L15)), 4*Diff!L15,2*Diff!L15)</f>
        <v>0</v>
      </c>
      <c r="M15">
        <f>IF(ISEVEN(ROW(Diff!M15)), 4*Diff!M15,2*Diff!M15)</f>
        <v>0</v>
      </c>
      <c r="N15">
        <f>IF(ISEVEN(ROW(Diff!N15)), 4*Diff!N15,2*Diff!N15)</f>
        <v>0</v>
      </c>
      <c r="O15">
        <f>IF(ISEVEN(ROW(Diff!O15)), 4*Diff!O15,2*Diff!O15)</f>
        <v>0</v>
      </c>
      <c r="P15">
        <f>IF(ISEVEN(ROW(Diff!P15)), 4*Diff!P15,2*Diff!P15)</f>
        <v>0</v>
      </c>
      <c r="Q15">
        <f>IF(ISEVEN(ROW(Diff!Q15)), 4*Diff!Q15,2*Diff!Q15)</f>
        <v>0</v>
      </c>
      <c r="R15">
        <f>IF(ISEVEN(ROW(Diff!R15)), 4*Diff!R15,2*Diff!R15)</f>
        <v>0</v>
      </c>
      <c r="S15">
        <f>IF(ISEVEN(ROW(Diff!S15)), 4*Diff!S15,2*Diff!S15)</f>
        <v>0</v>
      </c>
      <c r="T15">
        <f>IF(ISEVEN(ROW(Diff!T15)), 4*Diff!T15,2*Diff!T15)</f>
        <v>0</v>
      </c>
      <c r="U15">
        <f>IF(ISEVEN(ROW(Diff!U15)), 4*Diff!U15,2*Diff!U15)</f>
        <v>0</v>
      </c>
      <c r="V15">
        <f>IF(ISEVEN(ROW(Diff!V15)), 4*Diff!V15,2*Diff!V15)</f>
        <v>0</v>
      </c>
      <c r="W15">
        <f>IF(ISEVEN(ROW(Diff!W15)), 4*Diff!W15,2*Diff!W15)</f>
        <v>0</v>
      </c>
      <c r="X15">
        <f>IF(ISEVEN(ROW(Diff!X15)), 4*Diff!X15,2*Diff!X15)</f>
        <v>0</v>
      </c>
      <c r="Y15">
        <f>IF(ISEVEN(ROW(Diff!Y15)), 4*Diff!Y15,2*Diff!Y15)</f>
        <v>0</v>
      </c>
      <c r="Z15">
        <f>IF(ISEVEN(ROW(Diff!Z15)), 4*Diff!Z15,2*Diff!Z15)</f>
        <v>0</v>
      </c>
      <c r="AA15">
        <f>IF(ISEVEN(ROW(Diff!AA15)), 4*Diff!AA15,2*Diff!AA15)</f>
        <v>0</v>
      </c>
      <c r="AB15">
        <f>IF(ISEVEN(ROW(Diff!AB15)), 4*Diff!AB15,2*Diff!AB15)</f>
        <v>0</v>
      </c>
      <c r="AC15">
        <f>IF(ISEVEN(ROW(Diff!AC15)), 4*Diff!AC15,2*Diff!AC15)</f>
        <v>0</v>
      </c>
      <c r="AD15">
        <f>IF(ISEVEN(ROW(Diff!AD15)), 4*Diff!AD15,2*Diff!AD15)</f>
        <v>0</v>
      </c>
      <c r="AE15">
        <f>IF(ISEVEN(ROW(Diff!AE15)), 4*Diff!AE15,2*Diff!AE15)</f>
        <v>0</v>
      </c>
      <c r="AF15">
        <f>IF(ISEVEN(ROW(Diff!AF15)), 4*Diff!AF15,2*Diff!AF15)</f>
        <v>0</v>
      </c>
      <c r="AG15">
        <f>IF(ISEVEN(ROW(Diff!AG15)), 4*Diff!AG15,2*Diff!AG15)</f>
        <v>0</v>
      </c>
      <c r="AH15">
        <f>IF(ISEVEN(ROW(Diff!AH15)), 4*Diff!AH15,2*Diff!AH15)</f>
        <v>0</v>
      </c>
      <c r="AI15">
        <f>IF(ISEVEN(ROW(Diff!AI15)), 4*Diff!AI15,2*Diff!AI15)</f>
        <v>0</v>
      </c>
      <c r="AJ15">
        <f>IF(ISEVEN(ROW(Diff!AJ15)), 4*Diff!AJ15,2*Diff!AJ15)</f>
        <v>0</v>
      </c>
      <c r="AK15">
        <f>IF(ISEVEN(ROW(Diff!AK15)), 4*Diff!AK15,2*Diff!AK15)</f>
        <v>0</v>
      </c>
      <c r="AL15">
        <f>IF(ISEVEN(ROW(Diff!AL15)), 4*Diff!AL15,2*Diff!AL15)</f>
        <v>0</v>
      </c>
      <c r="AM15">
        <f>IF(ISEVEN(ROW(Diff!AM15)), 4*Diff!AM15,2*Diff!AM15)</f>
        <v>0</v>
      </c>
      <c r="AN15">
        <f>IF(ISEVEN(ROW(Diff!AN15)), 4*Diff!AN15,2*Diff!AN15)</f>
        <v>0</v>
      </c>
      <c r="AO15">
        <f>IF(ISEVEN(ROW(Diff!AO15)), 4*Diff!AO15,2*Diff!AO15)</f>
        <v>0</v>
      </c>
      <c r="AP15">
        <f>IF(ISEVEN(ROW(Diff!AP15)), 4*Diff!AP15,2*Diff!AP15)</f>
        <v>0</v>
      </c>
      <c r="AQ15">
        <f>IF(ISEVEN(ROW(Diff!AQ15)), 4*Diff!AQ15,2*Diff!AQ15)</f>
        <v>0</v>
      </c>
      <c r="AR15">
        <f>IF(ISEVEN(ROW(Diff!AR15)), 4*Diff!AR15,2*Diff!AR15)</f>
        <v>0</v>
      </c>
      <c r="AS15">
        <f>IF(ISEVEN(ROW(Diff!AS15)), 4*Diff!AS15,2*Diff!AS15)</f>
        <v>0</v>
      </c>
      <c r="AT15">
        <f>IF(ISEVEN(ROW(Diff!AT15)), 4*Diff!AT15,2*Diff!AT15)</f>
        <v>0</v>
      </c>
      <c r="AU15">
        <f>IF(ISEVEN(ROW(Diff!AU15)), 4*Diff!AU15,2*Diff!AU15)</f>
        <v>0</v>
      </c>
      <c r="AV15">
        <f>IF(ISEVEN(ROW(Diff!AV15)), 4*Diff!AV15,2*Diff!AV15)</f>
        <v>0</v>
      </c>
      <c r="AW15">
        <f>IF(ISEVEN(ROW(Diff!AW15)), 4*Diff!AW15,2*Diff!AW15)</f>
        <v>0</v>
      </c>
      <c r="AX15">
        <f>IF(ISEVEN(ROW(Diff!AX15)), 4*Diff!AX15,2*Diff!AX15)</f>
        <v>0</v>
      </c>
      <c r="AY15">
        <f>IF(ISEVEN(ROW(Diff!AY15)), 4*Diff!AY15,2*Diff!AY15)</f>
        <v>0</v>
      </c>
      <c r="AZ15">
        <f>IF(ISEVEN(ROW(Diff!AZ15)), 4*Diff!AZ15,2*Diff!AZ15)</f>
        <v>0</v>
      </c>
      <c r="BA15">
        <f>IF(ISEVEN(ROW(Diff!BA15)), 4*Diff!BA15,2*Diff!BA15)</f>
        <v>0</v>
      </c>
      <c r="BB15">
        <f>IF(ISEVEN(ROW(Diff!BB15)), 4*Diff!BB15,2*Diff!BB15)</f>
        <v>0</v>
      </c>
      <c r="BC15">
        <f>IF(ISEVEN(ROW(Diff!BC15)), 4*Diff!BC15,2*Diff!BC15)</f>
        <v>0</v>
      </c>
      <c r="BD15">
        <f>IF(ISEVEN(ROW(Diff!BD15)), 4*Diff!BD15,2*Diff!BD15)</f>
        <v>0</v>
      </c>
      <c r="BE15">
        <f>IF(ISEVEN(ROW(Diff!BE15)), 4*Diff!BE15,2*Diff!BE15)</f>
        <v>0</v>
      </c>
      <c r="BF15">
        <f>IF(ISEVEN(ROW(Diff!BF15)), 4*Diff!BF15,2*Diff!BF15)</f>
        <v>0</v>
      </c>
      <c r="BG15">
        <f>IF(ISEVEN(ROW(Diff!BG15)), 4*Diff!BG15,2*Diff!BG15)</f>
        <v>0</v>
      </c>
      <c r="BH15">
        <f>IF(ISEVEN(ROW(Diff!BH15)), 4*Diff!BH15,2*Diff!BH15)</f>
        <v>0</v>
      </c>
      <c r="BI15">
        <f>IF(ISEVEN(ROW(Diff!BI15)), 4*Diff!BI15,2*Diff!BI15)</f>
        <v>0</v>
      </c>
      <c r="BJ15">
        <f>IF(ISEVEN(ROW(Diff!BJ15)), 4*Diff!BJ15,2*Diff!BJ15)</f>
        <v>0</v>
      </c>
      <c r="BK15">
        <f>IF(ISEVEN(ROW(Diff!BK15)), 4*Diff!BK15,2*Diff!BK15)</f>
        <v>0</v>
      </c>
      <c r="BL15">
        <f>IF(ISEVEN(ROW(Diff!BL15)), 4*Diff!BL15,2*Diff!BL15)</f>
        <v>0</v>
      </c>
      <c r="BM15">
        <f>IF(ISEVEN(ROW(Diff!BM15)), 4*Diff!BM15,2*Diff!BM15)</f>
        <v>0</v>
      </c>
      <c r="BN15">
        <f>IF(ISEVEN(ROW(Diff!BN15)), 4*Diff!BN15,2*Diff!BN15)</f>
        <v>0</v>
      </c>
      <c r="BO15">
        <f>IF(ISEVEN(ROW(Diff!BO15)), 4*Diff!BO15,2*Diff!BO15)</f>
        <v>0</v>
      </c>
      <c r="BP15">
        <f>IF(ISEVEN(ROW(Diff!BP15)), 4*Diff!BP15,2*Diff!BP15)</f>
        <v>0</v>
      </c>
      <c r="BQ15">
        <f>IF(ISEVEN(ROW(Diff!BQ15)), 4*Diff!BQ15,2*Diff!BQ15)</f>
        <v>0</v>
      </c>
      <c r="BR15">
        <f>IF(ISEVEN(ROW(Diff!BR15)), 4*Diff!BR15,2*Diff!BR15)</f>
        <v>0</v>
      </c>
      <c r="BS15">
        <f>IF(ISEVEN(ROW(Diff!BS15)), 4*Diff!BS15,2*Diff!BS15)</f>
        <v>0</v>
      </c>
      <c r="BT15">
        <f>IF(ISEVEN(ROW(Diff!BT15)), 4*Diff!BT15,2*Diff!BT15)</f>
        <v>0</v>
      </c>
      <c r="BU15">
        <f>IF(ISEVEN(ROW(Diff!BU15)), 4*Diff!BU15,2*Diff!BU15)</f>
        <v>0</v>
      </c>
      <c r="BV15">
        <f>IF(ISEVEN(ROW(Diff!BV15)), 4*Diff!BV15,2*Diff!BV15)</f>
        <v>0</v>
      </c>
      <c r="BW15">
        <f>IF(ISEVEN(ROW(Diff!BW15)), 4*Diff!BW15,2*Diff!BW15)</f>
        <v>0</v>
      </c>
      <c r="BX15">
        <f>IF(ISEVEN(ROW(Diff!BX15)), 4*Diff!BX15,2*Diff!BX15)</f>
        <v>0</v>
      </c>
      <c r="BY15">
        <f>IF(ISEVEN(ROW(Diff!BY15)), 4*Diff!BY15,2*Diff!BY15)</f>
        <v>0</v>
      </c>
      <c r="BZ15">
        <f>IF(ISEVEN(ROW(Diff!BZ15)), 4*Diff!BZ15,2*Diff!BZ15)</f>
        <v>0</v>
      </c>
      <c r="CA15">
        <f>IF(ISEVEN(ROW(Diff!CA15)), 4*Diff!CA15,2*Diff!CA15)</f>
        <v>0</v>
      </c>
      <c r="CB15">
        <f>IF(ISEVEN(ROW(Diff!CB15)), 4*Diff!CB15,2*Diff!CB15)</f>
        <v>0</v>
      </c>
      <c r="CC15">
        <f>IF(ISEVEN(ROW(Diff!CC15)), 4*Diff!CC15,2*Diff!CC15)</f>
        <v>0</v>
      </c>
      <c r="CD15">
        <f>IF(ISEVEN(ROW(Diff!CD15)), 4*Diff!CD15,2*Diff!CD15)</f>
        <v>0</v>
      </c>
      <c r="CE15">
        <f>IF(ISEVEN(ROW(Diff!CE15)), 4*Diff!CE15,2*Diff!CE15)</f>
        <v>0</v>
      </c>
      <c r="CF15">
        <f>IF(ISEVEN(ROW(Diff!CF15)), 4*Diff!CF15,2*Diff!CF15)</f>
        <v>0</v>
      </c>
      <c r="CG15">
        <f>IF(ISEVEN(ROW(Diff!CG15)), 4*Diff!CG15,2*Diff!CG15)</f>
        <v>0</v>
      </c>
      <c r="CH15">
        <f>IF(ISEVEN(ROW(Diff!CH15)), 4*Diff!CH15,2*Diff!CH15)</f>
        <v>0</v>
      </c>
      <c r="CI15">
        <f>IF(ISEVEN(ROW(Diff!CI15)), 4*Diff!CI15,2*Diff!CI15)</f>
        <v>0</v>
      </c>
      <c r="CJ15">
        <f>IF(ISEVEN(ROW(Diff!CJ15)), 4*Diff!CJ15,2*Diff!CJ15)</f>
        <v>0</v>
      </c>
      <c r="CK15">
        <f>IF(ISEVEN(ROW(Diff!CK15)), 4*Diff!CK15,2*Diff!CK15)</f>
        <v>0</v>
      </c>
      <c r="CL15">
        <f>IF(ISEVEN(ROW(Diff!CL15)), 4*Diff!CL15,2*Diff!CL15)</f>
        <v>0</v>
      </c>
      <c r="CM15">
        <f>IF(ISEVEN(ROW(Diff!CM15)), 4*Diff!CM15,2*Diff!CM15)</f>
        <v>0</v>
      </c>
      <c r="CN15">
        <f>IF(ISEVEN(ROW(Diff!CN15)), 4*Diff!CN15,2*Diff!CN15)</f>
        <v>0</v>
      </c>
      <c r="CO15">
        <f>IF(ISEVEN(ROW(Diff!CO15)), 4*Diff!CO15,2*Diff!CO15)</f>
        <v>0</v>
      </c>
      <c r="CP15">
        <f>IF(ISEVEN(ROW(Diff!CP15)), 4*Diff!CP15,2*Diff!CP15)</f>
        <v>0</v>
      </c>
      <c r="CQ15">
        <f>IF(ISEVEN(ROW(Diff!CQ15)), 4*Diff!CQ15,2*Diff!CQ15)</f>
        <v>0</v>
      </c>
      <c r="CR15">
        <f>IF(ISEVEN(ROW(Diff!CR15)), 4*Diff!CR15,2*Diff!CR15)</f>
        <v>0</v>
      </c>
      <c r="CS15">
        <f>IF(ISEVEN(ROW(Diff!CS15)), 4*Diff!CS15,2*Diff!CS15)</f>
        <v>0</v>
      </c>
      <c r="CT15">
        <f>IF(ISEVEN(ROW(Diff!CT15)), 4*Diff!CT15,2*Diff!CT15)</f>
        <v>0</v>
      </c>
    </row>
    <row r="16" spans="1:98">
      <c r="B16">
        <f>IF(ISEVEN(ROW(Diff!B16)), 4*Diff!B16,2*Diff!B16)</f>
        <v>0</v>
      </c>
      <c r="C16">
        <f>IF(ISEVEN(ROW(Diff!C16)), 4*Diff!C16,2*Diff!C16)</f>
        <v>0</v>
      </c>
      <c r="D16">
        <f>IF(ISEVEN(ROW(Diff!D16)), 4*Diff!D16,2*Diff!D16)</f>
        <v>0</v>
      </c>
      <c r="E16">
        <f>IF(ISEVEN(ROW(Diff!E16)), 4*Diff!E16,2*Diff!E16)</f>
        <v>0</v>
      </c>
      <c r="F16">
        <f>IF(ISEVEN(ROW(Diff!F16)), 4*Diff!F16,2*Diff!F16)</f>
        <v>0</v>
      </c>
      <c r="G16">
        <f>IF(ISEVEN(ROW(Diff!G16)), 4*Diff!G16,2*Diff!G16)</f>
        <v>0</v>
      </c>
      <c r="H16">
        <f>IF(ISEVEN(ROW(Diff!H16)), 4*Diff!H16,2*Diff!H16)</f>
        <v>0</v>
      </c>
      <c r="I16">
        <f>IF(ISEVEN(ROW(Diff!I16)), 4*Diff!I16,2*Diff!I16)</f>
        <v>0</v>
      </c>
      <c r="J16">
        <f>IF(ISEVEN(ROW(Diff!J16)), 4*Diff!J16,2*Diff!J16)</f>
        <v>0</v>
      </c>
      <c r="K16">
        <f>IF(ISEVEN(ROW(Diff!K16)), 4*Diff!K16,2*Diff!K16)</f>
        <v>0</v>
      </c>
      <c r="L16">
        <f>IF(ISEVEN(ROW(Diff!L16)), 4*Diff!L16,2*Diff!L16)</f>
        <v>0</v>
      </c>
      <c r="M16">
        <f>IF(ISEVEN(ROW(Diff!M16)), 4*Diff!M16,2*Diff!M16)</f>
        <v>0</v>
      </c>
      <c r="N16">
        <f>IF(ISEVEN(ROW(Diff!N16)), 4*Diff!N16,2*Diff!N16)</f>
        <v>0</v>
      </c>
      <c r="O16">
        <f>IF(ISEVEN(ROW(Diff!O16)), 4*Diff!O16,2*Diff!O16)</f>
        <v>0</v>
      </c>
      <c r="P16">
        <f>IF(ISEVEN(ROW(Diff!P16)), 4*Diff!P16,2*Diff!P16)</f>
        <v>0</v>
      </c>
      <c r="Q16">
        <f>IF(ISEVEN(ROW(Diff!Q16)), 4*Diff!Q16,2*Diff!Q16)</f>
        <v>0</v>
      </c>
      <c r="R16">
        <f>IF(ISEVEN(ROW(Diff!R16)), 4*Diff!R16,2*Diff!R16)</f>
        <v>0</v>
      </c>
      <c r="S16">
        <f>IF(ISEVEN(ROW(Diff!S16)), 4*Diff!S16,2*Diff!S16)</f>
        <v>0</v>
      </c>
      <c r="T16">
        <f>IF(ISEVEN(ROW(Diff!T16)), 4*Diff!T16,2*Diff!T16)</f>
        <v>0</v>
      </c>
      <c r="U16">
        <f>IF(ISEVEN(ROW(Diff!U16)), 4*Diff!U16,2*Diff!U16)</f>
        <v>0</v>
      </c>
      <c r="V16">
        <f>IF(ISEVEN(ROW(Diff!V16)), 4*Diff!V16,2*Diff!V16)</f>
        <v>0</v>
      </c>
      <c r="W16">
        <f>IF(ISEVEN(ROW(Diff!W16)), 4*Diff!W16,2*Diff!W16)</f>
        <v>0</v>
      </c>
      <c r="X16">
        <f>IF(ISEVEN(ROW(Diff!X16)), 4*Diff!X16,2*Diff!X16)</f>
        <v>0</v>
      </c>
      <c r="Y16">
        <f>IF(ISEVEN(ROW(Diff!Y16)), 4*Diff!Y16,2*Diff!Y16)</f>
        <v>0</v>
      </c>
      <c r="Z16">
        <f>IF(ISEVEN(ROW(Diff!Z16)), 4*Diff!Z16,2*Diff!Z16)</f>
        <v>0</v>
      </c>
      <c r="AA16">
        <f>IF(ISEVEN(ROW(Diff!AA16)), 4*Diff!AA16,2*Diff!AA16)</f>
        <v>0</v>
      </c>
      <c r="AB16">
        <f>IF(ISEVEN(ROW(Diff!AB16)), 4*Diff!AB16,2*Diff!AB16)</f>
        <v>0</v>
      </c>
      <c r="AC16">
        <f>IF(ISEVEN(ROW(Diff!AC16)), 4*Diff!AC16,2*Diff!AC16)</f>
        <v>0</v>
      </c>
      <c r="AD16">
        <f>IF(ISEVEN(ROW(Diff!AD16)), 4*Diff!AD16,2*Diff!AD16)</f>
        <v>0</v>
      </c>
      <c r="AE16">
        <f>IF(ISEVEN(ROW(Diff!AE16)), 4*Diff!AE16,2*Diff!AE16)</f>
        <v>0</v>
      </c>
      <c r="AF16">
        <f>IF(ISEVEN(ROW(Diff!AF16)), 4*Diff!AF16,2*Diff!AF16)</f>
        <v>0</v>
      </c>
      <c r="AG16">
        <f>IF(ISEVEN(ROW(Diff!AG16)), 4*Diff!AG16,2*Diff!AG16)</f>
        <v>0</v>
      </c>
      <c r="AH16">
        <f>IF(ISEVEN(ROW(Diff!AH16)), 4*Diff!AH16,2*Diff!AH16)</f>
        <v>0</v>
      </c>
      <c r="AI16">
        <f>IF(ISEVEN(ROW(Diff!AI16)), 4*Diff!AI16,2*Diff!AI16)</f>
        <v>0</v>
      </c>
      <c r="AJ16">
        <f>IF(ISEVEN(ROW(Diff!AJ16)), 4*Diff!AJ16,2*Diff!AJ16)</f>
        <v>0</v>
      </c>
      <c r="AK16">
        <f>IF(ISEVEN(ROW(Diff!AK16)), 4*Diff!AK16,2*Diff!AK16)</f>
        <v>0</v>
      </c>
      <c r="AL16">
        <f>IF(ISEVEN(ROW(Diff!AL16)), 4*Diff!AL16,2*Diff!AL16)</f>
        <v>0</v>
      </c>
      <c r="AM16">
        <f>IF(ISEVEN(ROW(Diff!AM16)), 4*Diff!AM16,2*Diff!AM16)</f>
        <v>0</v>
      </c>
      <c r="AN16">
        <f>IF(ISEVEN(ROW(Diff!AN16)), 4*Diff!AN16,2*Diff!AN16)</f>
        <v>0</v>
      </c>
      <c r="AO16">
        <f>IF(ISEVEN(ROW(Diff!AO16)), 4*Diff!AO16,2*Diff!AO16)</f>
        <v>0</v>
      </c>
      <c r="AP16">
        <f>IF(ISEVEN(ROW(Diff!AP16)), 4*Diff!AP16,2*Diff!AP16)</f>
        <v>0</v>
      </c>
      <c r="AQ16">
        <f>IF(ISEVEN(ROW(Diff!AQ16)), 4*Diff!AQ16,2*Diff!AQ16)</f>
        <v>0</v>
      </c>
      <c r="AR16">
        <f>IF(ISEVEN(ROW(Diff!AR16)), 4*Diff!AR16,2*Diff!AR16)</f>
        <v>0</v>
      </c>
      <c r="AS16">
        <f>IF(ISEVEN(ROW(Diff!AS16)), 4*Diff!AS16,2*Diff!AS16)</f>
        <v>0</v>
      </c>
      <c r="AT16">
        <f>IF(ISEVEN(ROW(Diff!AT16)), 4*Diff!AT16,2*Diff!AT16)</f>
        <v>0</v>
      </c>
      <c r="AU16">
        <f>IF(ISEVEN(ROW(Diff!AU16)), 4*Diff!AU16,2*Diff!AU16)</f>
        <v>0</v>
      </c>
      <c r="AV16">
        <f>IF(ISEVEN(ROW(Diff!AV16)), 4*Diff!AV16,2*Diff!AV16)</f>
        <v>0</v>
      </c>
      <c r="AW16">
        <f>IF(ISEVEN(ROW(Diff!AW16)), 4*Diff!AW16,2*Diff!AW16)</f>
        <v>0</v>
      </c>
      <c r="AX16">
        <f>IF(ISEVEN(ROW(Diff!AX16)), 4*Diff!AX16,2*Diff!AX16)</f>
        <v>0</v>
      </c>
      <c r="AY16">
        <f>IF(ISEVEN(ROW(Diff!AY16)), 4*Diff!AY16,2*Diff!AY16)</f>
        <v>0</v>
      </c>
      <c r="AZ16">
        <f>IF(ISEVEN(ROW(Diff!AZ16)), 4*Diff!AZ16,2*Diff!AZ16)</f>
        <v>0</v>
      </c>
      <c r="BA16">
        <f>IF(ISEVEN(ROW(Diff!BA16)), 4*Diff!BA16,2*Diff!BA16)</f>
        <v>0</v>
      </c>
      <c r="BB16">
        <f>IF(ISEVEN(ROW(Diff!BB16)), 4*Diff!BB16,2*Diff!BB16)</f>
        <v>0</v>
      </c>
      <c r="BC16">
        <f>IF(ISEVEN(ROW(Diff!BC16)), 4*Diff!BC16,2*Diff!BC16)</f>
        <v>0</v>
      </c>
      <c r="BD16">
        <f>IF(ISEVEN(ROW(Diff!BD16)), 4*Diff!BD16,2*Diff!BD16)</f>
        <v>0</v>
      </c>
      <c r="BE16">
        <f>IF(ISEVEN(ROW(Diff!BE16)), 4*Diff!BE16,2*Diff!BE16)</f>
        <v>0</v>
      </c>
      <c r="BF16">
        <f>IF(ISEVEN(ROW(Diff!BF16)), 4*Diff!BF16,2*Diff!BF16)</f>
        <v>0</v>
      </c>
      <c r="BG16">
        <f>IF(ISEVEN(ROW(Diff!BG16)), 4*Diff!BG16,2*Diff!BG16)</f>
        <v>0</v>
      </c>
      <c r="BH16">
        <f>IF(ISEVEN(ROW(Diff!BH16)), 4*Diff!BH16,2*Diff!BH16)</f>
        <v>0</v>
      </c>
      <c r="BI16">
        <f>IF(ISEVEN(ROW(Diff!BI16)), 4*Diff!BI16,2*Diff!BI16)</f>
        <v>0</v>
      </c>
      <c r="BJ16">
        <f>IF(ISEVEN(ROW(Diff!BJ16)), 4*Diff!BJ16,2*Diff!BJ16)</f>
        <v>0</v>
      </c>
      <c r="BK16">
        <f>IF(ISEVEN(ROW(Diff!BK16)), 4*Diff!BK16,2*Diff!BK16)</f>
        <v>0</v>
      </c>
      <c r="BL16">
        <f>IF(ISEVEN(ROW(Diff!BL16)), 4*Diff!BL16,2*Diff!BL16)</f>
        <v>0</v>
      </c>
      <c r="BM16">
        <f>IF(ISEVEN(ROW(Diff!BM16)), 4*Diff!BM16,2*Diff!BM16)</f>
        <v>0</v>
      </c>
      <c r="BN16">
        <f>IF(ISEVEN(ROW(Diff!BN16)), 4*Diff!BN16,2*Diff!BN16)</f>
        <v>0</v>
      </c>
      <c r="BO16">
        <f>IF(ISEVEN(ROW(Diff!BO16)), 4*Diff!BO16,2*Diff!BO16)</f>
        <v>0</v>
      </c>
      <c r="BP16">
        <f>IF(ISEVEN(ROW(Diff!BP16)), 4*Diff!BP16,2*Diff!BP16)</f>
        <v>0</v>
      </c>
      <c r="BQ16">
        <f>IF(ISEVEN(ROW(Diff!BQ16)), 4*Diff!BQ16,2*Diff!BQ16)</f>
        <v>0</v>
      </c>
      <c r="BR16">
        <f>IF(ISEVEN(ROW(Diff!BR16)), 4*Diff!BR16,2*Diff!BR16)</f>
        <v>0</v>
      </c>
      <c r="BS16">
        <f>IF(ISEVEN(ROW(Diff!BS16)), 4*Diff!BS16,2*Diff!BS16)</f>
        <v>0</v>
      </c>
      <c r="BT16">
        <f>IF(ISEVEN(ROW(Diff!BT16)), 4*Diff!BT16,2*Diff!BT16)</f>
        <v>0</v>
      </c>
      <c r="BU16">
        <f>IF(ISEVEN(ROW(Diff!BU16)), 4*Diff!BU16,2*Diff!BU16)</f>
        <v>0</v>
      </c>
      <c r="BV16">
        <f>IF(ISEVEN(ROW(Diff!BV16)), 4*Diff!BV16,2*Diff!BV16)</f>
        <v>0</v>
      </c>
      <c r="BW16">
        <f>IF(ISEVEN(ROW(Diff!BW16)), 4*Diff!BW16,2*Diff!BW16)</f>
        <v>0</v>
      </c>
      <c r="BX16">
        <f>IF(ISEVEN(ROW(Diff!BX16)), 4*Diff!BX16,2*Diff!BX16)</f>
        <v>0</v>
      </c>
      <c r="BY16">
        <f>IF(ISEVEN(ROW(Diff!BY16)), 4*Diff!BY16,2*Diff!BY16)</f>
        <v>0</v>
      </c>
      <c r="BZ16">
        <f>IF(ISEVEN(ROW(Diff!BZ16)), 4*Diff!BZ16,2*Diff!BZ16)</f>
        <v>0</v>
      </c>
      <c r="CA16">
        <f>IF(ISEVEN(ROW(Diff!CA16)), 4*Diff!CA16,2*Diff!CA16)</f>
        <v>0</v>
      </c>
      <c r="CB16">
        <f>IF(ISEVEN(ROW(Diff!CB16)), 4*Diff!CB16,2*Diff!CB16)</f>
        <v>0</v>
      </c>
      <c r="CC16">
        <f>IF(ISEVEN(ROW(Diff!CC16)), 4*Diff!CC16,2*Diff!CC16)</f>
        <v>0</v>
      </c>
      <c r="CD16">
        <f>IF(ISEVEN(ROW(Diff!CD16)), 4*Diff!CD16,2*Diff!CD16)</f>
        <v>0</v>
      </c>
      <c r="CE16">
        <f>IF(ISEVEN(ROW(Diff!CE16)), 4*Diff!CE16,2*Diff!CE16)</f>
        <v>0</v>
      </c>
      <c r="CF16">
        <f>IF(ISEVEN(ROW(Diff!CF16)), 4*Diff!CF16,2*Diff!CF16)</f>
        <v>0</v>
      </c>
      <c r="CG16">
        <f>IF(ISEVEN(ROW(Diff!CG16)), 4*Diff!CG16,2*Diff!CG16)</f>
        <v>0</v>
      </c>
      <c r="CH16">
        <f>IF(ISEVEN(ROW(Diff!CH16)), 4*Diff!CH16,2*Diff!CH16)</f>
        <v>0</v>
      </c>
      <c r="CI16">
        <f>IF(ISEVEN(ROW(Diff!CI16)), 4*Diff!CI16,2*Diff!CI16)</f>
        <v>0</v>
      </c>
      <c r="CJ16">
        <f>IF(ISEVEN(ROW(Diff!CJ16)), 4*Diff!CJ16,2*Diff!CJ16)</f>
        <v>0</v>
      </c>
      <c r="CK16">
        <f>IF(ISEVEN(ROW(Diff!CK16)), 4*Diff!CK16,2*Diff!CK16)</f>
        <v>0</v>
      </c>
      <c r="CL16">
        <f>IF(ISEVEN(ROW(Diff!CL16)), 4*Diff!CL16,2*Diff!CL16)</f>
        <v>0</v>
      </c>
      <c r="CM16">
        <f>IF(ISEVEN(ROW(Diff!CM16)), 4*Diff!CM16,2*Diff!CM16)</f>
        <v>0</v>
      </c>
      <c r="CN16">
        <f>IF(ISEVEN(ROW(Diff!CN16)), 4*Diff!CN16,2*Diff!CN16)</f>
        <v>0</v>
      </c>
      <c r="CO16">
        <f>IF(ISEVEN(ROW(Diff!CO16)), 4*Diff!CO16,2*Diff!CO16)</f>
        <v>0</v>
      </c>
      <c r="CP16">
        <f>IF(ISEVEN(ROW(Diff!CP16)), 4*Diff!CP16,2*Diff!CP16)</f>
        <v>0</v>
      </c>
      <c r="CQ16">
        <f>IF(ISEVEN(ROW(Diff!CQ16)), 4*Diff!CQ16,2*Diff!CQ16)</f>
        <v>0</v>
      </c>
      <c r="CR16">
        <f>IF(ISEVEN(ROW(Diff!CR16)), 4*Diff!CR16,2*Diff!CR16)</f>
        <v>0</v>
      </c>
      <c r="CS16">
        <f>IF(ISEVEN(ROW(Diff!CS16)), 4*Diff!CS16,2*Diff!CS16)</f>
        <v>0</v>
      </c>
      <c r="CT16">
        <f>IF(ISEVEN(ROW(Diff!CT16)), 4*Diff!CT16,2*Diff!CT16)</f>
        <v>0</v>
      </c>
    </row>
    <row r="17" spans="2:98">
      <c r="B17">
        <f>IF(ISEVEN(ROW(Diff!B17)), 4*Diff!B17,2*Diff!B17)</f>
        <v>0</v>
      </c>
      <c r="C17">
        <f>IF(ISEVEN(ROW(Diff!C17)), 4*Diff!C17,2*Diff!C17)</f>
        <v>0</v>
      </c>
      <c r="D17">
        <f>IF(ISEVEN(ROW(Diff!D17)), 4*Diff!D17,2*Diff!D17)</f>
        <v>0</v>
      </c>
      <c r="E17">
        <f>IF(ISEVEN(ROW(Diff!E17)), 4*Diff!E17,2*Diff!E17)</f>
        <v>0</v>
      </c>
      <c r="F17">
        <f>IF(ISEVEN(ROW(Diff!F17)), 4*Diff!F17,2*Diff!F17)</f>
        <v>0</v>
      </c>
      <c r="G17">
        <f>IF(ISEVEN(ROW(Diff!G17)), 4*Diff!G17,2*Diff!G17)</f>
        <v>0</v>
      </c>
      <c r="H17">
        <f>IF(ISEVEN(ROW(Diff!H17)), 4*Diff!H17,2*Diff!H17)</f>
        <v>0</v>
      </c>
      <c r="I17">
        <f>IF(ISEVEN(ROW(Diff!I17)), 4*Diff!I17,2*Diff!I17)</f>
        <v>0</v>
      </c>
      <c r="J17">
        <f>IF(ISEVEN(ROW(Diff!J17)), 4*Diff!J17,2*Diff!J17)</f>
        <v>0</v>
      </c>
      <c r="K17">
        <f>IF(ISEVEN(ROW(Diff!K17)), 4*Diff!K17,2*Diff!K17)</f>
        <v>0</v>
      </c>
      <c r="L17">
        <f>IF(ISEVEN(ROW(Diff!L17)), 4*Diff!L17,2*Diff!L17)</f>
        <v>0</v>
      </c>
      <c r="M17">
        <f>IF(ISEVEN(ROW(Diff!M17)), 4*Diff!M17,2*Diff!M17)</f>
        <v>0</v>
      </c>
      <c r="N17">
        <f>IF(ISEVEN(ROW(Diff!N17)), 4*Diff!N17,2*Diff!N17)</f>
        <v>0</v>
      </c>
      <c r="O17">
        <f>IF(ISEVEN(ROW(Diff!O17)), 4*Diff!O17,2*Diff!O17)</f>
        <v>0</v>
      </c>
      <c r="P17">
        <f>IF(ISEVEN(ROW(Diff!P17)), 4*Diff!P17,2*Diff!P17)</f>
        <v>0</v>
      </c>
      <c r="Q17">
        <f>IF(ISEVEN(ROW(Diff!Q17)), 4*Diff!Q17,2*Diff!Q17)</f>
        <v>0</v>
      </c>
      <c r="R17">
        <f>IF(ISEVEN(ROW(Diff!R17)), 4*Diff!R17,2*Diff!R17)</f>
        <v>0</v>
      </c>
      <c r="S17">
        <f>IF(ISEVEN(ROW(Diff!S17)), 4*Diff!S17,2*Diff!S17)</f>
        <v>0</v>
      </c>
      <c r="T17">
        <f>IF(ISEVEN(ROW(Diff!T17)), 4*Diff!T17,2*Diff!T17)</f>
        <v>0</v>
      </c>
      <c r="U17">
        <f>IF(ISEVEN(ROW(Diff!U17)), 4*Diff!U17,2*Diff!U17)</f>
        <v>0</v>
      </c>
      <c r="V17">
        <f>IF(ISEVEN(ROW(Diff!V17)), 4*Diff!V17,2*Diff!V17)</f>
        <v>0</v>
      </c>
      <c r="W17">
        <f>IF(ISEVEN(ROW(Diff!W17)), 4*Diff!W17,2*Diff!W17)</f>
        <v>0</v>
      </c>
      <c r="X17">
        <f>IF(ISEVEN(ROW(Diff!X17)), 4*Diff!X17,2*Diff!X17)</f>
        <v>0</v>
      </c>
      <c r="Y17">
        <f>IF(ISEVEN(ROW(Diff!Y17)), 4*Diff!Y17,2*Diff!Y17)</f>
        <v>0</v>
      </c>
      <c r="Z17">
        <f>IF(ISEVEN(ROW(Diff!Z17)), 4*Diff!Z17,2*Diff!Z17)</f>
        <v>0</v>
      </c>
      <c r="AA17">
        <f>IF(ISEVEN(ROW(Diff!AA17)), 4*Diff!AA17,2*Diff!AA17)</f>
        <v>0</v>
      </c>
      <c r="AB17">
        <f>IF(ISEVEN(ROW(Diff!AB17)), 4*Diff!AB17,2*Diff!AB17)</f>
        <v>0</v>
      </c>
      <c r="AC17">
        <f>IF(ISEVEN(ROW(Diff!AC17)), 4*Diff!AC17,2*Diff!AC17)</f>
        <v>0</v>
      </c>
      <c r="AD17">
        <f>IF(ISEVEN(ROW(Diff!AD17)), 4*Diff!AD17,2*Diff!AD17)</f>
        <v>0</v>
      </c>
      <c r="AE17">
        <f>IF(ISEVEN(ROW(Diff!AE17)), 4*Diff!AE17,2*Diff!AE17)</f>
        <v>0</v>
      </c>
      <c r="AF17">
        <f>IF(ISEVEN(ROW(Diff!AF17)), 4*Diff!AF17,2*Diff!AF17)</f>
        <v>0</v>
      </c>
      <c r="AG17">
        <f>IF(ISEVEN(ROW(Diff!AG17)), 4*Diff!AG17,2*Diff!AG17)</f>
        <v>0</v>
      </c>
      <c r="AH17">
        <f>IF(ISEVEN(ROW(Diff!AH17)), 4*Diff!AH17,2*Diff!AH17)</f>
        <v>0</v>
      </c>
      <c r="AI17">
        <f>IF(ISEVEN(ROW(Diff!AI17)), 4*Diff!AI17,2*Diff!AI17)</f>
        <v>0</v>
      </c>
      <c r="AJ17">
        <f>IF(ISEVEN(ROW(Diff!AJ17)), 4*Diff!AJ17,2*Diff!AJ17)</f>
        <v>0</v>
      </c>
      <c r="AK17">
        <f>IF(ISEVEN(ROW(Diff!AK17)), 4*Diff!AK17,2*Diff!AK17)</f>
        <v>0</v>
      </c>
      <c r="AL17">
        <f>IF(ISEVEN(ROW(Diff!AL17)), 4*Diff!AL17,2*Diff!AL17)</f>
        <v>0</v>
      </c>
      <c r="AM17">
        <f>IF(ISEVEN(ROW(Diff!AM17)), 4*Diff!AM17,2*Diff!AM17)</f>
        <v>0</v>
      </c>
      <c r="AN17">
        <f>IF(ISEVEN(ROW(Diff!AN17)), 4*Diff!AN17,2*Diff!AN17)</f>
        <v>0</v>
      </c>
      <c r="AO17">
        <f>IF(ISEVEN(ROW(Diff!AO17)), 4*Diff!AO17,2*Diff!AO17)</f>
        <v>0</v>
      </c>
      <c r="AP17">
        <f>IF(ISEVEN(ROW(Diff!AP17)), 4*Diff!AP17,2*Diff!AP17)</f>
        <v>0.44199999999997885</v>
      </c>
      <c r="AQ17">
        <f>IF(ISEVEN(ROW(Diff!AQ17)), 4*Diff!AQ17,2*Diff!AQ17)</f>
        <v>0.23599999999999</v>
      </c>
      <c r="AR17">
        <f>IF(ISEVEN(ROW(Diff!AR17)), 4*Diff!AR17,2*Diff!AR17)</f>
        <v>0.57799999999997453</v>
      </c>
      <c r="AS17">
        <f>IF(ISEVEN(ROW(Diff!AS17)), 4*Diff!AS17,2*Diff!AS17)</f>
        <v>0</v>
      </c>
      <c r="AT17">
        <f>IF(ISEVEN(ROW(Diff!AT17)), 4*Diff!AT17,2*Diff!AT17)</f>
        <v>0</v>
      </c>
      <c r="AU17">
        <f>IF(ISEVEN(ROW(Diff!AU17)), 4*Diff!AU17,2*Diff!AU17)</f>
        <v>0</v>
      </c>
      <c r="AV17">
        <f>IF(ISEVEN(ROW(Diff!AV17)), 4*Diff!AV17,2*Diff!AV17)</f>
        <v>0</v>
      </c>
      <c r="AW17">
        <f>IF(ISEVEN(ROW(Diff!AW17)), 4*Diff!AW17,2*Diff!AW17)</f>
        <v>0</v>
      </c>
      <c r="AX17">
        <f>IF(ISEVEN(ROW(Diff!AX17)), 4*Diff!AX17,2*Diff!AX17)</f>
        <v>0</v>
      </c>
      <c r="AY17">
        <f>IF(ISEVEN(ROW(Diff!AY17)), 4*Diff!AY17,2*Diff!AY17)</f>
        <v>0</v>
      </c>
      <c r="AZ17">
        <f>IF(ISEVEN(ROW(Diff!AZ17)), 4*Diff!AZ17,2*Diff!AZ17)</f>
        <v>0</v>
      </c>
      <c r="BA17">
        <f>IF(ISEVEN(ROW(Diff!BA17)), 4*Diff!BA17,2*Diff!BA17)</f>
        <v>0</v>
      </c>
      <c r="BB17">
        <f>IF(ISEVEN(ROW(Diff!BB17)), 4*Diff!BB17,2*Diff!BB17)</f>
        <v>0</v>
      </c>
      <c r="BC17">
        <f>IF(ISEVEN(ROW(Diff!BC17)), 4*Diff!BC17,2*Diff!BC17)</f>
        <v>0</v>
      </c>
      <c r="BD17">
        <f>IF(ISEVEN(ROW(Diff!BD17)), 4*Diff!BD17,2*Diff!BD17)</f>
        <v>0</v>
      </c>
      <c r="BE17">
        <f>IF(ISEVEN(ROW(Diff!BE17)), 4*Diff!BE17,2*Diff!BE17)</f>
        <v>0</v>
      </c>
      <c r="BF17">
        <f>IF(ISEVEN(ROW(Diff!BF17)), 4*Diff!BF17,2*Diff!BF17)</f>
        <v>0</v>
      </c>
      <c r="BG17">
        <f>IF(ISEVEN(ROW(Diff!BG17)), 4*Diff!BG17,2*Diff!BG17)</f>
        <v>0</v>
      </c>
      <c r="BH17">
        <f>IF(ISEVEN(ROW(Diff!BH17)), 4*Diff!BH17,2*Diff!BH17)</f>
        <v>0</v>
      </c>
      <c r="BI17">
        <f>IF(ISEVEN(ROW(Diff!BI17)), 4*Diff!BI17,2*Diff!BI17)</f>
        <v>0</v>
      </c>
      <c r="BJ17">
        <f>IF(ISEVEN(ROW(Diff!BJ17)), 4*Diff!BJ17,2*Diff!BJ17)</f>
        <v>0</v>
      </c>
      <c r="BK17">
        <f>IF(ISEVEN(ROW(Diff!BK17)), 4*Diff!BK17,2*Diff!BK17)</f>
        <v>0</v>
      </c>
      <c r="BL17">
        <f>IF(ISEVEN(ROW(Diff!BL17)), 4*Diff!BL17,2*Diff!BL17)</f>
        <v>0</v>
      </c>
      <c r="BM17">
        <f>IF(ISEVEN(ROW(Diff!BM17)), 4*Diff!BM17,2*Diff!BM17)</f>
        <v>0</v>
      </c>
      <c r="BN17">
        <f>IF(ISEVEN(ROW(Diff!BN17)), 4*Diff!BN17,2*Diff!BN17)</f>
        <v>0</v>
      </c>
      <c r="BO17">
        <f>IF(ISEVEN(ROW(Diff!BO17)), 4*Diff!BO17,2*Diff!BO17)</f>
        <v>0</v>
      </c>
      <c r="BP17">
        <f>IF(ISEVEN(ROW(Diff!BP17)), 4*Diff!BP17,2*Diff!BP17)</f>
        <v>0</v>
      </c>
      <c r="BQ17">
        <f>IF(ISEVEN(ROW(Diff!BQ17)), 4*Diff!BQ17,2*Diff!BQ17)</f>
        <v>0</v>
      </c>
      <c r="BR17">
        <f>IF(ISEVEN(ROW(Diff!BR17)), 4*Diff!BR17,2*Diff!BR17)</f>
        <v>0</v>
      </c>
      <c r="BS17">
        <f>IF(ISEVEN(ROW(Diff!BS17)), 4*Diff!BS17,2*Diff!BS17)</f>
        <v>0</v>
      </c>
      <c r="BT17">
        <f>IF(ISEVEN(ROW(Diff!BT17)), 4*Diff!BT17,2*Diff!BT17)</f>
        <v>0</v>
      </c>
      <c r="BU17">
        <f>IF(ISEVEN(ROW(Diff!BU17)), 4*Diff!BU17,2*Diff!BU17)</f>
        <v>0</v>
      </c>
      <c r="BV17">
        <f>IF(ISEVEN(ROW(Diff!BV17)), 4*Diff!BV17,2*Diff!BV17)</f>
        <v>0</v>
      </c>
      <c r="BW17">
        <f>IF(ISEVEN(ROW(Diff!BW17)), 4*Diff!BW17,2*Diff!BW17)</f>
        <v>0</v>
      </c>
      <c r="BX17">
        <f>IF(ISEVEN(ROW(Diff!BX17)), 4*Diff!BX17,2*Diff!BX17)</f>
        <v>0</v>
      </c>
      <c r="BY17">
        <f>IF(ISEVEN(ROW(Diff!BY17)), 4*Diff!BY17,2*Diff!BY17)</f>
        <v>0</v>
      </c>
      <c r="BZ17">
        <f>IF(ISEVEN(ROW(Diff!BZ17)), 4*Diff!BZ17,2*Diff!BZ17)</f>
        <v>0</v>
      </c>
      <c r="CA17">
        <f>IF(ISEVEN(ROW(Diff!CA17)), 4*Diff!CA17,2*Diff!CA17)</f>
        <v>0</v>
      </c>
      <c r="CB17">
        <f>IF(ISEVEN(ROW(Diff!CB17)), 4*Diff!CB17,2*Diff!CB17)</f>
        <v>0</v>
      </c>
      <c r="CC17">
        <f>IF(ISEVEN(ROW(Diff!CC17)), 4*Diff!CC17,2*Diff!CC17)</f>
        <v>0</v>
      </c>
      <c r="CD17">
        <f>IF(ISEVEN(ROW(Diff!CD17)), 4*Diff!CD17,2*Diff!CD17)</f>
        <v>0</v>
      </c>
      <c r="CE17">
        <f>IF(ISEVEN(ROW(Diff!CE17)), 4*Diff!CE17,2*Diff!CE17)</f>
        <v>0</v>
      </c>
      <c r="CF17">
        <f>IF(ISEVEN(ROW(Diff!CF17)), 4*Diff!CF17,2*Diff!CF17)</f>
        <v>0</v>
      </c>
      <c r="CG17">
        <f>IF(ISEVEN(ROW(Diff!CG17)), 4*Diff!CG17,2*Diff!CG17)</f>
        <v>0</v>
      </c>
      <c r="CH17">
        <f>IF(ISEVEN(ROW(Diff!CH17)), 4*Diff!CH17,2*Diff!CH17)</f>
        <v>0</v>
      </c>
      <c r="CI17">
        <f>IF(ISEVEN(ROW(Diff!CI17)), 4*Diff!CI17,2*Diff!CI17)</f>
        <v>0</v>
      </c>
      <c r="CJ17">
        <f>IF(ISEVEN(ROW(Diff!CJ17)), 4*Diff!CJ17,2*Diff!CJ17)</f>
        <v>0</v>
      </c>
      <c r="CK17">
        <f>IF(ISEVEN(ROW(Diff!CK17)), 4*Diff!CK17,2*Diff!CK17)</f>
        <v>0</v>
      </c>
      <c r="CL17">
        <f>IF(ISEVEN(ROW(Diff!CL17)), 4*Diff!CL17,2*Diff!CL17)</f>
        <v>0</v>
      </c>
      <c r="CM17">
        <f>IF(ISEVEN(ROW(Diff!CM17)), 4*Diff!CM17,2*Diff!CM17)</f>
        <v>0</v>
      </c>
      <c r="CN17">
        <f>IF(ISEVEN(ROW(Diff!CN17)), 4*Diff!CN17,2*Diff!CN17)</f>
        <v>0</v>
      </c>
      <c r="CO17">
        <f>IF(ISEVEN(ROW(Diff!CO17)), 4*Diff!CO17,2*Diff!CO17)</f>
        <v>0</v>
      </c>
      <c r="CP17">
        <f>IF(ISEVEN(ROW(Diff!CP17)), 4*Diff!CP17,2*Diff!CP17)</f>
        <v>0</v>
      </c>
      <c r="CQ17">
        <f>IF(ISEVEN(ROW(Diff!CQ17)), 4*Diff!CQ17,2*Diff!CQ17)</f>
        <v>0</v>
      </c>
      <c r="CR17">
        <f>IF(ISEVEN(ROW(Diff!CR17)), 4*Diff!CR17,2*Diff!CR17)</f>
        <v>0</v>
      </c>
      <c r="CS17">
        <f>IF(ISEVEN(ROW(Diff!CS17)), 4*Diff!CS17,2*Diff!CS17)</f>
        <v>0</v>
      </c>
      <c r="CT17">
        <f>IF(ISEVEN(ROW(Diff!CT17)), 4*Diff!CT17,2*Diff!CT17)</f>
        <v>0</v>
      </c>
    </row>
    <row r="18" spans="2:98">
      <c r="B18">
        <f>IF(ISEVEN(ROW(Diff!B18)), 4*Diff!B18,2*Diff!B18)</f>
        <v>0</v>
      </c>
      <c r="C18">
        <f>IF(ISEVEN(ROW(Diff!C18)), 4*Diff!C18,2*Diff!C18)</f>
        <v>0</v>
      </c>
      <c r="D18">
        <f>IF(ISEVEN(ROW(Diff!D18)), 4*Diff!D18,2*Diff!D18)</f>
        <v>0</v>
      </c>
      <c r="E18">
        <f>IF(ISEVEN(ROW(Diff!E18)), 4*Diff!E18,2*Diff!E18)</f>
        <v>0</v>
      </c>
      <c r="F18">
        <f>IF(ISEVEN(ROW(Diff!F18)), 4*Diff!F18,2*Diff!F18)</f>
        <v>0</v>
      </c>
      <c r="G18">
        <f>IF(ISEVEN(ROW(Diff!G18)), 4*Diff!G18,2*Diff!G18)</f>
        <v>0</v>
      </c>
      <c r="H18">
        <f>IF(ISEVEN(ROW(Diff!H18)), 4*Diff!H18,2*Diff!H18)</f>
        <v>0</v>
      </c>
      <c r="I18">
        <f>IF(ISEVEN(ROW(Diff!I18)), 4*Diff!I18,2*Diff!I18)</f>
        <v>0</v>
      </c>
      <c r="J18">
        <f>IF(ISEVEN(ROW(Diff!J18)), 4*Diff!J18,2*Diff!J18)</f>
        <v>0</v>
      </c>
      <c r="K18">
        <f>IF(ISEVEN(ROW(Diff!K18)), 4*Diff!K18,2*Diff!K18)</f>
        <v>0</v>
      </c>
      <c r="L18">
        <f>IF(ISEVEN(ROW(Diff!L18)), 4*Diff!L18,2*Diff!L18)</f>
        <v>0</v>
      </c>
      <c r="M18">
        <f>IF(ISEVEN(ROW(Diff!M18)), 4*Diff!M18,2*Diff!M18)</f>
        <v>0</v>
      </c>
      <c r="N18">
        <f>IF(ISEVEN(ROW(Diff!N18)), 4*Diff!N18,2*Diff!N18)</f>
        <v>0</v>
      </c>
      <c r="O18">
        <f>IF(ISEVEN(ROW(Diff!O18)), 4*Diff!O18,2*Diff!O18)</f>
        <v>0</v>
      </c>
      <c r="P18">
        <f>IF(ISEVEN(ROW(Diff!P18)), 4*Diff!P18,2*Diff!P18)</f>
        <v>0</v>
      </c>
      <c r="Q18">
        <f>IF(ISEVEN(ROW(Diff!Q18)), 4*Diff!Q18,2*Diff!Q18)</f>
        <v>0</v>
      </c>
      <c r="R18">
        <f>IF(ISEVEN(ROW(Diff!R18)), 4*Diff!R18,2*Diff!R18)</f>
        <v>0</v>
      </c>
      <c r="S18">
        <f>IF(ISEVEN(ROW(Diff!S18)), 4*Diff!S18,2*Diff!S18)</f>
        <v>0</v>
      </c>
      <c r="T18">
        <f>IF(ISEVEN(ROW(Diff!T18)), 4*Diff!T18,2*Diff!T18)</f>
        <v>0</v>
      </c>
      <c r="U18">
        <f>IF(ISEVEN(ROW(Diff!U18)), 4*Diff!U18,2*Diff!U18)</f>
        <v>0</v>
      </c>
      <c r="V18">
        <f>IF(ISEVEN(ROW(Diff!V18)), 4*Diff!V18,2*Diff!V18)</f>
        <v>0</v>
      </c>
      <c r="W18">
        <f>IF(ISEVEN(ROW(Diff!W18)), 4*Diff!W18,2*Diff!W18)</f>
        <v>0</v>
      </c>
      <c r="X18">
        <f>IF(ISEVEN(ROW(Diff!X18)), 4*Diff!X18,2*Diff!X18)</f>
        <v>0</v>
      </c>
      <c r="Y18">
        <f>IF(ISEVEN(ROW(Diff!Y18)), 4*Diff!Y18,2*Diff!Y18)</f>
        <v>0</v>
      </c>
      <c r="Z18">
        <f>IF(ISEVEN(ROW(Diff!Z18)), 4*Diff!Z18,2*Diff!Z18)</f>
        <v>0</v>
      </c>
      <c r="AA18">
        <f>IF(ISEVEN(ROW(Diff!AA18)), 4*Diff!AA18,2*Diff!AA18)</f>
        <v>0</v>
      </c>
      <c r="AB18">
        <f>IF(ISEVEN(ROW(Diff!AB18)), 4*Diff!AB18,2*Diff!AB18)</f>
        <v>0</v>
      </c>
      <c r="AC18">
        <f>IF(ISEVEN(ROW(Diff!AC18)), 4*Diff!AC18,2*Diff!AC18)</f>
        <v>0</v>
      </c>
      <c r="AD18">
        <f>IF(ISEVEN(ROW(Diff!AD18)), 4*Diff!AD18,2*Diff!AD18)</f>
        <v>0</v>
      </c>
      <c r="AE18">
        <f>IF(ISEVEN(ROW(Diff!AE18)), 4*Diff!AE18,2*Diff!AE18)</f>
        <v>0</v>
      </c>
      <c r="AF18">
        <f>IF(ISEVEN(ROW(Diff!AF18)), 4*Diff!AF18,2*Diff!AF18)</f>
        <v>0</v>
      </c>
      <c r="AG18">
        <f>IF(ISEVEN(ROW(Diff!AG18)), 4*Diff!AG18,2*Diff!AG18)</f>
        <v>0</v>
      </c>
      <c r="AH18">
        <f>IF(ISEVEN(ROW(Diff!AH18)), 4*Diff!AH18,2*Diff!AH18)</f>
        <v>0</v>
      </c>
      <c r="AI18">
        <f>IF(ISEVEN(ROW(Diff!AI18)), 4*Diff!AI18,2*Diff!AI18)</f>
        <v>0</v>
      </c>
      <c r="AJ18">
        <f>IF(ISEVEN(ROW(Diff!AJ18)), 4*Diff!AJ18,2*Diff!AJ18)</f>
        <v>0</v>
      </c>
      <c r="AK18">
        <f>IF(ISEVEN(ROW(Diff!AK18)), 4*Diff!AK18,2*Diff!AK18)</f>
        <v>0</v>
      </c>
      <c r="AL18">
        <f>IF(ISEVEN(ROW(Diff!AL18)), 4*Diff!AL18,2*Diff!AL18)</f>
        <v>0</v>
      </c>
      <c r="AM18">
        <f>IF(ISEVEN(ROW(Diff!AM18)), 4*Diff!AM18,2*Diff!AM18)</f>
        <v>0</v>
      </c>
      <c r="AN18">
        <f>IF(ISEVEN(ROW(Diff!AN18)), 4*Diff!AN18,2*Diff!AN18)</f>
        <v>0</v>
      </c>
      <c r="AO18">
        <f>IF(ISEVEN(ROW(Diff!AO18)), 4*Diff!AO18,2*Diff!AO18)</f>
        <v>0</v>
      </c>
      <c r="AP18">
        <f>IF(ISEVEN(ROW(Diff!AP18)), 4*Diff!AP18,2*Diff!AP18)</f>
        <v>1.4479999999999791</v>
      </c>
      <c r="AQ18">
        <f>IF(ISEVEN(ROW(Diff!AQ18)), 4*Diff!AQ18,2*Diff!AQ18)</f>
        <v>1.1279999999999859</v>
      </c>
      <c r="AR18">
        <f>IF(ISEVEN(ROW(Diff!AR18)), 4*Diff!AR18,2*Diff!AR18)</f>
        <v>1.5439999999999827</v>
      </c>
      <c r="AS18">
        <f>IF(ISEVEN(ROW(Diff!AS18)), 4*Diff!AS18,2*Diff!AS18)</f>
        <v>1.3719999999999573</v>
      </c>
      <c r="AT18">
        <f>IF(ISEVEN(ROW(Diff!AT18)), 4*Diff!AT18,2*Diff!AT18)</f>
        <v>0.98799999999999955</v>
      </c>
      <c r="AU18">
        <f>IF(ISEVEN(ROW(Diff!AU18)), 4*Diff!AU18,2*Diff!AU18)</f>
        <v>0.68799999999998818</v>
      </c>
      <c r="AV18">
        <f>IF(ISEVEN(ROW(Diff!AV18)), 4*Diff!AV18,2*Diff!AV18)</f>
        <v>0</v>
      </c>
      <c r="AW18">
        <f>IF(ISEVEN(ROW(Diff!AW18)), 4*Diff!AW18,2*Diff!AW18)</f>
        <v>0</v>
      </c>
      <c r="AX18">
        <f>IF(ISEVEN(ROW(Diff!AX18)), 4*Diff!AX18,2*Diff!AX18)</f>
        <v>0</v>
      </c>
      <c r="AY18">
        <f>IF(ISEVEN(ROW(Diff!AY18)), 4*Diff!AY18,2*Diff!AY18)</f>
        <v>0</v>
      </c>
      <c r="AZ18">
        <f>IF(ISEVEN(ROW(Diff!AZ18)), 4*Diff!AZ18,2*Diff!AZ18)</f>
        <v>0</v>
      </c>
      <c r="BA18">
        <f>IF(ISEVEN(ROW(Diff!BA18)), 4*Diff!BA18,2*Diff!BA18)</f>
        <v>0</v>
      </c>
      <c r="BB18">
        <f>IF(ISEVEN(ROW(Diff!BB18)), 4*Diff!BB18,2*Diff!BB18)</f>
        <v>0</v>
      </c>
      <c r="BC18">
        <f>IF(ISEVEN(ROW(Diff!BC18)), 4*Diff!BC18,2*Diff!BC18)</f>
        <v>0</v>
      </c>
      <c r="BD18">
        <f>IF(ISEVEN(ROW(Diff!BD18)), 4*Diff!BD18,2*Diff!BD18)</f>
        <v>0</v>
      </c>
      <c r="BE18">
        <f>IF(ISEVEN(ROW(Diff!BE18)), 4*Diff!BE18,2*Diff!BE18)</f>
        <v>0</v>
      </c>
      <c r="BF18">
        <f>IF(ISEVEN(ROW(Diff!BF18)), 4*Diff!BF18,2*Diff!BF18)</f>
        <v>0</v>
      </c>
      <c r="BG18">
        <f>IF(ISEVEN(ROW(Diff!BG18)), 4*Diff!BG18,2*Diff!BG18)</f>
        <v>0</v>
      </c>
      <c r="BH18">
        <f>IF(ISEVEN(ROW(Diff!BH18)), 4*Diff!BH18,2*Diff!BH18)</f>
        <v>0</v>
      </c>
      <c r="BI18">
        <f>IF(ISEVEN(ROW(Diff!BI18)), 4*Diff!BI18,2*Diff!BI18)</f>
        <v>0</v>
      </c>
      <c r="BJ18">
        <f>IF(ISEVEN(ROW(Diff!BJ18)), 4*Diff!BJ18,2*Diff!BJ18)</f>
        <v>0</v>
      </c>
      <c r="BK18">
        <f>IF(ISEVEN(ROW(Diff!BK18)), 4*Diff!BK18,2*Diff!BK18)</f>
        <v>0</v>
      </c>
      <c r="BL18">
        <f>IF(ISEVEN(ROW(Diff!BL18)), 4*Diff!BL18,2*Diff!BL18)</f>
        <v>0</v>
      </c>
      <c r="BM18">
        <f>IF(ISEVEN(ROW(Diff!BM18)), 4*Diff!BM18,2*Diff!BM18)</f>
        <v>0</v>
      </c>
      <c r="BN18">
        <f>IF(ISEVEN(ROW(Diff!BN18)), 4*Diff!BN18,2*Diff!BN18)</f>
        <v>0</v>
      </c>
      <c r="BO18">
        <f>IF(ISEVEN(ROW(Diff!BO18)), 4*Diff!BO18,2*Diff!BO18)</f>
        <v>0</v>
      </c>
      <c r="BP18">
        <f>IF(ISEVEN(ROW(Diff!BP18)), 4*Diff!BP18,2*Diff!BP18)</f>
        <v>0</v>
      </c>
      <c r="BQ18">
        <f>IF(ISEVEN(ROW(Diff!BQ18)), 4*Diff!BQ18,2*Diff!BQ18)</f>
        <v>0</v>
      </c>
      <c r="BR18">
        <f>IF(ISEVEN(ROW(Diff!BR18)), 4*Diff!BR18,2*Diff!BR18)</f>
        <v>0</v>
      </c>
      <c r="BS18">
        <f>IF(ISEVEN(ROW(Diff!BS18)), 4*Diff!BS18,2*Diff!BS18)</f>
        <v>0</v>
      </c>
      <c r="BT18">
        <f>IF(ISEVEN(ROW(Diff!BT18)), 4*Diff!BT18,2*Diff!BT18)</f>
        <v>0</v>
      </c>
      <c r="BU18">
        <f>IF(ISEVEN(ROW(Diff!BU18)), 4*Diff!BU18,2*Diff!BU18)</f>
        <v>0</v>
      </c>
      <c r="BV18">
        <f>IF(ISEVEN(ROW(Diff!BV18)), 4*Diff!BV18,2*Diff!BV18)</f>
        <v>0</v>
      </c>
      <c r="BW18">
        <f>IF(ISEVEN(ROW(Diff!BW18)), 4*Diff!BW18,2*Diff!BW18)</f>
        <v>0</v>
      </c>
      <c r="BX18">
        <f>IF(ISEVEN(ROW(Diff!BX18)), 4*Diff!BX18,2*Diff!BX18)</f>
        <v>0</v>
      </c>
      <c r="BY18">
        <f>IF(ISEVEN(ROW(Diff!BY18)), 4*Diff!BY18,2*Diff!BY18)</f>
        <v>0</v>
      </c>
      <c r="BZ18">
        <f>IF(ISEVEN(ROW(Diff!BZ18)), 4*Diff!BZ18,2*Diff!BZ18)</f>
        <v>0</v>
      </c>
      <c r="CA18">
        <f>IF(ISEVEN(ROW(Diff!CA18)), 4*Diff!CA18,2*Diff!CA18)</f>
        <v>0</v>
      </c>
      <c r="CB18">
        <f>IF(ISEVEN(ROW(Diff!CB18)), 4*Diff!CB18,2*Diff!CB18)</f>
        <v>0</v>
      </c>
      <c r="CC18">
        <f>IF(ISEVEN(ROW(Diff!CC18)), 4*Diff!CC18,2*Diff!CC18)</f>
        <v>0</v>
      </c>
      <c r="CD18">
        <f>IF(ISEVEN(ROW(Diff!CD18)), 4*Diff!CD18,2*Diff!CD18)</f>
        <v>0</v>
      </c>
      <c r="CE18">
        <f>IF(ISEVEN(ROW(Diff!CE18)), 4*Diff!CE18,2*Diff!CE18)</f>
        <v>0</v>
      </c>
      <c r="CF18">
        <f>IF(ISEVEN(ROW(Diff!CF18)), 4*Diff!CF18,2*Diff!CF18)</f>
        <v>0</v>
      </c>
      <c r="CG18">
        <f>IF(ISEVEN(ROW(Diff!CG18)), 4*Diff!CG18,2*Diff!CG18)</f>
        <v>0</v>
      </c>
      <c r="CH18">
        <f>IF(ISEVEN(ROW(Diff!CH18)), 4*Diff!CH18,2*Diff!CH18)</f>
        <v>0</v>
      </c>
      <c r="CI18">
        <f>IF(ISEVEN(ROW(Diff!CI18)), 4*Diff!CI18,2*Diff!CI18)</f>
        <v>0</v>
      </c>
      <c r="CJ18">
        <f>IF(ISEVEN(ROW(Diff!CJ18)), 4*Diff!CJ18,2*Diff!CJ18)</f>
        <v>0</v>
      </c>
      <c r="CK18">
        <f>IF(ISEVEN(ROW(Diff!CK18)), 4*Diff!CK18,2*Diff!CK18)</f>
        <v>0</v>
      </c>
      <c r="CL18">
        <f>IF(ISEVEN(ROW(Diff!CL18)), 4*Diff!CL18,2*Diff!CL18)</f>
        <v>0</v>
      </c>
      <c r="CM18">
        <f>IF(ISEVEN(ROW(Diff!CM18)), 4*Diff!CM18,2*Diff!CM18)</f>
        <v>0</v>
      </c>
      <c r="CN18">
        <f>IF(ISEVEN(ROW(Diff!CN18)), 4*Diff!CN18,2*Diff!CN18)</f>
        <v>0</v>
      </c>
      <c r="CO18">
        <f>IF(ISEVEN(ROW(Diff!CO18)), 4*Diff!CO18,2*Diff!CO18)</f>
        <v>0</v>
      </c>
      <c r="CP18">
        <f>IF(ISEVEN(ROW(Diff!CP18)), 4*Diff!CP18,2*Diff!CP18)</f>
        <v>0</v>
      </c>
      <c r="CQ18">
        <f>IF(ISEVEN(ROW(Diff!CQ18)), 4*Diff!CQ18,2*Diff!CQ18)</f>
        <v>0</v>
      </c>
      <c r="CR18">
        <f>IF(ISEVEN(ROW(Diff!CR18)), 4*Diff!CR18,2*Diff!CR18)</f>
        <v>0</v>
      </c>
      <c r="CS18">
        <f>IF(ISEVEN(ROW(Diff!CS18)), 4*Diff!CS18,2*Diff!CS18)</f>
        <v>0</v>
      </c>
      <c r="CT18">
        <f>IF(ISEVEN(ROW(Diff!CT18)), 4*Diff!CT18,2*Diff!CT18)</f>
        <v>0</v>
      </c>
    </row>
    <row r="19" spans="2:98">
      <c r="B19">
        <f>IF(ISEVEN(ROW(Diff!B19)), 4*Diff!B19,2*Diff!B19)</f>
        <v>0</v>
      </c>
      <c r="C19">
        <f>IF(ISEVEN(ROW(Diff!C19)), 4*Diff!C19,2*Diff!C19)</f>
        <v>0</v>
      </c>
      <c r="D19">
        <f>IF(ISEVEN(ROW(Diff!D19)), 4*Diff!D19,2*Diff!D19)</f>
        <v>0</v>
      </c>
      <c r="E19">
        <f>IF(ISEVEN(ROW(Diff!E19)), 4*Diff!E19,2*Diff!E19)</f>
        <v>0</v>
      </c>
      <c r="F19">
        <f>IF(ISEVEN(ROW(Diff!F19)), 4*Diff!F19,2*Diff!F19)</f>
        <v>0</v>
      </c>
      <c r="G19">
        <f>IF(ISEVEN(ROW(Diff!G19)), 4*Diff!G19,2*Diff!G19)</f>
        <v>0</v>
      </c>
      <c r="H19">
        <f>IF(ISEVEN(ROW(Diff!H19)), 4*Diff!H19,2*Diff!H19)</f>
        <v>0</v>
      </c>
      <c r="I19">
        <f>IF(ISEVEN(ROW(Diff!I19)), 4*Diff!I19,2*Diff!I19)</f>
        <v>0</v>
      </c>
      <c r="J19">
        <f>IF(ISEVEN(ROW(Diff!J19)), 4*Diff!J19,2*Diff!J19)</f>
        <v>0</v>
      </c>
      <c r="K19">
        <f>IF(ISEVEN(ROW(Diff!K19)), 4*Diff!K19,2*Diff!K19)</f>
        <v>0</v>
      </c>
      <c r="L19">
        <f>IF(ISEVEN(ROW(Diff!L19)), 4*Diff!L19,2*Diff!L19)</f>
        <v>0</v>
      </c>
      <c r="M19">
        <f>IF(ISEVEN(ROW(Diff!M19)), 4*Diff!M19,2*Diff!M19)</f>
        <v>0</v>
      </c>
      <c r="N19">
        <f>IF(ISEVEN(ROW(Diff!N19)), 4*Diff!N19,2*Diff!N19)</f>
        <v>0</v>
      </c>
      <c r="O19">
        <f>IF(ISEVEN(ROW(Diff!O19)), 4*Diff!O19,2*Diff!O19)</f>
        <v>0</v>
      </c>
      <c r="P19">
        <f>IF(ISEVEN(ROW(Diff!P19)), 4*Diff!P19,2*Diff!P19)</f>
        <v>0</v>
      </c>
      <c r="Q19">
        <f>IF(ISEVEN(ROW(Diff!Q19)), 4*Diff!Q19,2*Diff!Q19)</f>
        <v>0</v>
      </c>
      <c r="R19">
        <f>IF(ISEVEN(ROW(Diff!R19)), 4*Diff!R19,2*Diff!R19)</f>
        <v>0</v>
      </c>
      <c r="S19">
        <f>IF(ISEVEN(ROW(Diff!S19)), 4*Diff!S19,2*Diff!S19)</f>
        <v>0</v>
      </c>
      <c r="T19">
        <f>IF(ISEVEN(ROW(Diff!T19)), 4*Diff!T19,2*Diff!T19)</f>
        <v>0</v>
      </c>
      <c r="U19">
        <f>IF(ISEVEN(ROW(Diff!U19)), 4*Diff!U19,2*Diff!U19)</f>
        <v>0</v>
      </c>
      <c r="V19">
        <f>IF(ISEVEN(ROW(Diff!V19)), 4*Diff!V19,2*Diff!V19)</f>
        <v>0</v>
      </c>
      <c r="W19">
        <f>IF(ISEVEN(ROW(Diff!W19)), 4*Diff!W19,2*Diff!W19)</f>
        <v>0</v>
      </c>
      <c r="X19">
        <f>IF(ISEVEN(ROW(Diff!X19)), 4*Diff!X19,2*Diff!X19)</f>
        <v>0</v>
      </c>
      <c r="Y19">
        <f>IF(ISEVEN(ROW(Diff!Y19)), 4*Diff!Y19,2*Diff!Y19)</f>
        <v>0</v>
      </c>
      <c r="Z19">
        <f>IF(ISEVEN(ROW(Diff!Z19)), 4*Diff!Z19,2*Diff!Z19)</f>
        <v>0</v>
      </c>
      <c r="AA19">
        <f>IF(ISEVEN(ROW(Diff!AA19)), 4*Diff!AA19,2*Diff!AA19)</f>
        <v>0</v>
      </c>
      <c r="AB19">
        <f>IF(ISEVEN(ROW(Diff!AB19)), 4*Diff!AB19,2*Diff!AB19)</f>
        <v>0</v>
      </c>
      <c r="AC19">
        <f>IF(ISEVEN(ROW(Diff!AC19)), 4*Diff!AC19,2*Diff!AC19)</f>
        <v>0</v>
      </c>
      <c r="AD19">
        <f>IF(ISEVEN(ROW(Diff!AD19)), 4*Diff!AD19,2*Diff!AD19)</f>
        <v>0</v>
      </c>
      <c r="AE19">
        <f>IF(ISEVEN(ROW(Diff!AE19)), 4*Diff!AE19,2*Diff!AE19)</f>
        <v>0</v>
      </c>
      <c r="AF19">
        <f>IF(ISEVEN(ROW(Diff!AF19)), 4*Diff!AF19,2*Diff!AF19)</f>
        <v>0</v>
      </c>
      <c r="AG19">
        <f>IF(ISEVEN(ROW(Diff!AG19)), 4*Diff!AG19,2*Diff!AG19)</f>
        <v>0</v>
      </c>
      <c r="AH19">
        <f>IF(ISEVEN(ROW(Diff!AH19)), 4*Diff!AH19,2*Diff!AH19)</f>
        <v>0</v>
      </c>
      <c r="AI19">
        <f>IF(ISEVEN(ROW(Diff!AI19)), 4*Diff!AI19,2*Diff!AI19)</f>
        <v>0</v>
      </c>
      <c r="AJ19">
        <f>IF(ISEVEN(ROW(Diff!AJ19)), 4*Diff!AJ19,2*Diff!AJ19)</f>
        <v>0</v>
      </c>
      <c r="AK19">
        <f>IF(ISEVEN(ROW(Diff!AK19)), 4*Diff!AK19,2*Diff!AK19)</f>
        <v>0</v>
      </c>
      <c r="AL19">
        <f>IF(ISEVEN(ROW(Diff!AL19)), 4*Diff!AL19,2*Diff!AL19)</f>
        <v>0</v>
      </c>
      <c r="AM19">
        <f>IF(ISEVEN(ROW(Diff!AM19)), 4*Diff!AM19,2*Diff!AM19)</f>
        <v>0</v>
      </c>
      <c r="AN19">
        <f>IF(ISEVEN(ROW(Diff!AN19)), 4*Diff!AN19,2*Diff!AN19)</f>
        <v>0</v>
      </c>
      <c r="AO19">
        <f>IF(ISEVEN(ROW(Diff!AO19)), 4*Diff!AO19,2*Diff!AO19)</f>
        <v>0</v>
      </c>
      <c r="AP19">
        <f>IF(ISEVEN(ROW(Diff!AP19)), 4*Diff!AP19,2*Diff!AP19)</f>
        <v>0.99799999999999045</v>
      </c>
      <c r="AQ19">
        <f>IF(ISEVEN(ROW(Diff!AQ19)), 4*Diff!AQ19,2*Diff!AQ19)</f>
        <v>0.89999999999997726</v>
      </c>
      <c r="AR19">
        <f>IF(ISEVEN(ROW(Diff!AR19)), 4*Diff!AR19,2*Diff!AR19)</f>
        <v>1.129999999999967</v>
      </c>
      <c r="AS19">
        <f>IF(ISEVEN(ROW(Diff!AS19)), 4*Diff!AS19,2*Diff!AS19)</f>
        <v>0.77799999999999159</v>
      </c>
      <c r="AT19">
        <f>IF(ISEVEN(ROW(Diff!AT19)), 4*Diff!AT19,2*Diff!AT19)</f>
        <v>0.59000000000000341</v>
      </c>
      <c r="AU19">
        <f>IF(ISEVEN(ROW(Diff!AU19)), 4*Diff!AU19,2*Diff!AU19)</f>
        <v>0.34399999999999409</v>
      </c>
      <c r="AV19">
        <f>IF(ISEVEN(ROW(Diff!AV19)), 4*Diff!AV19,2*Diff!AV19)</f>
        <v>0.71599999999997976</v>
      </c>
      <c r="AW19">
        <f>IF(ISEVEN(ROW(Diff!AW19)), 4*Diff!AW19,2*Diff!AW19)</f>
        <v>9.6000000000003638E-2</v>
      </c>
      <c r="AX19">
        <f>IF(ISEVEN(ROW(Diff!AX19)), 4*Diff!AX19,2*Diff!AX19)</f>
        <v>-3.0000000000001137E-2</v>
      </c>
      <c r="AY19">
        <f>IF(ISEVEN(ROW(Diff!AY19)), 4*Diff!AY19,2*Diff!AY19)</f>
        <v>0</v>
      </c>
      <c r="AZ19">
        <f>IF(ISEVEN(ROW(Diff!AZ19)), 4*Diff!AZ19,2*Diff!AZ19)</f>
        <v>0</v>
      </c>
      <c r="BA19">
        <f>IF(ISEVEN(ROW(Diff!BA19)), 4*Diff!BA19,2*Diff!BA19)</f>
        <v>0</v>
      </c>
      <c r="BB19">
        <f>IF(ISEVEN(ROW(Diff!BB19)), 4*Diff!BB19,2*Diff!BB19)</f>
        <v>0</v>
      </c>
      <c r="BC19">
        <f>IF(ISEVEN(ROW(Diff!BC19)), 4*Diff!BC19,2*Diff!BC19)</f>
        <v>0</v>
      </c>
      <c r="BD19">
        <f>IF(ISEVEN(ROW(Diff!BD19)), 4*Diff!BD19,2*Diff!BD19)</f>
        <v>0</v>
      </c>
      <c r="BE19">
        <f>IF(ISEVEN(ROW(Diff!BE19)), 4*Diff!BE19,2*Diff!BE19)</f>
        <v>0</v>
      </c>
      <c r="BF19">
        <f>IF(ISEVEN(ROW(Diff!BF19)), 4*Diff!BF19,2*Diff!BF19)</f>
        <v>0</v>
      </c>
      <c r="BG19">
        <f>IF(ISEVEN(ROW(Diff!BG19)), 4*Diff!BG19,2*Diff!BG19)</f>
        <v>0</v>
      </c>
      <c r="BH19">
        <f>IF(ISEVEN(ROW(Diff!BH19)), 4*Diff!BH19,2*Diff!BH19)</f>
        <v>0</v>
      </c>
      <c r="BI19">
        <f>IF(ISEVEN(ROW(Diff!BI19)), 4*Diff!BI19,2*Diff!BI19)</f>
        <v>0</v>
      </c>
      <c r="BJ19">
        <f>IF(ISEVEN(ROW(Diff!BJ19)), 4*Diff!BJ19,2*Diff!BJ19)</f>
        <v>0</v>
      </c>
      <c r="BK19">
        <f>IF(ISEVEN(ROW(Diff!BK19)), 4*Diff!BK19,2*Diff!BK19)</f>
        <v>0</v>
      </c>
      <c r="BL19">
        <f>IF(ISEVEN(ROW(Diff!BL19)), 4*Diff!BL19,2*Diff!BL19)</f>
        <v>0</v>
      </c>
      <c r="BM19">
        <f>IF(ISEVEN(ROW(Diff!BM19)), 4*Diff!BM19,2*Diff!BM19)</f>
        <v>0</v>
      </c>
      <c r="BN19">
        <f>IF(ISEVEN(ROW(Diff!BN19)), 4*Diff!BN19,2*Diff!BN19)</f>
        <v>0</v>
      </c>
      <c r="BO19">
        <f>IF(ISEVEN(ROW(Diff!BO19)), 4*Diff!BO19,2*Diff!BO19)</f>
        <v>0</v>
      </c>
      <c r="BP19">
        <f>IF(ISEVEN(ROW(Diff!BP19)), 4*Diff!BP19,2*Diff!BP19)</f>
        <v>0</v>
      </c>
      <c r="BQ19">
        <f>IF(ISEVEN(ROW(Diff!BQ19)), 4*Diff!BQ19,2*Diff!BQ19)</f>
        <v>0</v>
      </c>
      <c r="BR19">
        <f>IF(ISEVEN(ROW(Diff!BR19)), 4*Diff!BR19,2*Diff!BR19)</f>
        <v>0</v>
      </c>
      <c r="BS19">
        <f>IF(ISEVEN(ROW(Diff!BS19)), 4*Diff!BS19,2*Diff!BS19)</f>
        <v>0</v>
      </c>
      <c r="BT19">
        <f>IF(ISEVEN(ROW(Diff!BT19)), 4*Diff!BT19,2*Diff!BT19)</f>
        <v>0</v>
      </c>
      <c r="BU19">
        <f>IF(ISEVEN(ROW(Diff!BU19)), 4*Diff!BU19,2*Diff!BU19)</f>
        <v>0</v>
      </c>
      <c r="BV19">
        <f>IF(ISEVEN(ROW(Diff!BV19)), 4*Diff!BV19,2*Diff!BV19)</f>
        <v>0</v>
      </c>
      <c r="BW19">
        <f>IF(ISEVEN(ROW(Diff!BW19)), 4*Diff!BW19,2*Diff!BW19)</f>
        <v>0</v>
      </c>
      <c r="BX19">
        <f>IF(ISEVEN(ROW(Diff!BX19)), 4*Diff!BX19,2*Diff!BX19)</f>
        <v>0</v>
      </c>
      <c r="BY19">
        <f>IF(ISEVEN(ROW(Diff!BY19)), 4*Diff!BY19,2*Diff!BY19)</f>
        <v>0</v>
      </c>
      <c r="BZ19">
        <f>IF(ISEVEN(ROW(Diff!BZ19)), 4*Diff!BZ19,2*Diff!BZ19)</f>
        <v>0</v>
      </c>
      <c r="CA19">
        <f>IF(ISEVEN(ROW(Diff!CA19)), 4*Diff!CA19,2*Diff!CA19)</f>
        <v>0</v>
      </c>
      <c r="CB19">
        <f>IF(ISEVEN(ROW(Diff!CB19)), 4*Diff!CB19,2*Diff!CB19)</f>
        <v>0</v>
      </c>
      <c r="CC19">
        <f>IF(ISEVEN(ROW(Diff!CC19)), 4*Diff!CC19,2*Diff!CC19)</f>
        <v>0</v>
      </c>
      <c r="CD19">
        <f>IF(ISEVEN(ROW(Diff!CD19)), 4*Diff!CD19,2*Diff!CD19)</f>
        <v>0</v>
      </c>
      <c r="CE19">
        <f>IF(ISEVEN(ROW(Diff!CE19)), 4*Diff!CE19,2*Diff!CE19)</f>
        <v>0</v>
      </c>
      <c r="CF19">
        <f>IF(ISEVEN(ROW(Diff!CF19)), 4*Diff!CF19,2*Diff!CF19)</f>
        <v>0</v>
      </c>
      <c r="CG19">
        <f>IF(ISEVEN(ROW(Diff!CG19)), 4*Diff!CG19,2*Diff!CG19)</f>
        <v>0</v>
      </c>
      <c r="CH19">
        <f>IF(ISEVEN(ROW(Diff!CH19)), 4*Diff!CH19,2*Diff!CH19)</f>
        <v>0</v>
      </c>
      <c r="CI19">
        <f>IF(ISEVEN(ROW(Diff!CI19)), 4*Diff!CI19,2*Diff!CI19)</f>
        <v>0</v>
      </c>
      <c r="CJ19">
        <f>IF(ISEVEN(ROW(Diff!CJ19)), 4*Diff!CJ19,2*Diff!CJ19)</f>
        <v>0</v>
      </c>
      <c r="CK19">
        <f>IF(ISEVEN(ROW(Diff!CK19)), 4*Diff!CK19,2*Diff!CK19)</f>
        <v>0</v>
      </c>
      <c r="CL19">
        <f>IF(ISEVEN(ROW(Diff!CL19)), 4*Diff!CL19,2*Diff!CL19)</f>
        <v>0</v>
      </c>
      <c r="CM19">
        <f>IF(ISEVEN(ROW(Diff!CM19)), 4*Diff!CM19,2*Diff!CM19)</f>
        <v>0</v>
      </c>
      <c r="CN19">
        <f>IF(ISEVEN(ROW(Diff!CN19)), 4*Diff!CN19,2*Diff!CN19)</f>
        <v>0</v>
      </c>
      <c r="CO19">
        <f>IF(ISEVEN(ROW(Diff!CO19)), 4*Diff!CO19,2*Diff!CO19)</f>
        <v>0</v>
      </c>
      <c r="CP19">
        <f>IF(ISEVEN(ROW(Diff!CP19)), 4*Diff!CP19,2*Diff!CP19)</f>
        <v>0</v>
      </c>
      <c r="CQ19">
        <f>IF(ISEVEN(ROW(Diff!CQ19)), 4*Diff!CQ19,2*Diff!CQ19)</f>
        <v>0</v>
      </c>
      <c r="CR19">
        <f>IF(ISEVEN(ROW(Diff!CR19)), 4*Diff!CR19,2*Diff!CR19)</f>
        <v>0</v>
      </c>
      <c r="CS19">
        <f>IF(ISEVEN(ROW(Diff!CS19)), 4*Diff!CS19,2*Diff!CS19)</f>
        <v>0</v>
      </c>
      <c r="CT19">
        <f>IF(ISEVEN(ROW(Diff!CT19)), 4*Diff!CT19,2*Diff!CT19)</f>
        <v>0</v>
      </c>
    </row>
    <row r="20" spans="2:98">
      <c r="B20">
        <f>IF(ISEVEN(ROW(Diff!B20)), 4*Diff!B20,2*Diff!B20)</f>
        <v>0</v>
      </c>
      <c r="C20">
        <f>IF(ISEVEN(ROW(Diff!C20)), 4*Diff!C20,2*Diff!C20)</f>
        <v>0</v>
      </c>
      <c r="D20">
        <f>IF(ISEVEN(ROW(Diff!D20)), 4*Diff!D20,2*Diff!D20)</f>
        <v>0</v>
      </c>
      <c r="E20">
        <f>IF(ISEVEN(ROW(Diff!E20)), 4*Diff!E20,2*Diff!E20)</f>
        <v>0</v>
      </c>
      <c r="F20">
        <f>IF(ISEVEN(ROW(Diff!F20)), 4*Diff!F20,2*Diff!F20)</f>
        <v>0</v>
      </c>
      <c r="G20">
        <f>IF(ISEVEN(ROW(Diff!G20)), 4*Diff!G20,2*Diff!G20)</f>
        <v>0</v>
      </c>
      <c r="H20">
        <f>IF(ISEVEN(ROW(Diff!H20)), 4*Diff!H20,2*Diff!H20)</f>
        <v>0</v>
      </c>
      <c r="I20">
        <f>IF(ISEVEN(ROW(Diff!I20)), 4*Diff!I20,2*Diff!I20)</f>
        <v>0</v>
      </c>
      <c r="J20">
        <f>IF(ISEVEN(ROW(Diff!J20)), 4*Diff!J20,2*Diff!J20)</f>
        <v>0</v>
      </c>
      <c r="K20">
        <f>IF(ISEVEN(ROW(Diff!K20)), 4*Diff!K20,2*Diff!K20)</f>
        <v>0</v>
      </c>
      <c r="L20">
        <f>IF(ISEVEN(ROW(Diff!L20)), 4*Diff!L20,2*Diff!L20)</f>
        <v>0</v>
      </c>
      <c r="M20">
        <f>IF(ISEVEN(ROW(Diff!M20)), 4*Diff!M20,2*Diff!M20)</f>
        <v>0</v>
      </c>
      <c r="N20">
        <f>IF(ISEVEN(ROW(Diff!N20)), 4*Diff!N20,2*Diff!N20)</f>
        <v>0</v>
      </c>
      <c r="O20">
        <f>IF(ISEVEN(ROW(Diff!O20)), 4*Diff!O20,2*Diff!O20)</f>
        <v>0</v>
      </c>
      <c r="P20">
        <f>IF(ISEVEN(ROW(Diff!P20)), 4*Diff!P20,2*Diff!P20)</f>
        <v>0</v>
      </c>
      <c r="Q20">
        <f>IF(ISEVEN(ROW(Diff!Q20)), 4*Diff!Q20,2*Diff!Q20)</f>
        <v>0</v>
      </c>
      <c r="R20">
        <f>IF(ISEVEN(ROW(Diff!R20)), 4*Diff!R20,2*Diff!R20)</f>
        <v>0</v>
      </c>
      <c r="S20">
        <f>IF(ISEVEN(ROW(Diff!S20)), 4*Diff!S20,2*Diff!S20)</f>
        <v>0</v>
      </c>
      <c r="T20">
        <f>IF(ISEVEN(ROW(Diff!T20)), 4*Diff!T20,2*Diff!T20)</f>
        <v>0</v>
      </c>
      <c r="U20">
        <f>IF(ISEVEN(ROW(Diff!U20)), 4*Diff!U20,2*Diff!U20)</f>
        <v>0</v>
      </c>
      <c r="V20">
        <f>IF(ISEVEN(ROW(Diff!V20)), 4*Diff!V20,2*Diff!V20)</f>
        <v>0</v>
      </c>
      <c r="W20">
        <f>IF(ISEVEN(ROW(Diff!W20)), 4*Diff!W20,2*Diff!W20)</f>
        <v>0</v>
      </c>
      <c r="X20">
        <f>IF(ISEVEN(ROW(Diff!X20)), 4*Diff!X20,2*Diff!X20)</f>
        <v>0</v>
      </c>
      <c r="Y20">
        <f>IF(ISEVEN(ROW(Diff!Y20)), 4*Diff!Y20,2*Diff!Y20)</f>
        <v>0</v>
      </c>
      <c r="Z20">
        <f>IF(ISEVEN(ROW(Diff!Z20)), 4*Diff!Z20,2*Diff!Z20)</f>
        <v>0</v>
      </c>
      <c r="AA20">
        <f>IF(ISEVEN(ROW(Diff!AA20)), 4*Diff!AA20,2*Diff!AA20)</f>
        <v>0</v>
      </c>
      <c r="AB20">
        <f>IF(ISEVEN(ROW(Diff!AB20)), 4*Diff!AB20,2*Diff!AB20)</f>
        <v>0</v>
      </c>
      <c r="AC20">
        <f>IF(ISEVEN(ROW(Diff!AC20)), 4*Diff!AC20,2*Diff!AC20)</f>
        <v>0</v>
      </c>
      <c r="AD20">
        <f>IF(ISEVEN(ROW(Diff!AD20)), 4*Diff!AD20,2*Diff!AD20)</f>
        <v>0</v>
      </c>
      <c r="AE20">
        <f>IF(ISEVEN(ROW(Diff!AE20)), 4*Diff!AE20,2*Diff!AE20)</f>
        <v>0</v>
      </c>
      <c r="AF20">
        <f>IF(ISEVEN(ROW(Diff!AF20)), 4*Diff!AF20,2*Diff!AF20)</f>
        <v>0</v>
      </c>
      <c r="AG20">
        <f>IF(ISEVEN(ROW(Diff!AG20)), 4*Diff!AG20,2*Diff!AG20)</f>
        <v>0</v>
      </c>
      <c r="AH20">
        <f>IF(ISEVEN(ROW(Diff!AH20)), 4*Diff!AH20,2*Diff!AH20)</f>
        <v>0</v>
      </c>
      <c r="AI20">
        <f>IF(ISEVEN(ROW(Diff!AI20)), 4*Diff!AI20,2*Diff!AI20)</f>
        <v>0</v>
      </c>
      <c r="AJ20">
        <f>IF(ISEVEN(ROW(Diff!AJ20)), 4*Diff!AJ20,2*Diff!AJ20)</f>
        <v>0</v>
      </c>
      <c r="AK20">
        <f>IF(ISEVEN(ROW(Diff!AK20)), 4*Diff!AK20,2*Diff!AK20)</f>
        <v>0</v>
      </c>
      <c r="AL20">
        <f>IF(ISEVEN(ROW(Diff!AL20)), 4*Diff!AL20,2*Diff!AL20)</f>
        <v>0</v>
      </c>
      <c r="AM20">
        <f>IF(ISEVEN(ROW(Diff!AM20)), 4*Diff!AM20,2*Diff!AM20)</f>
        <v>0</v>
      </c>
      <c r="AN20">
        <f>IF(ISEVEN(ROW(Diff!AN20)), 4*Diff!AN20,2*Diff!AN20)</f>
        <v>0</v>
      </c>
      <c r="AO20">
        <f>IF(ISEVEN(ROW(Diff!AO20)), 4*Diff!AO20,2*Diff!AO20)</f>
        <v>1.5879999999999654</v>
      </c>
      <c r="AP20">
        <f>IF(ISEVEN(ROW(Diff!AP20)), 4*Diff!AP20,2*Diff!AP20)</f>
        <v>2.0679999999999836</v>
      </c>
      <c r="AQ20">
        <f>IF(ISEVEN(ROW(Diff!AQ20)), 4*Diff!AQ20,2*Diff!AQ20)</f>
        <v>2.8000000000000114</v>
      </c>
      <c r="AR20">
        <f>IF(ISEVEN(ROW(Diff!AR20)), 4*Diff!AR20,2*Diff!AR20)</f>
        <v>2.73599999999999</v>
      </c>
      <c r="AS20">
        <f>IF(ISEVEN(ROW(Diff!AS20)), 4*Diff!AS20,2*Diff!AS20)</f>
        <v>1.575999999999965</v>
      </c>
      <c r="AT20">
        <f>IF(ISEVEN(ROW(Diff!AT20)), 4*Diff!AT20,2*Diff!AT20)</f>
        <v>1.5319999999999823</v>
      </c>
      <c r="AU20">
        <f>IF(ISEVEN(ROW(Diff!AU20)), 4*Diff!AU20,2*Diff!AU20)</f>
        <v>1.5319999999999823</v>
      </c>
      <c r="AV20">
        <f>IF(ISEVEN(ROW(Diff!AV20)), 4*Diff!AV20,2*Diff!AV20)</f>
        <v>1.2199999999999704</v>
      </c>
      <c r="AW20">
        <f>IF(ISEVEN(ROW(Diff!AW20)), 4*Diff!AW20,2*Diff!AW20)</f>
        <v>1.103999999999985</v>
      </c>
      <c r="AX20">
        <f>IF(ISEVEN(ROW(Diff!AX20)), 4*Diff!AX20,2*Diff!AX20)</f>
        <v>6.4000000000021373E-2</v>
      </c>
      <c r="AY20">
        <f>IF(ISEVEN(ROW(Diff!AY20)), 4*Diff!AY20,2*Diff!AY20)</f>
        <v>-0.15600000000000591</v>
      </c>
      <c r="AZ20">
        <f>IF(ISEVEN(ROW(Diff!AZ20)), 4*Diff!AZ20,2*Diff!AZ20)</f>
        <v>-1.0840000000000032</v>
      </c>
      <c r="BA20">
        <f>IF(ISEVEN(ROW(Diff!BA20)), 4*Diff!BA20,2*Diff!BA20)</f>
        <v>-2.5799999999999841</v>
      </c>
      <c r="BB20">
        <f>IF(ISEVEN(ROW(Diff!BB20)), 4*Diff!BB20,2*Diff!BB20)</f>
        <v>0</v>
      </c>
      <c r="BC20">
        <f>IF(ISEVEN(ROW(Diff!BC20)), 4*Diff!BC20,2*Diff!BC20)</f>
        <v>0</v>
      </c>
      <c r="BD20">
        <f>IF(ISEVEN(ROW(Diff!BD20)), 4*Diff!BD20,2*Diff!BD20)</f>
        <v>0</v>
      </c>
      <c r="BE20">
        <f>IF(ISEVEN(ROW(Diff!BE20)), 4*Diff!BE20,2*Diff!BE20)</f>
        <v>0</v>
      </c>
      <c r="BF20">
        <f>IF(ISEVEN(ROW(Diff!BF20)), 4*Diff!BF20,2*Diff!BF20)</f>
        <v>0</v>
      </c>
      <c r="BG20">
        <f>IF(ISEVEN(ROW(Diff!BG20)), 4*Diff!BG20,2*Diff!BG20)</f>
        <v>0</v>
      </c>
      <c r="BH20">
        <f>IF(ISEVEN(ROW(Diff!BH20)), 4*Diff!BH20,2*Diff!BH20)</f>
        <v>0</v>
      </c>
      <c r="BI20">
        <f>IF(ISEVEN(ROW(Diff!BI20)), 4*Diff!BI20,2*Diff!BI20)</f>
        <v>0</v>
      </c>
      <c r="BJ20">
        <f>IF(ISEVEN(ROW(Diff!BJ20)), 4*Diff!BJ20,2*Diff!BJ20)</f>
        <v>0</v>
      </c>
      <c r="BK20">
        <f>IF(ISEVEN(ROW(Diff!BK20)), 4*Diff!BK20,2*Diff!BK20)</f>
        <v>0</v>
      </c>
      <c r="BL20">
        <f>IF(ISEVEN(ROW(Diff!BL20)), 4*Diff!BL20,2*Diff!BL20)</f>
        <v>0</v>
      </c>
      <c r="BM20">
        <f>IF(ISEVEN(ROW(Diff!BM20)), 4*Diff!BM20,2*Diff!BM20)</f>
        <v>0</v>
      </c>
      <c r="BN20">
        <f>IF(ISEVEN(ROW(Diff!BN20)), 4*Diff!BN20,2*Diff!BN20)</f>
        <v>0</v>
      </c>
      <c r="BO20">
        <f>IF(ISEVEN(ROW(Diff!BO20)), 4*Diff!BO20,2*Diff!BO20)</f>
        <v>0</v>
      </c>
      <c r="BP20">
        <f>IF(ISEVEN(ROW(Diff!BP20)), 4*Diff!BP20,2*Diff!BP20)</f>
        <v>0</v>
      </c>
      <c r="BQ20">
        <f>IF(ISEVEN(ROW(Diff!BQ20)), 4*Diff!BQ20,2*Diff!BQ20)</f>
        <v>0</v>
      </c>
      <c r="BR20">
        <f>IF(ISEVEN(ROW(Diff!BR20)), 4*Diff!BR20,2*Diff!BR20)</f>
        <v>0</v>
      </c>
      <c r="BS20">
        <f>IF(ISEVEN(ROW(Diff!BS20)), 4*Diff!BS20,2*Diff!BS20)</f>
        <v>0</v>
      </c>
      <c r="BT20">
        <f>IF(ISEVEN(ROW(Diff!BT20)), 4*Diff!BT20,2*Diff!BT20)</f>
        <v>0</v>
      </c>
      <c r="BU20">
        <f>IF(ISEVEN(ROW(Diff!BU20)), 4*Diff!BU20,2*Diff!BU20)</f>
        <v>0</v>
      </c>
      <c r="BV20">
        <f>IF(ISEVEN(ROW(Diff!BV20)), 4*Diff!BV20,2*Diff!BV20)</f>
        <v>0</v>
      </c>
      <c r="BW20">
        <f>IF(ISEVEN(ROW(Diff!BW20)), 4*Diff!BW20,2*Diff!BW20)</f>
        <v>0</v>
      </c>
      <c r="BX20">
        <f>IF(ISEVEN(ROW(Diff!BX20)), 4*Diff!BX20,2*Diff!BX20)</f>
        <v>0</v>
      </c>
      <c r="BY20">
        <f>IF(ISEVEN(ROW(Diff!BY20)), 4*Diff!BY20,2*Diff!BY20)</f>
        <v>0</v>
      </c>
      <c r="BZ20">
        <f>IF(ISEVEN(ROW(Diff!BZ20)), 4*Diff!BZ20,2*Diff!BZ20)</f>
        <v>0</v>
      </c>
      <c r="CA20">
        <f>IF(ISEVEN(ROW(Diff!CA20)), 4*Diff!CA20,2*Diff!CA20)</f>
        <v>0</v>
      </c>
      <c r="CB20">
        <f>IF(ISEVEN(ROW(Diff!CB20)), 4*Diff!CB20,2*Diff!CB20)</f>
        <v>0</v>
      </c>
      <c r="CC20">
        <f>IF(ISEVEN(ROW(Diff!CC20)), 4*Diff!CC20,2*Diff!CC20)</f>
        <v>0</v>
      </c>
      <c r="CD20">
        <f>IF(ISEVEN(ROW(Diff!CD20)), 4*Diff!CD20,2*Diff!CD20)</f>
        <v>0</v>
      </c>
      <c r="CE20">
        <f>IF(ISEVEN(ROW(Diff!CE20)), 4*Diff!CE20,2*Diff!CE20)</f>
        <v>0</v>
      </c>
      <c r="CF20">
        <f>IF(ISEVEN(ROW(Diff!CF20)), 4*Diff!CF20,2*Diff!CF20)</f>
        <v>0</v>
      </c>
      <c r="CG20">
        <f>IF(ISEVEN(ROW(Diff!CG20)), 4*Diff!CG20,2*Diff!CG20)</f>
        <v>0</v>
      </c>
      <c r="CH20">
        <f>IF(ISEVEN(ROW(Diff!CH20)), 4*Diff!CH20,2*Diff!CH20)</f>
        <v>0</v>
      </c>
      <c r="CI20">
        <f>IF(ISEVEN(ROW(Diff!CI20)), 4*Diff!CI20,2*Diff!CI20)</f>
        <v>0</v>
      </c>
      <c r="CJ20">
        <f>IF(ISEVEN(ROW(Diff!CJ20)), 4*Diff!CJ20,2*Diff!CJ20)</f>
        <v>0</v>
      </c>
      <c r="CK20">
        <f>IF(ISEVEN(ROW(Diff!CK20)), 4*Diff!CK20,2*Diff!CK20)</f>
        <v>0</v>
      </c>
      <c r="CL20">
        <f>IF(ISEVEN(ROW(Diff!CL20)), 4*Diff!CL20,2*Diff!CL20)</f>
        <v>0</v>
      </c>
      <c r="CM20">
        <f>IF(ISEVEN(ROW(Diff!CM20)), 4*Diff!CM20,2*Diff!CM20)</f>
        <v>0</v>
      </c>
      <c r="CN20">
        <f>IF(ISEVEN(ROW(Diff!CN20)), 4*Diff!CN20,2*Diff!CN20)</f>
        <v>0</v>
      </c>
      <c r="CO20">
        <f>IF(ISEVEN(ROW(Diff!CO20)), 4*Diff!CO20,2*Diff!CO20)</f>
        <v>0</v>
      </c>
      <c r="CP20">
        <f>IF(ISEVEN(ROW(Diff!CP20)), 4*Diff!CP20,2*Diff!CP20)</f>
        <v>0</v>
      </c>
      <c r="CQ20">
        <f>IF(ISEVEN(ROW(Diff!CQ20)), 4*Diff!CQ20,2*Diff!CQ20)</f>
        <v>0</v>
      </c>
      <c r="CR20">
        <f>IF(ISEVEN(ROW(Diff!CR20)), 4*Diff!CR20,2*Diff!CR20)</f>
        <v>0</v>
      </c>
      <c r="CS20">
        <f>IF(ISEVEN(ROW(Diff!CS20)), 4*Diff!CS20,2*Diff!CS20)</f>
        <v>0</v>
      </c>
      <c r="CT20">
        <f>IF(ISEVEN(ROW(Diff!CT20)), 4*Diff!CT20,2*Diff!CT20)</f>
        <v>0</v>
      </c>
    </row>
    <row r="21" spans="2:98">
      <c r="B21">
        <f>IF(ISEVEN(ROW(Diff!B21)), 4*Diff!B21,2*Diff!B21)</f>
        <v>0</v>
      </c>
      <c r="C21">
        <f>IF(ISEVEN(ROW(Diff!C21)), 4*Diff!C21,2*Diff!C21)</f>
        <v>0</v>
      </c>
      <c r="D21">
        <f>IF(ISEVEN(ROW(Diff!D21)), 4*Diff!D21,2*Diff!D21)</f>
        <v>0</v>
      </c>
      <c r="E21">
        <f>IF(ISEVEN(ROW(Diff!E21)), 4*Diff!E21,2*Diff!E21)</f>
        <v>0</v>
      </c>
      <c r="F21">
        <f>IF(ISEVEN(ROW(Diff!F21)), 4*Diff!F21,2*Diff!F21)</f>
        <v>0</v>
      </c>
      <c r="G21">
        <f>IF(ISEVEN(ROW(Diff!G21)), 4*Diff!G21,2*Diff!G21)</f>
        <v>0</v>
      </c>
      <c r="H21">
        <f>IF(ISEVEN(ROW(Diff!H21)), 4*Diff!H21,2*Diff!H21)</f>
        <v>0</v>
      </c>
      <c r="I21">
        <f>IF(ISEVEN(ROW(Diff!I21)), 4*Diff!I21,2*Diff!I21)</f>
        <v>0</v>
      </c>
      <c r="J21">
        <f>IF(ISEVEN(ROW(Diff!J21)), 4*Diff!J21,2*Diff!J21)</f>
        <v>0</v>
      </c>
      <c r="K21">
        <f>IF(ISEVEN(ROW(Diff!K21)), 4*Diff!K21,2*Diff!K21)</f>
        <v>0</v>
      </c>
      <c r="L21">
        <f>IF(ISEVEN(ROW(Diff!L21)), 4*Diff!L21,2*Diff!L21)</f>
        <v>0</v>
      </c>
      <c r="M21">
        <f>IF(ISEVEN(ROW(Diff!M21)), 4*Diff!M21,2*Diff!M21)</f>
        <v>0</v>
      </c>
      <c r="N21">
        <f>IF(ISEVEN(ROW(Diff!N21)), 4*Diff!N21,2*Diff!N21)</f>
        <v>0</v>
      </c>
      <c r="O21">
        <f>IF(ISEVEN(ROW(Diff!O21)), 4*Diff!O21,2*Diff!O21)</f>
        <v>0</v>
      </c>
      <c r="P21">
        <f>IF(ISEVEN(ROW(Diff!P21)), 4*Diff!P21,2*Diff!P21)</f>
        <v>0</v>
      </c>
      <c r="Q21">
        <f>IF(ISEVEN(ROW(Diff!Q21)), 4*Diff!Q21,2*Diff!Q21)</f>
        <v>0</v>
      </c>
      <c r="R21">
        <f>IF(ISEVEN(ROW(Diff!R21)), 4*Diff!R21,2*Diff!R21)</f>
        <v>0</v>
      </c>
      <c r="S21">
        <f>IF(ISEVEN(ROW(Diff!S21)), 4*Diff!S21,2*Diff!S21)</f>
        <v>0</v>
      </c>
      <c r="T21">
        <f>IF(ISEVEN(ROW(Diff!T21)), 4*Diff!T21,2*Diff!T21)</f>
        <v>0</v>
      </c>
      <c r="U21">
        <f>IF(ISEVEN(ROW(Diff!U21)), 4*Diff!U21,2*Diff!U21)</f>
        <v>0</v>
      </c>
      <c r="V21">
        <f>IF(ISEVEN(ROW(Diff!V21)), 4*Diff!V21,2*Diff!V21)</f>
        <v>0</v>
      </c>
      <c r="W21">
        <f>IF(ISEVEN(ROW(Diff!W21)), 4*Diff!W21,2*Diff!W21)</f>
        <v>0</v>
      </c>
      <c r="X21">
        <f>IF(ISEVEN(ROW(Diff!X21)), 4*Diff!X21,2*Diff!X21)</f>
        <v>0</v>
      </c>
      <c r="Y21">
        <f>IF(ISEVEN(ROW(Diff!Y21)), 4*Diff!Y21,2*Diff!Y21)</f>
        <v>0</v>
      </c>
      <c r="Z21">
        <f>IF(ISEVEN(ROW(Diff!Z21)), 4*Diff!Z21,2*Diff!Z21)</f>
        <v>0</v>
      </c>
      <c r="AA21">
        <f>IF(ISEVEN(ROW(Diff!AA21)), 4*Diff!AA21,2*Diff!AA21)</f>
        <v>0</v>
      </c>
      <c r="AB21">
        <f>IF(ISEVEN(ROW(Diff!AB21)), 4*Diff!AB21,2*Diff!AB21)</f>
        <v>0</v>
      </c>
      <c r="AC21">
        <f>IF(ISEVEN(ROW(Diff!AC21)), 4*Diff!AC21,2*Diff!AC21)</f>
        <v>0</v>
      </c>
      <c r="AD21">
        <f>IF(ISEVEN(ROW(Diff!AD21)), 4*Diff!AD21,2*Diff!AD21)</f>
        <v>0</v>
      </c>
      <c r="AE21">
        <f>IF(ISEVEN(ROW(Diff!AE21)), 4*Diff!AE21,2*Diff!AE21)</f>
        <v>0</v>
      </c>
      <c r="AF21">
        <f>IF(ISEVEN(ROW(Diff!AF21)), 4*Diff!AF21,2*Diff!AF21)</f>
        <v>0</v>
      </c>
      <c r="AG21">
        <f>IF(ISEVEN(ROW(Diff!AG21)), 4*Diff!AG21,2*Diff!AG21)</f>
        <v>0</v>
      </c>
      <c r="AH21">
        <f>IF(ISEVEN(ROW(Diff!AH21)), 4*Diff!AH21,2*Diff!AH21)</f>
        <v>0</v>
      </c>
      <c r="AI21">
        <f>IF(ISEVEN(ROW(Diff!AI21)), 4*Diff!AI21,2*Diff!AI21)</f>
        <v>0</v>
      </c>
      <c r="AJ21">
        <f>IF(ISEVEN(ROW(Diff!AJ21)), 4*Diff!AJ21,2*Diff!AJ21)</f>
        <v>0</v>
      </c>
      <c r="AK21">
        <f>IF(ISEVEN(ROW(Diff!AK21)), 4*Diff!AK21,2*Diff!AK21)</f>
        <v>0</v>
      </c>
      <c r="AL21">
        <f>IF(ISEVEN(ROW(Diff!AL21)), 4*Diff!AL21,2*Diff!AL21)</f>
        <v>0</v>
      </c>
      <c r="AM21">
        <f>IF(ISEVEN(ROW(Diff!AM21)), 4*Diff!AM21,2*Diff!AM21)</f>
        <v>0</v>
      </c>
      <c r="AN21">
        <f>IF(ISEVEN(ROW(Diff!AN21)), 4*Diff!AN21,2*Diff!AN21)</f>
        <v>1.0800000000000125</v>
      </c>
      <c r="AO21">
        <f>IF(ISEVEN(ROW(Diff!AO21)), 4*Diff!AO21,2*Diff!AO21)</f>
        <v>1.1280000000000143</v>
      </c>
      <c r="AP21">
        <f>IF(ISEVEN(ROW(Diff!AP21)), 4*Diff!AP21,2*Diff!AP21)</f>
        <v>1.2179999999999893</v>
      </c>
      <c r="AQ21">
        <f>IF(ISEVEN(ROW(Diff!AQ21)), 4*Diff!AQ21,2*Diff!AQ21)</f>
        <v>1.5159999999999911</v>
      </c>
      <c r="AR21">
        <f>IF(ISEVEN(ROW(Diff!AR21)), 4*Diff!AR21,2*Diff!AR21)</f>
        <v>0.99199999999999022</v>
      </c>
      <c r="AS21">
        <f>IF(ISEVEN(ROW(Diff!AS21)), 4*Diff!AS21,2*Diff!AS21)</f>
        <v>1.0799999999999841</v>
      </c>
      <c r="AT21">
        <f>IF(ISEVEN(ROW(Diff!AT21)), 4*Diff!AT21,2*Diff!AT21)</f>
        <v>0.74199999999999022</v>
      </c>
      <c r="AU21">
        <f>IF(ISEVEN(ROW(Diff!AU21)), 4*Diff!AU21,2*Diff!AU21)</f>
        <v>0.37199999999998568</v>
      </c>
      <c r="AV21">
        <f>IF(ISEVEN(ROW(Diff!AV21)), 4*Diff!AV21,2*Diff!AV21)</f>
        <v>0.98199999999999932</v>
      </c>
      <c r="AW21">
        <f>IF(ISEVEN(ROW(Diff!AW21)), 4*Diff!AW21,2*Diff!AW21)</f>
        <v>0.43399999999996908</v>
      </c>
      <c r="AX21">
        <f>IF(ISEVEN(ROW(Diff!AX21)), 4*Diff!AX21,2*Diff!AX21)</f>
        <v>0.38799999999997681</v>
      </c>
      <c r="AY21">
        <f>IF(ISEVEN(ROW(Diff!AY21)), 4*Diff!AY21,2*Diff!AY21)</f>
        <v>0.117999999999995</v>
      </c>
      <c r="AZ21">
        <f>IF(ISEVEN(ROW(Diff!AZ21)), 4*Diff!AZ21,2*Diff!AZ21)</f>
        <v>-0.29000000000002046</v>
      </c>
      <c r="BA21">
        <f>IF(ISEVEN(ROW(Diff!BA21)), 4*Diff!BA21,2*Diff!BA21)</f>
        <v>-0.74600000000000932</v>
      </c>
      <c r="BB21">
        <f>IF(ISEVEN(ROW(Diff!BB21)), 4*Diff!BB21,2*Diff!BB21)</f>
        <v>1.2000000000000455E-2</v>
      </c>
      <c r="BC21">
        <f>IF(ISEVEN(ROW(Diff!BC21)), 4*Diff!BC21,2*Diff!BC21)</f>
        <v>0.20599999999998886</v>
      </c>
      <c r="BD21">
        <f>IF(ISEVEN(ROW(Diff!BD21)), 4*Diff!BD21,2*Diff!BD21)</f>
        <v>-0.382000000000005</v>
      </c>
      <c r="BE21">
        <f>IF(ISEVEN(ROW(Diff!BE21)), 4*Diff!BE21,2*Diff!BE21)</f>
        <v>0</v>
      </c>
      <c r="BF21">
        <f>IF(ISEVEN(ROW(Diff!BF21)), 4*Diff!BF21,2*Diff!BF21)</f>
        <v>0</v>
      </c>
      <c r="BG21">
        <f>IF(ISEVEN(ROW(Diff!BG21)), 4*Diff!BG21,2*Diff!BG21)</f>
        <v>0</v>
      </c>
      <c r="BH21">
        <f>IF(ISEVEN(ROW(Diff!BH21)), 4*Diff!BH21,2*Diff!BH21)</f>
        <v>0</v>
      </c>
      <c r="BI21">
        <f>IF(ISEVEN(ROW(Diff!BI21)), 4*Diff!BI21,2*Diff!BI21)</f>
        <v>0</v>
      </c>
      <c r="BJ21">
        <f>IF(ISEVEN(ROW(Diff!BJ21)), 4*Diff!BJ21,2*Diff!BJ21)</f>
        <v>0</v>
      </c>
      <c r="BK21">
        <f>IF(ISEVEN(ROW(Diff!BK21)), 4*Diff!BK21,2*Diff!BK21)</f>
        <v>0</v>
      </c>
      <c r="BL21">
        <f>IF(ISEVEN(ROW(Diff!BL21)), 4*Diff!BL21,2*Diff!BL21)</f>
        <v>0</v>
      </c>
      <c r="BM21">
        <f>IF(ISEVEN(ROW(Diff!BM21)), 4*Diff!BM21,2*Diff!BM21)</f>
        <v>0</v>
      </c>
      <c r="BN21">
        <f>IF(ISEVEN(ROW(Diff!BN21)), 4*Diff!BN21,2*Diff!BN21)</f>
        <v>0</v>
      </c>
      <c r="BO21">
        <f>IF(ISEVEN(ROW(Diff!BO21)), 4*Diff!BO21,2*Diff!BO21)</f>
        <v>0</v>
      </c>
      <c r="BP21">
        <f>IF(ISEVEN(ROW(Diff!BP21)), 4*Diff!BP21,2*Diff!BP21)</f>
        <v>0</v>
      </c>
      <c r="BQ21">
        <f>IF(ISEVEN(ROW(Diff!BQ21)), 4*Diff!BQ21,2*Diff!BQ21)</f>
        <v>0</v>
      </c>
      <c r="BR21">
        <f>IF(ISEVEN(ROW(Diff!BR21)), 4*Diff!BR21,2*Diff!BR21)</f>
        <v>0</v>
      </c>
      <c r="BS21">
        <f>IF(ISEVEN(ROW(Diff!BS21)), 4*Diff!BS21,2*Diff!BS21)</f>
        <v>0</v>
      </c>
      <c r="BT21">
        <f>IF(ISEVEN(ROW(Diff!BT21)), 4*Diff!BT21,2*Diff!BT21)</f>
        <v>0</v>
      </c>
      <c r="BU21">
        <f>IF(ISEVEN(ROW(Diff!BU21)), 4*Diff!BU21,2*Diff!BU21)</f>
        <v>0</v>
      </c>
      <c r="BV21">
        <f>IF(ISEVEN(ROW(Diff!BV21)), 4*Diff!BV21,2*Diff!BV21)</f>
        <v>0</v>
      </c>
      <c r="BW21">
        <f>IF(ISEVEN(ROW(Diff!BW21)), 4*Diff!BW21,2*Diff!BW21)</f>
        <v>0</v>
      </c>
      <c r="BX21">
        <f>IF(ISEVEN(ROW(Diff!BX21)), 4*Diff!BX21,2*Diff!BX21)</f>
        <v>0</v>
      </c>
      <c r="BY21">
        <f>IF(ISEVEN(ROW(Diff!BY21)), 4*Diff!BY21,2*Diff!BY21)</f>
        <v>0</v>
      </c>
      <c r="BZ21">
        <f>IF(ISEVEN(ROW(Diff!BZ21)), 4*Diff!BZ21,2*Diff!BZ21)</f>
        <v>0</v>
      </c>
      <c r="CA21">
        <f>IF(ISEVEN(ROW(Diff!CA21)), 4*Diff!CA21,2*Diff!CA21)</f>
        <v>0</v>
      </c>
      <c r="CB21">
        <f>IF(ISEVEN(ROW(Diff!CB21)), 4*Diff!CB21,2*Diff!CB21)</f>
        <v>0</v>
      </c>
      <c r="CC21">
        <f>IF(ISEVEN(ROW(Diff!CC21)), 4*Diff!CC21,2*Diff!CC21)</f>
        <v>0</v>
      </c>
      <c r="CD21">
        <f>IF(ISEVEN(ROW(Diff!CD21)), 4*Diff!CD21,2*Diff!CD21)</f>
        <v>0</v>
      </c>
      <c r="CE21">
        <f>IF(ISEVEN(ROW(Diff!CE21)), 4*Diff!CE21,2*Diff!CE21)</f>
        <v>0</v>
      </c>
      <c r="CF21">
        <f>IF(ISEVEN(ROW(Diff!CF21)), 4*Diff!CF21,2*Diff!CF21)</f>
        <v>0</v>
      </c>
      <c r="CG21">
        <f>IF(ISEVEN(ROW(Diff!CG21)), 4*Diff!CG21,2*Diff!CG21)</f>
        <v>0</v>
      </c>
      <c r="CH21">
        <f>IF(ISEVEN(ROW(Diff!CH21)), 4*Diff!CH21,2*Diff!CH21)</f>
        <v>0</v>
      </c>
      <c r="CI21">
        <f>IF(ISEVEN(ROW(Diff!CI21)), 4*Diff!CI21,2*Diff!CI21)</f>
        <v>0</v>
      </c>
      <c r="CJ21">
        <f>IF(ISEVEN(ROW(Diff!CJ21)), 4*Diff!CJ21,2*Diff!CJ21)</f>
        <v>0</v>
      </c>
      <c r="CK21">
        <f>IF(ISEVEN(ROW(Diff!CK21)), 4*Diff!CK21,2*Diff!CK21)</f>
        <v>0</v>
      </c>
      <c r="CL21">
        <f>IF(ISEVEN(ROW(Diff!CL21)), 4*Diff!CL21,2*Diff!CL21)</f>
        <v>0</v>
      </c>
      <c r="CM21">
        <f>IF(ISEVEN(ROW(Diff!CM21)), 4*Diff!CM21,2*Diff!CM21)</f>
        <v>0</v>
      </c>
      <c r="CN21">
        <f>IF(ISEVEN(ROW(Diff!CN21)), 4*Diff!CN21,2*Diff!CN21)</f>
        <v>0</v>
      </c>
      <c r="CO21">
        <f>IF(ISEVEN(ROW(Diff!CO21)), 4*Diff!CO21,2*Diff!CO21)</f>
        <v>0</v>
      </c>
      <c r="CP21">
        <f>IF(ISEVEN(ROW(Diff!CP21)), 4*Diff!CP21,2*Diff!CP21)</f>
        <v>0</v>
      </c>
      <c r="CQ21">
        <f>IF(ISEVEN(ROW(Diff!CQ21)), 4*Diff!CQ21,2*Diff!CQ21)</f>
        <v>0</v>
      </c>
      <c r="CR21">
        <f>IF(ISEVEN(ROW(Diff!CR21)), 4*Diff!CR21,2*Diff!CR21)</f>
        <v>0</v>
      </c>
      <c r="CS21">
        <f>IF(ISEVEN(ROW(Diff!CS21)), 4*Diff!CS21,2*Diff!CS21)</f>
        <v>0</v>
      </c>
      <c r="CT21">
        <f>IF(ISEVEN(ROW(Diff!CT21)), 4*Diff!CT21,2*Diff!CT21)</f>
        <v>0</v>
      </c>
    </row>
    <row r="22" spans="2:98">
      <c r="B22">
        <f>IF(ISEVEN(ROW(Diff!B22)), 4*Diff!B22,2*Diff!B22)</f>
        <v>0</v>
      </c>
      <c r="C22">
        <f>IF(ISEVEN(ROW(Diff!C22)), 4*Diff!C22,2*Diff!C22)</f>
        <v>0</v>
      </c>
      <c r="D22">
        <f>IF(ISEVEN(ROW(Diff!D22)), 4*Diff!D22,2*Diff!D22)</f>
        <v>0</v>
      </c>
      <c r="E22">
        <f>IF(ISEVEN(ROW(Diff!E22)), 4*Diff!E22,2*Diff!E22)</f>
        <v>0</v>
      </c>
      <c r="F22">
        <f>IF(ISEVEN(ROW(Diff!F22)), 4*Diff!F22,2*Diff!F22)</f>
        <v>0</v>
      </c>
      <c r="G22">
        <f>IF(ISEVEN(ROW(Diff!G22)), 4*Diff!G22,2*Diff!G22)</f>
        <v>0</v>
      </c>
      <c r="H22">
        <f>IF(ISEVEN(ROW(Diff!H22)), 4*Diff!H22,2*Diff!H22)</f>
        <v>0</v>
      </c>
      <c r="I22">
        <f>IF(ISEVEN(ROW(Diff!I22)), 4*Diff!I22,2*Diff!I22)</f>
        <v>0</v>
      </c>
      <c r="J22">
        <f>IF(ISEVEN(ROW(Diff!J22)), 4*Diff!J22,2*Diff!J22)</f>
        <v>0</v>
      </c>
      <c r="K22">
        <f>IF(ISEVEN(ROW(Diff!K22)), 4*Diff!K22,2*Diff!K22)</f>
        <v>0</v>
      </c>
      <c r="L22">
        <f>IF(ISEVEN(ROW(Diff!L22)), 4*Diff!L22,2*Diff!L22)</f>
        <v>0</v>
      </c>
      <c r="M22">
        <f>IF(ISEVEN(ROW(Diff!M22)), 4*Diff!M22,2*Diff!M22)</f>
        <v>0</v>
      </c>
      <c r="N22">
        <f>IF(ISEVEN(ROW(Diff!N22)), 4*Diff!N22,2*Diff!N22)</f>
        <v>0</v>
      </c>
      <c r="O22">
        <f>IF(ISEVEN(ROW(Diff!O22)), 4*Diff!O22,2*Diff!O22)</f>
        <v>0</v>
      </c>
      <c r="P22">
        <f>IF(ISEVEN(ROW(Diff!P22)), 4*Diff!P22,2*Diff!P22)</f>
        <v>0</v>
      </c>
      <c r="Q22">
        <f>IF(ISEVEN(ROW(Diff!Q22)), 4*Diff!Q22,2*Diff!Q22)</f>
        <v>0</v>
      </c>
      <c r="R22">
        <f>IF(ISEVEN(ROW(Diff!R22)), 4*Diff!R22,2*Diff!R22)</f>
        <v>0</v>
      </c>
      <c r="S22">
        <f>IF(ISEVEN(ROW(Diff!S22)), 4*Diff!S22,2*Diff!S22)</f>
        <v>0</v>
      </c>
      <c r="T22">
        <f>IF(ISEVEN(ROW(Diff!T22)), 4*Diff!T22,2*Diff!T22)</f>
        <v>0</v>
      </c>
      <c r="U22">
        <f>IF(ISEVEN(ROW(Diff!U22)), 4*Diff!U22,2*Diff!U22)</f>
        <v>0</v>
      </c>
      <c r="V22">
        <f>IF(ISEVEN(ROW(Diff!V22)), 4*Diff!V22,2*Diff!V22)</f>
        <v>0</v>
      </c>
      <c r="W22">
        <f>IF(ISEVEN(ROW(Diff!W22)), 4*Diff!W22,2*Diff!W22)</f>
        <v>0</v>
      </c>
      <c r="X22">
        <f>IF(ISEVEN(ROW(Diff!X22)), 4*Diff!X22,2*Diff!X22)</f>
        <v>0</v>
      </c>
      <c r="Y22">
        <f>IF(ISEVEN(ROW(Diff!Y22)), 4*Diff!Y22,2*Diff!Y22)</f>
        <v>0</v>
      </c>
      <c r="Z22">
        <f>IF(ISEVEN(ROW(Diff!Z22)), 4*Diff!Z22,2*Diff!Z22)</f>
        <v>0</v>
      </c>
      <c r="AA22">
        <f>IF(ISEVEN(ROW(Diff!AA22)), 4*Diff!AA22,2*Diff!AA22)</f>
        <v>0</v>
      </c>
      <c r="AB22">
        <f>IF(ISEVEN(ROW(Diff!AB22)), 4*Diff!AB22,2*Diff!AB22)</f>
        <v>0</v>
      </c>
      <c r="AC22">
        <f>IF(ISEVEN(ROW(Diff!AC22)), 4*Diff!AC22,2*Diff!AC22)</f>
        <v>0</v>
      </c>
      <c r="AD22">
        <f>IF(ISEVEN(ROW(Diff!AD22)), 4*Diff!AD22,2*Diff!AD22)</f>
        <v>0</v>
      </c>
      <c r="AE22">
        <f>IF(ISEVEN(ROW(Diff!AE22)), 4*Diff!AE22,2*Diff!AE22)</f>
        <v>0</v>
      </c>
      <c r="AF22">
        <f>IF(ISEVEN(ROW(Diff!AF22)), 4*Diff!AF22,2*Diff!AF22)</f>
        <v>0</v>
      </c>
      <c r="AG22">
        <f>IF(ISEVEN(ROW(Diff!AG22)), 4*Diff!AG22,2*Diff!AG22)</f>
        <v>0</v>
      </c>
      <c r="AH22">
        <f>IF(ISEVEN(ROW(Diff!AH22)), 4*Diff!AH22,2*Diff!AH22)</f>
        <v>0</v>
      </c>
      <c r="AI22">
        <f>IF(ISEVEN(ROW(Diff!AI22)), 4*Diff!AI22,2*Diff!AI22)</f>
        <v>0</v>
      </c>
      <c r="AJ22">
        <f>IF(ISEVEN(ROW(Diff!AJ22)), 4*Diff!AJ22,2*Diff!AJ22)</f>
        <v>0</v>
      </c>
      <c r="AK22">
        <f>IF(ISEVEN(ROW(Diff!AK22)), 4*Diff!AK22,2*Diff!AK22)</f>
        <v>0</v>
      </c>
      <c r="AL22">
        <f>IF(ISEVEN(ROW(Diff!AL22)), 4*Diff!AL22,2*Diff!AL22)</f>
        <v>0</v>
      </c>
      <c r="AM22">
        <f>IF(ISEVEN(ROW(Diff!AM22)), 4*Diff!AM22,2*Diff!AM22)</f>
        <v>0</v>
      </c>
      <c r="AN22">
        <f>IF(ISEVEN(ROW(Diff!AN22)), 4*Diff!AN22,2*Diff!AN22)</f>
        <v>2.3240000000000123</v>
      </c>
      <c r="AO22">
        <f>IF(ISEVEN(ROW(Diff!AO22)), 4*Diff!AO22,2*Diff!AO22)</f>
        <v>2.1879999999999882</v>
      </c>
      <c r="AP22">
        <f>IF(ISEVEN(ROW(Diff!AP22)), 4*Diff!AP22,2*Diff!AP22)</f>
        <v>2.7440000000000282</v>
      </c>
      <c r="AQ22">
        <f>IF(ISEVEN(ROW(Diff!AQ22)), 4*Diff!AQ22,2*Diff!AQ22)</f>
        <v>3.0679999999999268</v>
      </c>
      <c r="AR22">
        <f>IF(ISEVEN(ROW(Diff!AR22)), 4*Diff!AR22,2*Diff!AR22)</f>
        <v>2.5879999999999654</v>
      </c>
      <c r="AS22">
        <f>IF(ISEVEN(ROW(Diff!AS22)), 4*Diff!AS22,2*Diff!AS22)</f>
        <v>2.783999999999935</v>
      </c>
      <c r="AT22">
        <f>IF(ISEVEN(ROW(Diff!AT22)), 4*Diff!AT22,2*Diff!AT22)</f>
        <v>0.54800000000000182</v>
      </c>
      <c r="AU22">
        <f>IF(ISEVEN(ROW(Diff!AU22)), 4*Diff!AU22,2*Diff!AU22)</f>
        <v>1.8599999999999568</v>
      </c>
      <c r="AV22">
        <f>IF(ISEVEN(ROW(Diff!AV22)), 4*Diff!AV22,2*Diff!AV22)</f>
        <v>1.2839999999999918</v>
      </c>
      <c r="AW22">
        <f>IF(ISEVEN(ROW(Diff!AW22)), 4*Diff!AW22,2*Diff!AW22)</f>
        <v>1.2119999999999891</v>
      </c>
      <c r="AX22">
        <f>IF(ISEVEN(ROW(Diff!AX22)), 4*Diff!AX22,2*Diff!AX22)</f>
        <v>0.41999999999995907</v>
      </c>
      <c r="AY22">
        <f>IF(ISEVEN(ROW(Diff!AY22)), 4*Diff!AY22,2*Diff!AY22)</f>
        <v>0.18399999999996908</v>
      </c>
      <c r="AZ22">
        <f>IF(ISEVEN(ROW(Diff!AZ22)), 4*Diff!AZ22,2*Diff!AZ22)</f>
        <v>-0.11600000000004229</v>
      </c>
      <c r="BA22">
        <f>IF(ISEVEN(ROW(Diff!BA22)), 4*Diff!BA22,2*Diff!BA22)</f>
        <v>-0.62000000000000455</v>
      </c>
      <c r="BB22">
        <f>IF(ISEVEN(ROW(Diff!BB22)), 4*Diff!BB22,2*Diff!BB22)</f>
        <v>0.93599999999997863</v>
      </c>
      <c r="BC22">
        <f>IF(ISEVEN(ROW(Diff!BC22)), 4*Diff!BC22,2*Diff!BC22)</f>
        <v>1.3199999999999932</v>
      </c>
      <c r="BD22">
        <f>IF(ISEVEN(ROW(Diff!BD22)), 4*Diff!BD22,2*Diff!BD22)</f>
        <v>0.64799999999996771</v>
      </c>
      <c r="BE22">
        <f>IF(ISEVEN(ROW(Diff!BE22)), 4*Diff!BE22,2*Diff!BE22)</f>
        <v>0.42799999999999727</v>
      </c>
      <c r="BF22">
        <f>IF(ISEVEN(ROW(Diff!BF22)), 4*Diff!BF22,2*Diff!BF22)</f>
        <v>0.27199999999999136</v>
      </c>
      <c r="BG22">
        <f>IF(ISEVEN(ROW(Diff!BG22)), 4*Diff!BG22,2*Diff!BG22)</f>
        <v>0</v>
      </c>
      <c r="BH22">
        <f>IF(ISEVEN(ROW(Diff!BH22)), 4*Diff!BH22,2*Diff!BH22)</f>
        <v>0</v>
      </c>
      <c r="BI22">
        <f>IF(ISEVEN(ROW(Diff!BI22)), 4*Diff!BI22,2*Diff!BI22)</f>
        <v>0</v>
      </c>
      <c r="BJ22">
        <f>IF(ISEVEN(ROW(Diff!BJ22)), 4*Diff!BJ22,2*Diff!BJ22)</f>
        <v>0</v>
      </c>
      <c r="BK22">
        <f>IF(ISEVEN(ROW(Diff!BK22)), 4*Diff!BK22,2*Diff!BK22)</f>
        <v>0</v>
      </c>
      <c r="BL22">
        <f>IF(ISEVEN(ROW(Diff!BL22)), 4*Diff!BL22,2*Diff!BL22)</f>
        <v>0</v>
      </c>
      <c r="BM22">
        <f>IF(ISEVEN(ROW(Diff!BM22)), 4*Diff!BM22,2*Diff!BM22)</f>
        <v>0</v>
      </c>
      <c r="BN22">
        <f>IF(ISEVEN(ROW(Diff!BN22)), 4*Diff!BN22,2*Diff!BN22)</f>
        <v>0</v>
      </c>
      <c r="BO22">
        <f>IF(ISEVEN(ROW(Diff!BO22)), 4*Diff!BO22,2*Diff!BO22)</f>
        <v>0</v>
      </c>
      <c r="BP22">
        <f>IF(ISEVEN(ROW(Diff!BP22)), 4*Diff!BP22,2*Diff!BP22)</f>
        <v>0</v>
      </c>
      <c r="BQ22">
        <f>IF(ISEVEN(ROW(Diff!BQ22)), 4*Diff!BQ22,2*Diff!BQ22)</f>
        <v>0</v>
      </c>
      <c r="BR22">
        <f>IF(ISEVEN(ROW(Diff!BR22)), 4*Diff!BR22,2*Diff!BR22)</f>
        <v>0</v>
      </c>
      <c r="BS22">
        <f>IF(ISEVEN(ROW(Diff!BS22)), 4*Diff!BS22,2*Diff!BS22)</f>
        <v>0</v>
      </c>
      <c r="BT22">
        <f>IF(ISEVEN(ROW(Diff!BT22)), 4*Diff!BT22,2*Diff!BT22)</f>
        <v>0</v>
      </c>
      <c r="BU22">
        <f>IF(ISEVEN(ROW(Diff!BU22)), 4*Diff!BU22,2*Diff!BU22)</f>
        <v>0</v>
      </c>
      <c r="BV22">
        <f>IF(ISEVEN(ROW(Diff!BV22)), 4*Diff!BV22,2*Diff!BV22)</f>
        <v>0</v>
      </c>
      <c r="BW22">
        <f>IF(ISEVEN(ROW(Diff!BW22)), 4*Diff!BW22,2*Diff!BW22)</f>
        <v>0</v>
      </c>
      <c r="BX22">
        <f>IF(ISEVEN(ROW(Diff!BX22)), 4*Diff!BX22,2*Diff!BX22)</f>
        <v>0</v>
      </c>
      <c r="BY22">
        <f>IF(ISEVEN(ROW(Diff!BY22)), 4*Diff!BY22,2*Diff!BY22)</f>
        <v>0</v>
      </c>
      <c r="BZ22">
        <f>IF(ISEVEN(ROW(Diff!BZ22)), 4*Diff!BZ22,2*Diff!BZ22)</f>
        <v>0</v>
      </c>
      <c r="CA22">
        <f>IF(ISEVEN(ROW(Diff!CA22)), 4*Diff!CA22,2*Diff!CA22)</f>
        <v>0</v>
      </c>
      <c r="CB22">
        <f>IF(ISEVEN(ROW(Diff!CB22)), 4*Diff!CB22,2*Diff!CB22)</f>
        <v>0</v>
      </c>
      <c r="CC22">
        <f>IF(ISEVEN(ROW(Diff!CC22)), 4*Diff!CC22,2*Diff!CC22)</f>
        <v>0</v>
      </c>
      <c r="CD22">
        <f>IF(ISEVEN(ROW(Diff!CD22)), 4*Diff!CD22,2*Diff!CD22)</f>
        <v>0</v>
      </c>
      <c r="CE22">
        <f>IF(ISEVEN(ROW(Diff!CE22)), 4*Diff!CE22,2*Diff!CE22)</f>
        <v>0</v>
      </c>
      <c r="CF22">
        <f>IF(ISEVEN(ROW(Diff!CF22)), 4*Diff!CF22,2*Diff!CF22)</f>
        <v>0</v>
      </c>
      <c r="CG22">
        <f>IF(ISEVEN(ROW(Diff!CG22)), 4*Diff!CG22,2*Diff!CG22)</f>
        <v>0</v>
      </c>
      <c r="CH22">
        <f>IF(ISEVEN(ROW(Diff!CH22)), 4*Diff!CH22,2*Diff!CH22)</f>
        <v>0</v>
      </c>
      <c r="CI22">
        <f>IF(ISEVEN(ROW(Diff!CI22)), 4*Diff!CI22,2*Diff!CI22)</f>
        <v>0</v>
      </c>
      <c r="CJ22">
        <f>IF(ISEVEN(ROW(Diff!CJ22)), 4*Diff!CJ22,2*Diff!CJ22)</f>
        <v>0</v>
      </c>
      <c r="CK22">
        <f>IF(ISEVEN(ROW(Diff!CK22)), 4*Diff!CK22,2*Diff!CK22)</f>
        <v>0</v>
      </c>
      <c r="CL22">
        <f>IF(ISEVEN(ROW(Diff!CL22)), 4*Diff!CL22,2*Diff!CL22)</f>
        <v>0</v>
      </c>
      <c r="CM22">
        <f>IF(ISEVEN(ROW(Diff!CM22)), 4*Diff!CM22,2*Diff!CM22)</f>
        <v>0</v>
      </c>
      <c r="CN22">
        <f>IF(ISEVEN(ROW(Diff!CN22)), 4*Diff!CN22,2*Diff!CN22)</f>
        <v>0</v>
      </c>
      <c r="CO22">
        <f>IF(ISEVEN(ROW(Diff!CO22)), 4*Diff!CO22,2*Diff!CO22)</f>
        <v>0</v>
      </c>
      <c r="CP22">
        <f>IF(ISEVEN(ROW(Diff!CP22)), 4*Diff!CP22,2*Diff!CP22)</f>
        <v>0</v>
      </c>
      <c r="CQ22">
        <f>IF(ISEVEN(ROW(Diff!CQ22)), 4*Diff!CQ22,2*Diff!CQ22)</f>
        <v>0</v>
      </c>
      <c r="CR22">
        <f>IF(ISEVEN(ROW(Diff!CR22)), 4*Diff!CR22,2*Diff!CR22)</f>
        <v>0</v>
      </c>
      <c r="CS22">
        <f>IF(ISEVEN(ROW(Diff!CS22)), 4*Diff!CS22,2*Diff!CS22)</f>
        <v>0</v>
      </c>
      <c r="CT22">
        <f>IF(ISEVEN(ROW(Diff!CT22)), 4*Diff!CT22,2*Diff!CT22)</f>
        <v>0</v>
      </c>
    </row>
    <row r="23" spans="2:98">
      <c r="B23">
        <f>IF(ISEVEN(ROW(Diff!B23)), 4*Diff!B23,2*Diff!B23)</f>
        <v>0</v>
      </c>
      <c r="C23">
        <f>IF(ISEVEN(ROW(Diff!C23)), 4*Diff!C23,2*Diff!C23)</f>
        <v>0</v>
      </c>
      <c r="D23">
        <f>IF(ISEVEN(ROW(Diff!D23)), 4*Diff!D23,2*Diff!D23)</f>
        <v>0</v>
      </c>
      <c r="E23">
        <f>IF(ISEVEN(ROW(Diff!E23)), 4*Diff!E23,2*Diff!E23)</f>
        <v>0</v>
      </c>
      <c r="F23">
        <f>IF(ISEVEN(ROW(Diff!F23)), 4*Diff!F23,2*Diff!F23)</f>
        <v>0</v>
      </c>
      <c r="G23">
        <f>IF(ISEVEN(ROW(Diff!G23)), 4*Diff!G23,2*Diff!G23)</f>
        <v>0</v>
      </c>
      <c r="H23">
        <f>IF(ISEVEN(ROW(Diff!H23)), 4*Diff!H23,2*Diff!H23)</f>
        <v>0</v>
      </c>
      <c r="I23">
        <f>IF(ISEVEN(ROW(Diff!I23)), 4*Diff!I23,2*Diff!I23)</f>
        <v>0</v>
      </c>
      <c r="J23">
        <f>IF(ISEVEN(ROW(Diff!J23)), 4*Diff!J23,2*Diff!J23)</f>
        <v>0</v>
      </c>
      <c r="K23">
        <f>IF(ISEVEN(ROW(Diff!K23)), 4*Diff!K23,2*Diff!K23)</f>
        <v>0</v>
      </c>
      <c r="L23">
        <f>IF(ISEVEN(ROW(Diff!L23)), 4*Diff!L23,2*Diff!L23)</f>
        <v>0</v>
      </c>
      <c r="M23">
        <f>IF(ISEVEN(ROW(Diff!M23)), 4*Diff!M23,2*Diff!M23)</f>
        <v>0</v>
      </c>
      <c r="N23">
        <f>IF(ISEVEN(ROW(Diff!N23)), 4*Diff!N23,2*Diff!N23)</f>
        <v>0</v>
      </c>
      <c r="O23">
        <f>IF(ISEVEN(ROW(Diff!O23)), 4*Diff!O23,2*Diff!O23)</f>
        <v>0</v>
      </c>
      <c r="P23">
        <f>IF(ISEVEN(ROW(Diff!P23)), 4*Diff!P23,2*Diff!P23)</f>
        <v>0</v>
      </c>
      <c r="Q23">
        <f>IF(ISEVEN(ROW(Diff!Q23)), 4*Diff!Q23,2*Diff!Q23)</f>
        <v>0</v>
      </c>
      <c r="R23">
        <f>IF(ISEVEN(ROW(Diff!R23)), 4*Diff!R23,2*Diff!R23)</f>
        <v>0</v>
      </c>
      <c r="S23">
        <f>IF(ISEVEN(ROW(Diff!S23)), 4*Diff!S23,2*Diff!S23)</f>
        <v>0.67000000000001592</v>
      </c>
      <c r="T23">
        <f>IF(ISEVEN(ROW(Diff!T23)), 4*Diff!T23,2*Diff!T23)</f>
        <v>0.35600000000002296</v>
      </c>
      <c r="U23">
        <f>IF(ISEVEN(ROW(Diff!U23)), 4*Diff!U23,2*Diff!U23)</f>
        <v>1.8000000000000682E-2</v>
      </c>
      <c r="V23">
        <f>IF(ISEVEN(ROW(Diff!V23)), 4*Diff!V23,2*Diff!V23)</f>
        <v>0</v>
      </c>
      <c r="W23">
        <f>IF(ISEVEN(ROW(Diff!W23)), 4*Diff!W23,2*Diff!W23)</f>
        <v>0</v>
      </c>
      <c r="X23">
        <f>IF(ISEVEN(ROW(Diff!X23)), 4*Diff!X23,2*Diff!X23)</f>
        <v>0</v>
      </c>
      <c r="Y23">
        <f>IF(ISEVEN(ROW(Diff!Y23)), 4*Diff!Y23,2*Diff!Y23)</f>
        <v>0</v>
      </c>
      <c r="Z23">
        <f>IF(ISEVEN(ROW(Diff!Z23)), 4*Diff!Z23,2*Diff!Z23)</f>
        <v>0</v>
      </c>
      <c r="AA23">
        <f>IF(ISEVEN(ROW(Diff!AA23)), 4*Diff!AA23,2*Diff!AA23)</f>
        <v>0</v>
      </c>
      <c r="AB23">
        <f>IF(ISEVEN(ROW(Diff!AB23)), 4*Diff!AB23,2*Diff!AB23)</f>
        <v>0</v>
      </c>
      <c r="AC23">
        <f>IF(ISEVEN(ROW(Diff!AC23)), 4*Diff!AC23,2*Diff!AC23)</f>
        <v>0</v>
      </c>
      <c r="AD23">
        <f>IF(ISEVEN(ROW(Diff!AD23)), 4*Diff!AD23,2*Diff!AD23)</f>
        <v>0</v>
      </c>
      <c r="AE23">
        <f>IF(ISEVEN(ROW(Diff!AE23)), 4*Diff!AE23,2*Diff!AE23)</f>
        <v>0</v>
      </c>
      <c r="AF23">
        <f>IF(ISEVEN(ROW(Diff!AF23)), 4*Diff!AF23,2*Diff!AF23)</f>
        <v>0</v>
      </c>
      <c r="AG23">
        <f>IF(ISEVEN(ROW(Diff!AG23)), 4*Diff!AG23,2*Diff!AG23)</f>
        <v>0</v>
      </c>
      <c r="AH23">
        <f>IF(ISEVEN(ROW(Diff!AH23)), 4*Diff!AH23,2*Diff!AH23)</f>
        <v>0</v>
      </c>
      <c r="AI23">
        <f>IF(ISEVEN(ROW(Diff!AI23)), 4*Diff!AI23,2*Diff!AI23)</f>
        <v>0</v>
      </c>
      <c r="AJ23">
        <f>IF(ISEVEN(ROW(Diff!AJ23)), 4*Diff!AJ23,2*Diff!AJ23)</f>
        <v>0</v>
      </c>
      <c r="AK23">
        <f>IF(ISEVEN(ROW(Diff!AK23)), 4*Diff!AK23,2*Diff!AK23)</f>
        <v>0</v>
      </c>
      <c r="AL23">
        <f>IF(ISEVEN(ROW(Diff!AL23)), 4*Diff!AL23,2*Diff!AL23)</f>
        <v>0.40599999999997749</v>
      </c>
      <c r="AM23">
        <f>IF(ISEVEN(ROW(Diff!AM23)), 4*Diff!AM23,2*Diff!AM23)</f>
        <v>0.72599999999997067</v>
      </c>
      <c r="AN23">
        <f>IF(ISEVEN(ROW(Diff!AN23)), 4*Diff!AN23,2*Diff!AN23)</f>
        <v>0.87999999999999545</v>
      </c>
      <c r="AO23">
        <f>IF(ISEVEN(ROW(Diff!AO23)), 4*Diff!AO23,2*Diff!AO23)</f>
        <v>1.2599999999999909</v>
      </c>
      <c r="AP23">
        <f>IF(ISEVEN(ROW(Diff!AP23)), 4*Diff!AP23,2*Diff!AP23)</f>
        <v>1.5419999999999732</v>
      </c>
      <c r="AQ23">
        <f>IF(ISEVEN(ROW(Diff!AQ23)), 4*Diff!AQ23,2*Diff!AQ23)</f>
        <v>1.3879999999999768</v>
      </c>
      <c r="AR23">
        <f>IF(ISEVEN(ROW(Diff!AR23)), 4*Diff!AR23,2*Diff!AR23)</f>
        <v>1.2879999999999825</v>
      </c>
      <c r="AS23">
        <f>IF(ISEVEN(ROW(Diff!AS23)), 4*Diff!AS23,2*Diff!AS23)</f>
        <v>0.46799999999998931</v>
      </c>
      <c r="AT23">
        <f>IF(ISEVEN(ROW(Diff!AT23)), 4*Diff!AT23,2*Diff!AT23)</f>
        <v>1.2059999999999889</v>
      </c>
      <c r="AU23">
        <f>IF(ISEVEN(ROW(Diff!AU23)), 4*Diff!AU23,2*Diff!AU23)</f>
        <v>0.86199999999999477</v>
      </c>
      <c r="AV23">
        <f>IF(ISEVEN(ROW(Diff!AV23)), 4*Diff!AV23,2*Diff!AV23)</f>
        <v>0.86199999999999477</v>
      </c>
      <c r="AW23">
        <f>IF(ISEVEN(ROW(Diff!AW23)), 4*Diff!AW23,2*Diff!AW23)</f>
        <v>0.85399999999998499</v>
      </c>
      <c r="AX23">
        <f>IF(ISEVEN(ROW(Diff!AX23)), 4*Diff!AX23,2*Diff!AX23)</f>
        <v>9.0000000000003411E-2</v>
      </c>
      <c r="AY23">
        <f>IF(ISEVEN(ROW(Diff!AY23)), 4*Diff!AY23,2*Diff!AY23)</f>
        <v>-0.1980000000000075</v>
      </c>
      <c r="AZ23">
        <f>IF(ISEVEN(ROW(Diff!AZ23)), 4*Diff!AZ23,2*Diff!AZ23)</f>
        <v>-0.36199999999999477</v>
      </c>
      <c r="BA23">
        <f>IF(ISEVEN(ROW(Diff!BA23)), 4*Diff!BA23,2*Diff!BA23)</f>
        <v>0.46799999999998931</v>
      </c>
      <c r="BB23">
        <f>IF(ISEVEN(ROW(Diff!BB23)), 4*Diff!BB23,2*Diff!BB23)</f>
        <v>0.91599999999999682</v>
      </c>
      <c r="BC23">
        <f>IF(ISEVEN(ROW(Diff!BC23)), 4*Diff!BC23,2*Diff!BC23)</f>
        <v>0.88599999999999568</v>
      </c>
      <c r="BD23">
        <f>IF(ISEVEN(ROW(Diff!BD23)), 4*Diff!BD23,2*Diff!BD23)</f>
        <v>0.28399999999999181</v>
      </c>
      <c r="BE23">
        <f>IF(ISEVEN(ROW(Diff!BE23)), 4*Diff!BE23,2*Diff!BE23)</f>
        <v>0.38999999999998636</v>
      </c>
      <c r="BF23">
        <f>IF(ISEVEN(ROW(Diff!BF23)), 4*Diff!BF23,2*Diff!BF23)</f>
        <v>0.52600000000001046</v>
      </c>
      <c r="BG23">
        <f>IF(ISEVEN(ROW(Diff!BG23)), 4*Diff!BG23,2*Diff!BG23)</f>
        <v>-3.0000000000029559E-2</v>
      </c>
      <c r="BH23">
        <f>IF(ISEVEN(ROW(Diff!BH23)), 4*Diff!BH23,2*Diff!BH23)</f>
        <v>-1.2000000000028876E-2</v>
      </c>
      <c r="BI23">
        <f>IF(ISEVEN(ROW(Diff!BI23)), 4*Diff!BI23,2*Diff!BI23)</f>
        <v>1.799999999997226E-2</v>
      </c>
      <c r="BJ23">
        <f>IF(ISEVEN(ROW(Diff!BJ23)), 4*Diff!BJ23,2*Diff!BJ23)</f>
        <v>0.22200000000000841</v>
      </c>
      <c r="BK23">
        <f>IF(ISEVEN(ROW(Diff!BK23)), 4*Diff!BK23,2*Diff!BK23)</f>
        <v>0</v>
      </c>
      <c r="BL23">
        <f>IF(ISEVEN(ROW(Diff!BL23)), 4*Diff!BL23,2*Diff!BL23)</f>
        <v>0</v>
      </c>
      <c r="BM23">
        <f>IF(ISEVEN(ROW(Diff!BM23)), 4*Diff!BM23,2*Diff!BM23)</f>
        <v>0</v>
      </c>
      <c r="BN23">
        <f>IF(ISEVEN(ROW(Diff!BN23)), 4*Diff!BN23,2*Diff!BN23)</f>
        <v>0</v>
      </c>
      <c r="BO23">
        <f>IF(ISEVEN(ROW(Diff!BO23)), 4*Diff!BO23,2*Diff!BO23)</f>
        <v>0</v>
      </c>
      <c r="BP23">
        <f>IF(ISEVEN(ROW(Diff!BP23)), 4*Diff!BP23,2*Diff!BP23)</f>
        <v>0</v>
      </c>
      <c r="BQ23">
        <f>IF(ISEVEN(ROW(Diff!BQ23)), 4*Diff!BQ23,2*Diff!BQ23)</f>
        <v>0</v>
      </c>
      <c r="BR23">
        <f>IF(ISEVEN(ROW(Diff!BR23)), 4*Diff!BR23,2*Diff!BR23)</f>
        <v>0</v>
      </c>
      <c r="BS23">
        <f>IF(ISEVEN(ROW(Diff!BS23)), 4*Diff!BS23,2*Diff!BS23)</f>
        <v>0</v>
      </c>
      <c r="BT23">
        <f>IF(ISEVEN(ROW(Diff!BT23)), 4*Diff!BT23,2*Diff!BT23)</f>
        <v>0</v>
      </c>
      <c r="BU23">
        <f>IF(ISEVEN(ROW(Diff!BU23)), 4*Diff!BU23,2*Diff!BU23)</f>
        <v>0</v>
      </c>
      <c r="BV23">
        <f>IF(ISEVEN(ROW(Diff!BV23)), 4*Diff!BV23,2*Diff!BV23)</f>
        <v>0</v>
      </c>
      <c r="BW23">
        <f>IF(ISEVEN(ROW(Diff!BW23)), 4*Diff!BW23,2*Diff!BW23)</f>
        <v>0</v>
      </c>
      <c r="BX23">
        <f>IF(ISEVEN(ROW(Diff!BX23)), 4*Diff!BX23,2*Diff!BX23)</f>
        <v>0</v>
      </c>
      <c r="BY23">
        <f>IF(ISEVEN(ROW(Diff!BY23)), 4*Diff!BY23,2*Diff!BY23)</f>
        <v>0</v>
      </c>
      <c r="BZ23">
        <f>IF(ISEVEN(ROW(Diff!BZ23)), 4*Diff!BZ23,2*Diff!BZ23)</f>
        <v>0</v>
      </c>
      <c r="CA23">
        <f>IF(ISEVEN(ROW(Diff!CA23)), 4*Diff!CA23,2*Diff!CA23)</f>
        <v>0</v>
      </c>
      <c r="CB23">
        <f>IF(ISEVEN(ROW(Diff!CB23)), 4*Diff!CB23,2*Diff!CB23)</f>
        <v>0</v>
      </c>
      <c r="CC23">
        <f>IF(ISEVEN(ROW(Diff!CC23)), 4*Diff!CC23,2*Diff!CC23)</f>
        <v>0</v>
      </c>
      <c r="CD23">
        <f>IF(ISEVEN(ROW(Diff!CD23)), 4*Diff!CD23,2*Diff!CD23)</f>
        <v>0</v>
      </c>
      <c r="CE23">
        <f>IF(ISEVEN(ROW(Diff!CE23)), 4*Diff!CE23,2*Diff!CE23)</f>
        <v>0</v>
      </c>
      <c r="CF23">
        <f>IF(ISEVEN(ROW(Diff!CF23)), 4*Diff!CF23,2*Diff!CF23)</f>
        <v>0</v>
      </c>
      <c r="CG23">
        <f>IF(ISEVEN(ROW(Diff!CG23)), 4*Diff!CG23,2*Diff!CG23)</f>
        <v>0</v>
      </c>
      <c r="CH23">
        <f>IF(ISEVEN(ROW(Diff!CH23)), 4*Diff!CH23,2*Diff!CH23)</f>
        <v>0</v>
      </c>
      <c r="CI23">
        <f>IF(ISEVEN(ROW(Diff!CI23)), 4*Diff!CI23,2*Diff!CI23)</f>
        <v>0</v>
      </c>
      <c r="CJ23">
        <f>IF(ISEVEN(ROW(Diff!CJ23)), 4*Diff!CJ23,2*Diff!CJ23)</f>
        <v>0</v>
      </c>
      <c r="CK23">
        <f>IF(ISEVEN(ROW(Diff!CK23)), 4*Diff!CK23,2*Diff!CK23)</f>
        <v>0</v>
      </c>
      <c r="CL23">
        <f>IF(ISEVEN(ROW(Diff!CL23)), 4*Diff!CL23,2*Diff!CL23)</f>
        <v>0</v>
      </c>
      <c r="CM23">
        <f>IF(ISEVEN(ROW(Diff!CM23)), 4*Diff!CM23,2*Diff!CM23)</f>
        <v>0</v>
      </c>
      <c r="CN23">
        <f>IF(ISEVEN(ROW(Diff!CN23)), 4*Diff!CN23,2*Diff!CN23)</f>
        <v>0</v>
      </c>
      <c r="CO23">
        <f>IF(ISEVEN(ROW(Diff!CO23)), 4*Diff!CO23,2*Diff!CO23)</f>
        <v>0</v>
      </c>
      <c r="CP23">
        <f>IF(ISEVEN(ROW(Diff!CP23)), 4*Diff!CP23,2*Diff!CP23)</f>
        <v>0</v>
      </c>
      <c r="CQ23">
        <f>IF(ISEVEN(ROW(Diff!CQ23)), 4*Diff!CQ23,2*Diff!CQ23)</f>
        <v>0</v>
      </c>
      <c r="CR23">
        <f>IF(ISEVEN(ROW(Diff!CR23)), 4*Diff!CR23,2*Diff!CR23)</f>
        <v>0</v>
      </c>
      <c r="CS23">
        <f>IF(ISEVEN(ROW(Diff!CS23)), 4*Diff!CS23,2*Diff!CS23)</f>
        <v>0</v>
      </c>
      <c r="CT23">
        <f>IF(ISEVEN(ROW(Diff!CT23)), 4*Diff!CT23,2*Diff!CT23)</f>
        <v>0</v>
      </c>
    </row>
    <row r="24" spans="2:98">
      <c r="B24">
        <f>IF(ISEVEN(ROW(Diff!B24)), 4*Diff!B24,2*Diff!B24)</f>
        <v>0</v>
      </c>
      <c r="C24">
        <f>IF(ISEVEN(ROW(Diff!C24)), 4*Diff!C24,2*Diff!C24)</f>
        <v>0</v>
      </c>
      <c r="D24">
        <f>IF(ISEVEN(ROW(Diff!D24)), 4*Diff!D24,2*Diff!D24)</f>
        <v>0</v>
      </c>
      <c r="E24">
        <f>IF(ISEVEN(ROW(Diff!E24)), 4*Diff!E24,2*Diff!E24)</f>
        <v>0</v>
      </c>
      <c r="F24">
        <f>IF(ISEVEN(ROW(Diff!F24)), 4*Diff!F24,2*Diff!F24)</f>
        <v>0</v>
      </c>
      <c r="G24">
        <f>IF(ISEVEN(ROW(Diff!G24)), 4*Diff!G24,2*Diff!G24)</f>
        <v>0</v>
      </c>
      <c r="H24">
        <f>IF(ISEVEN(ROW(Diff!H24)), 4*Diff!H24,2*Diff!H24)</f>
        <v>0</v>
      </c>
      <c r="I24">
        <f>IF(ISEVEN(ROW(Diff!I24)), 4*Diff!I24,2*Diff!I24)</f>
        <v>0</v>
      </c>
      <c r="J24">
        <f>IF(ISEVEN(ROW(Diff!J24)), 4*Diff!J24,2*Diff!J24)</f>
        <v>0</v>
      </c>
      <c r="K24">
        <f>IF(ISEVEN(ROW(Diff!K24)), 4*Diff!K24,2*Diff!K24)</f>
        <v>0</v>
      </c>
      <c r="L24">
        <f>IF(ISEVEN(ROW(Diff!L24)), 4*Diff!L24,2*Diff!L24)</f>
        <v>0</v>
      </c>
      <c r="M24">
        <f>IF(ISEVEN(ROW(Diff!M24)), 4*Diff!M24,2*Diff!M24)</f>
        <v>0</v>
      </c>
      <c r="N24">
        <f>IF(ISEVEN(ROW(Diff!N24)), 4*Diff!N24,2*Diff!N24)</f>
        <v>0</v>
      </c>
      <c r="O24">
        <f>IF(ISEVEN(ROW(Diff!O24)), 4*Diff!O24,2*Diff!O24)</f>
        <v>0</v>
      </c>
      <c r="P24">
        <f>IF(ISEVEN(ROW(Diff!P24)), 4*Diff!P24,2*Diff!P24)</f>
        <v>0</v>
      </c>
      <c r="Q24">
        <f>IF(ISEVEN(ROW(Diff!Q24)), 4*Diff!Q24,2*Diff!Q24)</f>
        <v>0</v>
      </c>
      <c r="R24">
        <f>IF(ISEVEN(ROW(Diff!R24)), 4*Diff!R24,2*Diff!R24)</f>
        <v>1.4960000000000377</v>
      </c>
      <c r="S24">
        <f>IF(ISEVEN(ROW(Diff!S24)), 4*Diff!S24,2*Diff!S24)</f>
        <v>3.6080000000000041</v>
      </c>
      <c r="T24">
        <f>IF(ISEVEN(ROW(Diff!T24)), 4*Diff!T24,2*Diff!T24)</f>
        <v>3.5240000000000009</v>
      </c>
      <c r="U24">
        <f>IF(ISEVEN(ROW(Diff!U24)), 4*Diff!U24,2*Diff!U24)</f>
        <v>3.6920000000000073</v>
      </c>
      <c r="V24">
        <f>IF(ISEVEN(ROW(Diff!V24)), 4*Diff!V24,2*Diff!V24)</f>
        <v>2.23599999999999</v>
      </c>
      <c r="W24">
        <f>IF(ISEVEN(ROW(Diff!W24)), 4*Diff!W24,2*Diff!W24)</f>
        <v>-0.35199999999997544</v>
      </c>
      <c r="X24">
        <f>IF(ISEVEN(ROW(Diff!X24)), 4*Diff!X24,2*Diff!X24)</f>
        <v>0</v>
      </c>
      <c r="Y24">
        <f>IF(ISEVEN(ROW(Diff!Y24)), 4*Diff!Y24,2*Diff!Y24)</f>
        <v>0</v>
      </c>
      <c r="Z24">
        <f>IF(ISEVEN(ROW(Diff!Z24)), 4*Diff!Z24,2*Diff!Z24)</f>
        <v>0</v>
      </c>
      <c r="AA24">
        <f>IF(ISEVEN(ROW(Diff!AA24)), 4*Diff!AA24,2*Diff!AA24)</f>
        <v>0</v>
      </c>
      <c r="AB24">
        <f>IF(ISEVEN(ROW(Diff!AB24)), 4*Diff!AB24,2*Diff!AB24)</f>
        <v>0</v>
      </c>
      <c r="AC24">
        <f>IF(ISEVEN(ROW(Diff!AC24)), 4*Diff!AC24,2*Diff!AC24)</f>
        <v>0</v>
      </c>
      <c r="AD24">
        <f>IF(ISEVEN(ROW(Diff!AD24)), 4*Diff!AD24,2*Diff!AD24)</f>
        <v>0</v>
      </c>
      <c r="AE24">
        <f>IF(ISEVEN(ROW(Diff!AE24)), 4*Diff!AE24,2*Diff!AE24)</f>
        <v>0</v>
      </c>
      <c r="AF24">
        <f>IF(ISEVEN(ROW(Diff!AF24)), 4*Diff!AF24,2*Diff!AF24)</f>
        <v>0</v>
      </c>
      <c r="AG24">
        <f>IF(ISEVEN(ROW(Diff!AG24)), 4*Diff!AG24,2*Diff!AG24)</f>
        <v>0</v>
      </c>
      <c r="AH24">
        <f>IF(ISEVEN(ROW(Diff!AH24)), 4*Diff!AH24,2*Diff!AH24)</f>
        <v>0</v>
      </c>
      <c r="AI24">
        <f>IF(ISEVEN(ROW(Diff!AI24)), 4*Diff!AI24,2*Diff!AI24)</f>
        <v>0</v>
      </c>
      <c r="AJ24">
        <f>IF(ISEVEN(ROW(Diff!AJ24)), 4*Diff!AJ24,2*Diff!AJ24)</f>
        <v>0</v>
      </c>
      <c r="AK24">
        <f>IF(ISEVEN(ROW(Diff!AK24)), 4*Diff!AK24,2*Diff!AK24)</f>
        <v>0</v>
      </c>
      <c r="AL24">
        <f>IF(ISEVEN(ROW(Diff!AL24)), 4*Diff!AL24,2*Diff!AL24)</f>
        <v>1.2039999999999509</v>
      </c>
      <c r="AM24">
        <f>IF(ISEVEN(ROW(Diff!AM24)), 4*Diff!AM24,2*Diff!AM24)</f>
        <v>1.5359999999999445</v>
      </c>
      <c r="AN24">
        <f>IF(ISEVEN(ROW(Diff!AN24)), 4*Diff!AN24,2*Diff!AN24)</f>
        <v>1.4599999999999795</v>
      </c>
      <c r="AO24">
        <f>IF(ISEVEN(ROW(Diff!AO24)), 4*Diff!AO24,2*Diff!AO24)</f>
        <v>2.4039999999999964</v>
      </c>
      <c r="AP24">
        <f>IF(ISEVEN(ROW(Diff!AP24)), 4*Diff!AP24,2*Diff!AP24)</f>
        <v>2.603999999999985</v>
      </c>
      <c r="AQ24">
        <f>IF(ISEVEN(ROW(Diff!AQ24)), 4*Diff!AQ24,2*Diff!AQ24)</f>
        <v>2.1639999999999873</v>
      </c>
      <c r="AR24">
        <f>IF(ISEVEN(ROW(Diff!AR24)), 4*Diff!AR24,2*Diff!AR24)</f>
        <v>1.5919999999999845</v>
      </c>
      <c r="AS24">
        <f>IF(ISEVEN(ROW(Diff!AS24)), 4*Diff!AS24,2*Diff!AS24)</f>
        <v>1.7519999999999527</v>
      </c>
      <c r="AT24">
        <f>IF(ISEVEN(ROW(Diff!AT24)), 4*Diff!AT24,2*Diff!AT24)</f>
        <v>3.3599999999999568</v>
      </c>
      <c r="AU24">
        <f>IF(ISEVEN(ROW(Diff!AU24)), 4*Diff!AU24,2*Diff!AU24)</f>
        <v>2.339999999999975</v>
      </c>
      <c r="AV24">
        <f>IF(ISEVEN(ROW(Diff!AV24)), 4*Diff!AV24,2*Diff!AV24)</f>
        <v>2.2999999999999545</v>
      </c>
      <c r="AW24">
        <f>IF(ISEVEN(ROW(Diff!AW24)), 4*Diff!AW24,2*Diff!AW24)</f>
        <v>1.41599999999994</v>
      </c>
      <c r="AX24">
        <f>IF(ISEVEN(ROW(Diff!AX24)), 4*Diff!AX24,2*Diff!AX24)</f>
        <v>1.1759999999999877</v>
      </c>
      <c r="AY24">
        <f>IF(ISEVEN(ROW(Diff!AY24)), 4*Diff!AY24,2*Diff!AY24)</f>
        <v>0.61599999999998545</v>
      </c>
      <c r="AZ24">
        <f>IF(ISEVEN(ROW(Diff!AZ24)), 4*Diff!AZ24,2*Diff!AZ24)</f>
        <v>-0.24000000000000909</v>
      </c>
      <c r="BA24">
        <f>IF(ISEVEN(ROW(Diff!BA24)), 4*Diff!BA24,2*Diff!BA24)</f>
        <v>1.7400000000000091</v>
      </c>
      <c r="BB24">
        <f>IF(ISEVEN(ROW(Diff!BB24)), 4*Diff!BB24,2*Diff!BB24)</f>
        <v>1.5520000000000209</v>
      </c>
      <c r="BC24">
        <f>IF(ISEVEN(ROW(Diff!BC24)), 4*Diff!BC24,2*Diff!BC24)</f>
        <v>0.93999999999999773</v>
      </c>
      <c r="BD24">
        <f>IF(ISEVEN(ROW(Diff!BD24)), 4*Diff!BD24,2*Diff!BD24)</f>
        <v>0.79999999999995453</v>
      </c>
      <c r="BE24">
        <f>IF(ISEVEN(ROW(Diff!BE24)), 4*Diff!BE24,2*Diff!BE24)</f>
        <v>0.66399999999998727</v>
      </c>
      <c r="BF24">
        <f>IF(ISEVEN(ROW(Diff!BF24)), 4*Diff!BF24,2*Diff!BF24)</f>
        <v>1.311999999999955</v>
      </c>
      <c r="BG24">
        <f>IF(ISEVEN(ROW(Diff!BG24)), 4*Diff!BG24,2*Diff!BG24)</f>
        <v>0.66399999999993042</v>
      </c>
      <c r="BH24">
        <f>IF(ISEVEN(ROW(Diff!BH24)), 4*Diff!BH24,2*Diff!BH24)</f>
        <v>0.80399999999997362</v>
      </c>
      <c r="BI24">
        <f>IF(ISEVEN(ROW(Diff!BI24)), 4*Diff!BI24,2*Diff!BI24)</f>
        <v>0.54399999999998272</v>
      </c>
      <c r="BJ24">
        <f>IF(ISEVEN(ROW(Diff!BJ24)), 4*Diff!BJ24,2*Diff!BJ24)</f>
        <v>0.46399999999999864</v>
      </c>
      <c r="BK24">
        <f>IF(ISEVEN(ROW(Diff!BK24)), 4*Diff!BK24,2*Diff!BK24)</f>
        <v>0.51600000000001955</v>
      </c>
      <c r="BL24">
        <f>IF(ISEVEN(ROW(Diff!BL24)), 4*Diff!BL24,2*Diff!BL24)</f>
        <v>0.39999999999997726</v>
      </c>
      <c r="BM24">
        <f>IF(ISEVEN(ROW(Diff!BM24)), 4*Diff!BM24,2*Diff!BM24)</f>
        <v>0</v>
      </c>
      <c r="BN24">
        <f>IF(ISEVEN(ROW(Diff!BN24)), 4*Diff!BN24,2*Diff!BN24)</f>
        <v>0</v>
      </c>
      <c r="BO24">
        <f>IF(ISEVEN(ROW(Diff!BO24)), 4*Diff!BO24,2*Diff!BO24)</f>
        <v>0</v>
      </c>
      <c r="BP24">
        <f>IF(ISEVEN(ROW(Diff!BP24)), 4*Diff!BP24,2*Diff!BP24)</f>
        <v>0</v>
      </c>
      <c r="BQ24">
        <f>IF(ISEVEN(ROW(Diff!BQ24)), 4*Diff!BQ24,2*Diff!BQ24)</f>
        <v>0</v>
      </c>
      <c r="BR24">
        <f>IF(ISEVEN(ROW(Diff!BR24)), 4*Diff!BR24,2*Diff!BR24)</f>
        <v>0</v>
      </c>
      <c r="BS24">
        <f>IF(ISEVEN(ROW(Diff!BS24)), 4*Diff!BS24,2*Diff!BS24)</f>
        <v>0</v>
      </c>
      <c r="BT24">
        <f>IF(ISEVEN(ROW(Diff!BT24)), 4*Diff!BT24,2*Diff!BT24)</f>
        <v>0</v>
      </c>
      <c r="BU24">
        <f>IF(ISEVEN(ROW(Diff!BU24)), 4*Diff!BU24,2*Diff!BU24)</f>
        <v>0</v>
      </c>
      <c r="BV24">
        <f>IF(ISEVEN(ROW(Diff!BV24)), 4*Diff!BV24,2*Diff!BV24)</f>
        <v>0</v>
      </c>
      <c r="BW24">
        <f>IF(ISEVEN(ROW(Diff!BW24)), 4*Diff!BW24,2*Diff!BW24)</f>
        <v>0</v>
      </c>
      <c r="BX24">
        <f>IF(ISEVEN(ROW(Diff!BX24)), 4*Diff!BX24,2*Diff!BX24)</f>
        <v>0</v>
      </c>
      <c r="BY24">
        <f>IF(ISEVEN(ROW(Diff!BY24)), 4*Diff!BY24,2*Diff!BY24)</f>
        <v>0</v>
      </c>
      <c r="BZ24">
        <f>IF(ISEVEN(ROW(Diff!BZ24)), 4*Diff!BZ24,2*Diff!BZ24)</f>
        <v>0</v>
      </c>
      <c r="CA24">
        <f>IF(ISEVEN(ROW(Diff!CA24)), 4*Diff!CA24,2*Diff!CA24)</f>
        <v>0</v>
      </c>
      <c r="CB24">
        <f>IF(ISEVEN(ROW(Diff!CB24)), 4*Diff!CB24,2*Diff!CB24)</f>
        <v>0</v>
      </c>
      <c r="CC24">
        <f>IF(ISEVEN(ROW(Diff!CC24)), 4*Diff!CC24,2*Diff!CC24)</f>
        <v>0</v>
      </c>
      <c r="CD24">
        <f>IF(ISEVEN(ROW(Diff!CD24)), 4*Diff!CD24,2*Diff!CD24)</f>
        <v>0</v>
      </c>
      <c r="CE24">
        <f>IF(ISEVEN(ROW(Diff!CE24)), 4*Diff!CE24,2*Diff!CE24)</f>
        <v>0</v>
      </c>
      <c r="CF24">
        <f>IF(ISEVEN(ROW(Diff!CF24)), 4*Diff!CF24,2*Diff!CF24)</f>
        <v>0</v>
      </c>
      <c r="CG24">
        <f>IF(ISEVEN(ROW(Diff!CG24)), 4*Diff!CG24,2*Diff!CG24)</f>
        <v>0</v>
      </c>
      <c r="CH24">
        <f>IF(ISEVEN(ROW(Diff!CH24)), 4*Diff!CH24,2*Diff!CH24)</f>
        <v>0</v>
      </c>
      <c r="CI24">
        <f>IF(ISEVEN(ROW(Diff!CI24)), 4*Diff!CI24,2*Diff!CI24)</f>
        <v>0</v>
      </c>
      <c r="CJ24">
        <f>IF(ISEVEN(ROW(Diff!CJ24)), 4*Diff!CJ24,2*Diff!CJ24)</f>
        <v>0</v>
      </c>
      <c r="CK24">
        <f>IF(ISEVEN(ROW(Diff!CK24)), 4*Diff!CK24,2*Diff!CK24)</f>
        <v>0</v>
      </c>
      <c r="CL24">
        <f>IF(ISEVEN(ROW(Diff!CL24)), 4*Diff!CL24,2*Diff!CL24)</f>
        <v>0</v>
      </c>
      <c r="CM24">
        <f>IF(ISEVEN(ROW(Diff!CM24)), 4*Diff!CM24,2*Diff!CM24)</f>
        <v>0</v>
      </c>
      <c r="CN24">
        <f>IF(ISEVEN(ROW(Diff!CN24)), 4*Diff!CN24,2*Diff!CN24)</f>
        <v>0</v>
      </c>
      <c r="CO24">
        <f>IF(ISEVEN(ROW(Diff!CO24)), 4*Diff!CO24,2*Diff!CO24)</f>
        <v>0</v>
      </c>
      <c r="CP24">
        <f>IF(ISEVEN(ROW(Diff!CP24)), 4*Diff!CP24,2*Diff!CP24)</f>
        <v>0</v>
      </c>
      <c r="CQ24">
        <f>IF(ISEVEN(ROW(Diff!CQ24)), 4*Diff!CQ24,2*Diff!CQ24)</f>
        <v>0</v>
      </c>
      <c r="CR24">
        <f>IF(ISEVEN(ROW(Diff!CR24)), 4*Diff!CR24,2*Diff!CR24)</f>
        <v>0</v>
      </c>
      <c r="CS24">
        <f>IF(ISEVEN(ROW(Diff!CS24)), 4*Diff!CS24,2*Diff!CS24)</f>
        <v>0</v>
      </c>
      <c r="CT24">
        <f>IF(ISEVEN(ROW(Diff!CT24)), 4*Diff!CT24,2*Diff!CT24)</f>
        <v>0</v>
      </c>
    </row>
    <row r="25" spans="2:98">
      <c r="B25">
        <f>IF(ISEVEN(ROW(Diff!B25)), 4*Diff!B25,2*Diff!B25)</f>
        <v>0</v>
      </c>
      <c r="C25">
        <f>IF(ISEVEN(ROW(Diff!C25)), 4*Diff!C25,2*Diff!C25)</f>
        <v>0</v>
      </c>
      <c r="D25">
        <f>IF(ISEVEN(ROW(Diff!D25)), 4*Diff!D25,2*Diff!D25)</f>
        <v>0</v>
      </c>
      <c r="E25">
        <f>IF(ISEVEN(ROW(Diff!E25)), 4*Diff!E25,2*Diff!E25)</f>
        <v>0</v>
      </c>
      <c r="F25">
        <f>IF(ISEVEN(ROW(Diff!F25)), 4*Diff!F25,2*Diff!F25)</f>
        <v>0</v>
      </c>
      <c r="G25">
        <f>IF(ISEVEN(ROW(Diff!G25)), 4*Diff!G25,2*Diff!G25)</f>
        <v>0</v>
      </c>
      <c r="H25">
        <f>IF(ISEVEN(ROW(Diff!H25)), 4*Diff!H25,2*Diff!H25)</f>
        <v>0</v>
      </c>
      <c r="I25">
        <f>IF(ISEVEN(ROW(Diff!I25)), 4*Diff!I25,2*Diff!I25)</f>
        <v>0</v>
      </c>
      <c r="J25">
        <f>IF(ISEVEN(ROW(Diff!J25)), 4*Diff!J25,2*Diff!J25)</f>
        <v>0</v>
      </c>
      <c r="K25">
        <f>IF(ISEVEN(ROW(Diff!K25)), 4*Diff!K25,2*Diff!K25)</f>
        <v>0</v>
      </c>
      <c r="L25">
        <f>IF(ISEVEN(ROW(Diff!L25)), 4*Diff!L25,2*Diff!L25)</f>
        <v>0</v>
      </c>
      <c r="M25">
        <f>IF(ISEVEN(ROW(Diff!M25)), 4*Diff!M25,2*Diff!M25)</f>
        <v>0</v>
      </c>
      <c r="N25">
        <f>IF(ISEVEN(ROW(Diff!N25)), 4*Diff!N25,2*Diff!N25)</f>
        <v>0</v>
      </c>
      <c r="O25">
        <f>IF(ISEVEN(ROW(Diff!O25)), 4*Diff!O25,2*Diff!O25)</f>
        <v>0</v>
      </c>
      <c r="P25">
        <f>IF(ISEVEN(ROW(Diff!P25)), 4*Diff!P25,2*Diff!P25)</f>
        <v>0</v>
      </c>
      <c r="Q25">
        <f>IF(ISEVEN(ROW(Diff!Q25)), 4*Diff!Q25,2*Diff!Q25)</f>
        <v>0.25800000000000978</v>
      </c>
      <c r="R25">
        <f>IF(ISEVEN(ROW(Diff!R25)), 4*Diff!R25,2*Diff!R25)</f>
        <v>1.1000000000000227</v>
      </c>
      <c r="S25">
        <f>IF(ISEVEN(ROW(Diff!S25)), 4*Diff!S25,2*Diff!S25)</f>
        <v>0</v>
      </c>
      <c r="T25">
        <f>IF(ISEVEN(ROW(Diff!T25)), 4*Diff!T25,2*Diff!T25)</f>
        <v>1.7259999999999991</v>
      </c>
      <c r="U25">
        <f>IF(ISEVEN(ROW(Diff!U25)), 4*Diff!U25,2*Diff!U25)</f>
        <v>2.1760000000000161</v>
      </c>
      <c r="V25">
        <f>IF(ISEVEN(ROW(Diff!V25)), 4*Diff!V25,2*Diff!V25)</f>
        <v>2.0159999999999911</v>
      </c>
      <c r="W25">
        <f>IF(ISEVEN(ROW(Diff!W25)), 4*Diff!W25,2*Diff!W25)</f>
        <v>0.97399999999998954</v>
      </c>
      <c r="X25">
        <f>IF(ISEVEN(ROW(Diff!X25)), 4*Diff!X25,2*Diff!X25)</f>
        <v>0.19600000000002638</v>
      </c>
      <c r="Y25">
        <f>IF(ISEVEN(ROW(Diff!Y25)), 4*Diff!Y25,2*Diff!Y25)</f>
        <v>0</v>
      </c>
      <c r="Z25">
        <f>IF(ISEVEN(ROW(Diff!Z25)), 4*Diff!Z25,2*Diff!Z25)</f>
        <v>0</v>
      </c>
      <c r="AA25">
        <f>IF(ISEVEN(ROW(Diff!AA25)), 4*Diff!AA25,2*Diff!AA25)</f>
        <v>0</v>
      </c>
      <c r="AB25">
        <f>IF(ISEVEN(ROW(Diff!AB25)), 4*Diff!AB25,2*Diff!AB25)</f>
        <v>0</v>
      </c>
      <c r="AC25">
        <f>IF(ISEVEN(ROW(Diff!AC25)), 4*Diff!AC25,2*Diff!AC25)</f>
        <v>0</v>
      </c>
      <c r="AD25">
        <f>IF(ISEVEN(ROW(Diff!AD25)), 4*Diff!AD25,2*Diff!AD25)</f>
        <v>0</v>
      </c>
      <c r="AE25">
        <f>IF(ISEVEN(ROW(Diff!AE25)), 4*Diff!AE25,2*Diff!AE25)</f>
        <v>0</v>
      </c>
      <c r="AF25">
        <f>IF(ISEVEN(ROW(Diff!AF25)), 4*Diff!AF25,2*Diff!AF25)</f>
        <v>0</v>
      </c>
      <c r="AG25">
        <f>IF(ISEVEN(ROW(Diff!AG25)), 4*Diff!AG25,2*Diff!AG25)</f>
        <v>0</v>
      </c>
      <c r="AH25">
        <f>IF(ISEVEN(ROW(Diff!AH25)), 4*Diff!AH25,2*Diff!AH25)</f>
        <v>0</v>
      </c>
      <c r="AI25">
        <f>IF(ISEVEN(ROW(Diff!AI25)), 4*Diff!AI25,2*Diff!AI25)</f>
        <v>0</v>
      </c>
      <c r="AJ25">
        <f>IF(ISEVEN(ROW(Diff!AJ25)), 4*Diff!AJ25,2*Diff!AJ25)</f>
        <v>0</v>
      </c>
      <c r="AK25">
        <f>IF(ISEVEN(ROW(Diff!AK25)), 4*Diff!AK25,2*Diff!AK25)</f>
        <v>0</v>
      </c>
      <c r="AL25">
        <f>IF(ISEVEN(ROW(Diff!AL25)), 4*Diff!AL25,2*Diff!AL25)</f>
        <v>0</v>
      </c>
      <c r="AM25">
        <f>IF(ISEVEN(ROW(Diff!AM25)), 4*Diff!AM25,2*Diff!AM25)</f>
        <v>0</v>
      </c>
      <c r="AN25">
        <f>IF(ISEVEN(ROW(Diff!AN25)), 4*Diff!AN25,2*Diff!AN25)</f>
        <v>0.85199999999997544</v>
      </c>
      <c r="AO25">
        <f>IF(ISEVEN(ROW(Diff!AO25)), 4*Diff!AO25,2*Diff!AO25)</f>
        <v>0.78799999999998249</v>
      </c>
      <c r="AP25">
        <f>IF(ISEVEN(ROW(Diff!AP25)), 4*Diff!AP25,2*Diff!AP25)</f>
        <v>0.93199999999998795</v>
      </c>
      <c r="AQ25">
        <f>IF(ISEVEN(ROW(Diff!AQ25)), 4*Diff!AQ25,2*Diff!AQ25)</f>
        <v>0.76599999999999113</v>
      </c>
      <c r="AR25">
        <f>IF(ISEVEN(ROW(Diff!AR25)), 4*Diff!AR25,2*Diff!AR25)</f>
        <v>0.6799999999999784</v>
      </c>
      <c r="AS25">
        <f>IF(ISEVEN(ROW(Diff!AS25)), 4*Diff!AS25,2*Diff!AS25)</f>
        <v>1.353999999999985</v>
      </c>
      <c r="AT25">
        <f>IF(ISEVEN(ROW(Diff!AT25)), 4*Diff!AT25,2*Diff!AT25)</f>
        <v>1.3439999999999941</v>
      </c>
      <c r="AU25">
        <f>IF(ISEVEN(ROW(Diff!AU25)), 4*Diff!AU25,2*Diff!AU25)</f>
        <v>1.1999999999999886</v>
      </c>
      <c r="AV25">
        <f>IF(ISEVEN(ROW(Diff!AV25)), 4*Diff!AV25,2*Diff!AV25)</f>
        <v>1.3439999999999941</v>
      </c>
      <c r="AW25">
        <f>IF(ISEVEN(ROW(Diff!AW25)), 4*Diff!AW25,2*Diff!AW25)</f>
        <v>0.85799999999997567</v>
      </c>
      <c r="AX25">
        <f>IF(ISEVEN(ROW(Diff!AX25)), 4*Diff!AX25,2*Diff!AX25)</f>
        <v>0.65799999999998704</v>
      </c>
      <c r="AY25">
        <f>IF(ISEVEN(ROW(Diff!AY25)), 4*Diff!AY25,2*Diff!AY25)</f>
        <v>-0.47399999999998954</v>
      </c>
      <c r="AZ25">
        <f>IF(ISEVEN(ROW(Diff!AZ25)), 4*Diff!AZ25,2*Diff!AZ25)</f>
        <v>0.54599999999999227</v>
      </c>
      <c r="BA25">
        <f>IF(ISEVEN(ROW(Diff!BA25)), 4*Diff!BA25,2*Diff!BA25)</f>
        <v>0.79599999999999227</v>
      </c>
      <c r="BB25">
        <f>IF(ISEVEN(ROW(Diff!BB25)), 4*Diff!BB25,2*Diff!BB25)</f>
        <v>0.5619999999999834</v>
      </c>
      <c r="BC25">
        <f>IF(ISEVEN(ROW(Diff!BC25)), 4*Diff!BC25,2*Diff!BC25)</f>
        <v>0.51799999999997226</v>
      </c>
      <c r="BD25">
        <f>IF(ISEVEN(ROW(Diff!BD25)), 4*Diff!BD25,2*Diff!BD25)</f>
        <v>0.29399999999998272</v>
      </c>
      <c r="BE25">
        <f>IF(ISEVEN(ROW(Diff!BE25)), 4*Diff!BE25,2*Diff!BE25)</f>
        <v>0.18599999999997863</v>
      </c>
      <c r="BF25">
        <f>IF(ISEVEN(ROW(Diff!BF25)), 4*Diff!BF25,2*Diff!BF25)</f>
        <v>-0.23200000000002774</v>
      </c>
      <c r="BG25">
        <f>IF(ISEVEN(ROW(Diff!BG25)), 4*Diff!BG25,2*Diff!BG25)</f>
        <v>0.56399999999999295</v>
      </c>
      <c r="BH25">
        <f>IF(ISEVEN(ROW(Diff!BH25)), 4*Diff!BH25,2*Diff!BH25)</f>
        <v>0.72799999999998022</v>
      </c>
      <c r="BI25">
        <f>IF(ISEVEN(ROW(Diff!BI25)), 4*Diff!BI25,2*Diff!BI25)</f>
        <v>0.66399999999998727</v>
      </c>
      <c r="BJ25">
        <f>IF(ISEVEN(ROW(Diff!BJ25)), 4*Diff!BJ25,2*Diff!BJ25)</f>
        <v>0.1839999999999975</v>
      </c>
      <c r="BK25">
        <f>IF(ISEVEN(ROW(Diff!BK25)), 4*Diff!BK25,2*Diff!BK25)</f>
        <v>0.31200000000001182</v>
      </c>
      <c r="BL25">
        <f>IF(ISEVEN(ROW(Diff!BL25)), 4*Diff!BL25,2*Diff!BL25)</f>
        <v>0.6980000000000075</v>
      </c>
      <c r="BM25">
        <f>IF(ISEVEN(ROW(Diff!BM25)), 4*Diff!BM25,2*Diff!BM25)</f>
        <v>0.77199999999999136</v>
      </c>
      <c r="BN25">
        <f>IF(ISEVEN(ROW(Diff!BN25)), 4*Diff!BN25,2*Diff!BN25)</f>
        <v>0.26199999999997203</v>
      </c>
      <c r="BO25">
        <f>IF(ISEVEN(ROW(Diff!BO25)), 4*Diff!BO25,2*Diff!BO25)</f>
        <v>0.15399999999996794</v>
      </c>
      <c r="BP25">
        <f>IF(ISEVEN(ROW(Diff!BP25)), 4*Diff!BP25,2*Diff!BP25)</f>
        <v>0</v>
      </c>
      <c r="BQ25">
        <f>IF(ISEVEN(ROW(Diff!BQ25)), 4*Diff!BQ25,2*Diff!BQ25)</f>
        <v>0</v>
      </c>
      <c r="BR25">
        <f>IF(ISEVEN(ROW(Diff!BR25)), 4*Diff!BR25,2*Diff!BR25)</f>
        <v>0</v>
      </c>
      <c r="BS25">
        <f>IF(ISEVEN(ROW(Diff!BS25)), 4*Diff!BS25,2*Diff!BS25)</f>
        <v>0</v>
      </c>
      <c r="BT25">
        <f>IF(ISEVEN(ROW(Diff!BT25)), 4*Diff!BT25,2*Diff!BT25)</f>
        <v>0</v>
      </c>
      <c r="BU25">
        <f>IF(ISEVEN(ROW(Diff!BU25)), 4*Diff!BU25,2*Diff!BU25)</f>
        <v>0</v>
      </c>
      <c r="BV25">
        <f>IF(ISEVEN(ROW(Diff!BV25)), 4*Diff!BV25,2*Diff!BV25)</f>
        <v>0</v>
      </c>
      <c r="BW25">
        <f>IF(ISEVEN(ROW(Diff!BW25)), 4*Diff!BW25,2*Diff!BW25)</f>
        <v>0</v>
      </c>
      <c r="BX25">
        <f>IF(ISEVEN(ROW(Diff!BX25)), 4*Diff!BX25,2*Diff!BX25)</f>
        <v>0</v>
      </c>
      <c r="BY25">
        <f>IF(ISEVEN(ROW(Diff!BY25)), 4*Diff!BY25,2*Diff!BY25)</f>
        <v>0</v>
      </c>
      <c r="BZ25">
        <f>IF(ISEVEN(ROW(Diff!BZ25)), 4*Diff!BZ25,2*Diff!BZ25)</f>
        <v>0</v>
      </c>
      <c r="CA25">
        <f>IF(ISEVEN(ROW(Diff!CA25)), 4*Diff!CA25,2*Diff!CA25)</f>
        <v>0</v>
      </c>
      <c r="CB25">
        <f>IF(ISEVEN(ROW(Diff!CB25)), 4*Diff!CB25,2*Diff!CB25)</f>
        <v>0</v>
      </c>
      <c r="CC25">
        <f>IF(ISEVEN(ROW(Diff!CC25)), 4*Diff!CC25,2*Diff!CC25)</f>
        <v>0</v>
      </c>
      <c r="CD25">
        <f>IF(ISEVEN(ROW(Diff!CD25)), 4*Diff!CD25,2*Diff!CD25)</f>
        <v>0</v>
      </c>
      <c r="CE25">
        <f>IF(ISEVEN(ROW(Diff!CE25)), 4*Diff!CE25,2*Diff!CE25)</f>
        <v>0</v>
      </c>
      <c r="CF25">
        <f>IF(ISEVEN(ROW(Diff!CF25)), 4*Diff!CF25,2*Diff!CF25)</f>
        <v>0</v>
      </c>
      <c r="CG25">
        <f>IF(ISEVEN(ROW(Diff!CG25)), 4*Diff!CG25,2*Diff!CG25)</f>
        <v>0</v>
      </c>
      <c r="CH25">
        <f>IF(ISEVEN(ROW(Diff!CH25)), 4*Diff!CH25,2*Diff!CH25)</f>
        <v>0</v>
      </c>
      <c r="CI25">
        <f>IF(ISEVEN(ROW(Diff!CI25)), 4*Diff!CI25,2*Diff!CI25)</f>
        <v>0</v>
      </c>
      <c r="CJ25">
        <f>IF(ISEVEN(ROW(Diff!CJ25)), 4*Diff!CJ25,2*Diff!CJ25)</f>
        <v>0</v>
      </c>
      <c r="CK25">
        <f>IF(ISEVEN(ROW(Diff!CK25)), 4*Diff!CK25,2*Diff!CK25)</f>
        <v>0</v>
      </c>
      <c r="CL25">
        <f>IF(ISEVEN(ROW(Diff!CL25)), 4*Diff!CL25,2*Diff!CL25)</f>
        <v>0</v>
      </c>
      <c r="CM25">
        <f>IF(ISEVEN(ROW(Diff!CM25)), 4*Diff!CM25,2*Diff!CM25)</f>
        <v>0</v>
      </c>
      <c r="CN25">
        <f>IF(ISEVEN(ROW(Diff!CN25)), 4*Diff!CN25,2*Diff!CN25)</f>
        <v>0</v>
      </c>
      <c r="CO25">
        <f>IF(ISEVEN(ROW(Diff!CO25)), 4*Diff!CO25,2*Diff!CO25)</f>
        <v>0</v>
      </c>
      <c r="CP25">
        <f>IF(ISEVEN(ROW(Diff!CP25)), 4*Diff!CP25,2*Diff!CP25)</f>
        <v>0</v>
      </c>
      <c r="CQ25">
        <f>IF(ISEVEN(ROW(Diff!CQ25)), 4*Diff!CQ25,2*Diff!CQ25)</f>
        <v>0</v>
      </c>
      <c r="CR25">
        <f>IF(ISEVEN(ROW(Diff!CR25)), 4*Diff!CR25,2*Diff!CR25)</f>
        <v>0</v>
      </c>
      <c r="CS25">
        <f>IF(ISEVEN(ROW(Diff!CS25)), 4*Diff!CS25,2*Diff!CS25)</f>
        <v>0</v>
      </c>
      <c r="CT25">
        <f>IF(ISEVEN(ROW(Diff!CT25)), 4*Diff!CT25,2*Diff!CT25)</f>
        <v>0</v>
      </c>
    </row>
    <row r="26" spans="2:98">
      <c r="B26">
        <f>IF(ISEVEN(ROW(Diff!B26)), 4*Diff!B26,2*Diff!B26)</f>
        <v>0</v>
      </c>
      <c r="C26">
        <f>IF(ISEVEN(ROW(Diff!C26)), 4*Diff!C26,2*Diff!C26)</f>
        <v>0</v>
      </c>
      <c r="D26">
        <f>IF(ISEVEN(ROW(Diff!D26)), 4*Diff!D26,2*Diff!D26)</f>
        <v>0</v>
      </c>
      <c r="E26">
        <f>IF(ISEVEN(ROW(Diff!E26)), 4*Diff!E26,2*Diff!E26)</f>
        <v>0</v>
      </c>
      <c r="F26">
        <f>IF(ISEVEN(ROW(Diff!F26)), 4*Diff!F26,2*Diff!F26)</f>
        <v>0</v>
      </c>
      <c r="G26">
        <f>IF(ISEVEN(ROW(Diff!G26)), 4*Diff!G26,2*Diff!G26)</f>
        <v>0</v>
      </c>
      <c r="H26">
        <f>IF(ISEVEN(ROW(Diff!H26)), 4*Diff!H26,2*Diff!H26)</f>
        <v>0</v>
      </c>
      <c r="I26">
        <f>IF(ISEVEN(ROW(Diff!I26)), 4*Diff!I26,2*Diff!I26)</f>
        <v>0</v>
      </c>
      <c r="J26">
        <f>IF(ISEVEN(ROW(Diff!J26)), 4*Diff!J26,2*Diff!J26)</f>
        <v>0</v>
      </c>
      <c r="K26">
        <f>IF(ISEVEN(ROW(Diff!K26)), 4*Diff!K26,2*Diff!K26)</f>
        <v>0</v>
      </c>
      <c r="L26">
        <f>IF(ISEVEN(ROW(Diff!L26)), 4*Diff!L26,2*Diff!L26)</f>
        <v>0</v>
      </c>
      <c r="M26">
        <f>IF(ISEVEN(ROW(Diff!M26)), 4*Diff!M26,2*Diff!M26)</f>
        <v>0</v>
      </c>
      <c r="N26">
        <f>IF(ISEVEN(ROW(Diff!N26)), 4*Diff!N26,2*Diff!N26)</f>
        <v>0</v>
      </c>
      <c r="O26">
        <f>IF(ISEVEN(ROW(Diff!O26)), 4*Diff!O26,2*Diff!O26)</f>
        <v>0</v>
      </c>
      <c r="P26">
        <f>IF(ISEVEN(ROW(Diff!P26)), 4*Diff!P26,2*Diff!P26)</f>
        <v>0</v>
      </c>
      <c r="Q26">
        <f>IF(ISEVEN(ROW(Diff!Q26)), 4*Diff!Q26,2*Diff!Q26)</f>
        <v>0</v>
      </c>
      <c r="R26">
        <f>IF(ISEVEN(ROW(Diff!R26)), 4*Diff!R26,2*Diff!R26)</f>
        <v>1.4759999999999991</v>
      </c>
      <c r="S26">
        <f>IF(ISEVEN(ROW(Diff!S26)), 4*Diff!S26,2*Diff!S26)</f>
        <v>1.6480000000000246</v>
      </c>
      <c r="T26">
        <f>IF(ISEVEN(ROW(Diff!T26)), 4*Diff!T26,2*Diff!T26)</f>
        <v>2.9440000000000168</v>
      </c>
      <c r="U26">
        <f>IF(ISEVEN(ROW(Diff!U26)), 4*Diff!U26,2*Diff!U26)</f>
        <v>4.160000000000025</v>
      </c>
      <c r="V26">
        <f>IF(ISEVEN(ROW(Diff!V26)), 4*Diff!V26,2*Diff!V26)</f>
        <v>3.3439999999999941</v>
      </c>
      <c r="W26">
        <f>IF(ISEVEN(ROW(Diff!W26)), 4*Diff!W26,2*Diff!W26)</f>
        <v>3.8120000000000118</v>
      </c>
      <c r="X26">
        <f>IF(ISEVEN(ROW(Diff!X26)), 4*Diff!X26,2*Diff!X26)</f>
        <v>4.6160000000000423</v>
      </c>
      <c r="Y26">
        <f>IF(ISEVEN(ROW(Diff!Y26)), 4*Diff!Y26,2*Diff!Y26)</f>
        <v>4.8520000000000323</v>
      </c>
      <c r="Z26">
        <f>IF(ISEVEN(ROW(Diff!Z26)), 4*Diff!Z26,2*Diff!Z26)</f>
        <v>0</v>
      </c>
      <c r="AA26">
        <f>IF(ISEVEN(ROW(Diff!AA26)), 4*Diff!AA26,2*Diff!AA26)</f>
        <v>0</v>
      </c>
      <c r="AB26">
        <f>IF(ISEVEN(ROW(Diff!AB26)), 4*Diff!AB26,2*Diff!AB26)</f>
        <v>0</v>
      </c>
      <c r="AC26">
        <f>IF(ISEVEN(ROW(Diff!AC26)), 4*Diff!AC26,2*Diff!AC26)</f>
        <v>0</v>
      </c>
      <c r="AD26">
        <f>IF(ISEVEN(ROW(Diff!AD26)), 4*Diff!AD26,2*Diff!AD26)</f>
        <v>0</v>
      </c>
      <c r="AE26">
        <f>IF(ISEVEN(ROW(Diff!AE26)), 4*Diff!AE26,2*Diff!AE26)</f>
        <v>0</v>
      </c>
      <c r="AF26">
        <f>IF(ISEVEN(ROW(Diff!AF26)), 4*Diff!AF26,2*Diff!AF26)</f>
        <v>0</v>
      </c>
      <c r="AG26">
        <f>IF(ISEVEN(ROW(Diff!AG26)), 4*Diff!AG26,2*Diff!AG26)</f>
        <v>0</v>
      </c>
      <c r="AH26">
        <f>IF(ISEVEN(ROW(Diff!AH26)), 4*Diff!AH26,2*Diff!AH26)</f>
        <v>0</v>
      </c>
      <c r="AI26">
        <f>IF(ISEVEN(ROW(Diff!AI26)), 4*Diff!AI26,2*Diff!AI26)</f>
        <v>0</v>
      </c>
      <c r="AJ26">
        <f>IF(ISEVEN(ROW(Diff!AJ26)), 4*Diff!AJ26,2*Diff!AJ26)</f>
        <v>0</v>
      </c>
      <c r="AK26">
        <f>IF(ISEVEN(ROW(Diff!AK26)), 4*Diff!AK26,2*Diff!AK26)</f>
        <v>0</v>
      </c>
      <c r="AL26">
        <f>IF(ISEVEN(ROW(Diff!AL26)), 4*Diff!AL26,2*Diff!AL26)</f>
        <v>0</v>
      </c>
      <c r="AM26">
        <f>IF(ISEVEN(ROW(Diff!AM26)), 4*Diff!AM26,2*Diff!AM26)</f>
        <v>0</v>
      </c>
      <c r="AN26">
        <f>IF(ISEVEN(ROW(Diff!AN26)), 4*Diff!AN26,2*Diff!AN26)</f>
        <v>0</v>
      </c>
      <c r="AO26">
        <f>IF(ISEVEN(ROW(Diff!AO26)), 4*Diff!AO26,2*Diff!AO26)</f>
        <v>1.6559999999999491</v>
      </c>
      <c r="AP26">
        <f>IF(ISEVEN(ROW(Diff!AP26)), 4*Diff!AP26,2*Diff!AP26)</f>
        <v>1.73599999999999</v>
      </c>
      <c r="AQ26">
        <f>IF(ISEVEN(ROW(Diff!AQ26)), 4*Diff!AQ26,2*Diff!AQ26)</f>
        <v>1.3719999999999573</v>
      </c>
      <c r="AR26">
        <f>IF(ISEVEN(ROW(Diff!AR26)), 4*Diff!AR26,2*Diff!AR26)</f>
        <v>0.65600000000000591</v>
      </c>
      <c r="AS26">
        <f>IF(ISEVEN(ROW(Diff!AS26)), 4*Diff!AS26,2*Diff!AS26)</f>
        <v>1.6120000000000232</v>
      </c>
      <c r="AT26">
        <f>IF(ISEVEN(ROW(Diff!AT26)), 4*Diff!AT26,2*Diff!AT26)</f>
        <v>2.2200000000000273</v>
      </c>
      <c r="AU26">
        <f>IF(ISEVEN(ROW(Diff!AU26)), 4*Diff!AU26,2*Diff!AU26)</f>
        <v>2.160000000000025</v>
      </c>
      <c r="AV26">
        <f>IF(ISEVEN(ROW(Diff!AV26)), 4*Diff!AV26,2*Diff!AV26)</f>
        <v>2.0160000000000196</v>
      </c>
      <c r="AW26">
        <f>IF(ISEVEN(ROW(Diff!AW26)), 4*Diff!AW26,2*Diff!AW26)</f>
        <v>1.0240000000000009</v>
      </c>
      <c r="AX26">
        <f>IF(ISEVEN(ROW(Diff!AX26)), 4*Diff!AX26,2*Diff!AX26)</f>
        <v>1.311999999999955</v>
      </c>
      <c r="AY26">
        <f>IF(ISEVEN(ROW(Diff!AY26)), 4*Diff!AY26,2*Diff!AY26)</f>
        <v>0.94799999999997908</v>
      </c>
      <c r="AZ26">
        <f>IF(ISEVEN(ROW(Diff!AZ26)), 4*Diff!AZ26,2*Diff!AZ26)</f>
        <v>2.8359999999999559</v>
      </c>
      <c r="BA26">
        <f>IF(ISEVEN(ROW(Diff!BA26)), 4*Diff!BA26,2*Diff!BA26)</f>
        <v>2.6839999999999691</v>
      </c>
      <c r="BB26">
        <f>IF(ISEVEN(ROW(Diff!BB26)), 4*Diff!BB26,2*Diff!BB26)</f>
        <v>1.6399999999999864</v>
      </c>
      <c r="BC26">
        <f>IF(ISEVEN(ROW(Diff!BC26)), 4*Diff!BC26,2*Diff!BC26)</f>
        <v>1.7439999999999714</v>
      </c>
      <c r="BD26">
        <f>IF(ISEVEN(ROW(Diff!BD26)), 4*Diff!BD26,2*Diff!BD26)</f>
        <v>1.7479999999999905</v>
      </c>
      <c r="BE26">
        <f>IF(ISEVEN(ROW(Diff!BE26)), 4*Diff!BE26,2*Diff!BE26)</f>
        <v>1.1839999999999691</v>
      </c>
      <c r="BF26">
        <f>IF(ISEVEN(ROW(Diff!BF26)), 4*Diff!BF26,2*Diff!BF26)</f>
        <v>0.38799999999997681</v>
      </c>
      <c r="BG26">
        <f>IF(ISEVEN(ROW(Diff!BG26)), 4*Diff!BG26,2*Diff!BG26)</f>
        <v>0.9919999999999618</v>
      </c>
      <c r="BH26">
        <f>IF(ISEVEN(ROW(Diff!BH26)), 4*Diff!BH26,2*Diff!BH26)</f>
        <v>0.60399999999998499</v>
      </c>
      <c r="BI26">
        <f>IF(ISEVEN(ROW(Diff!BI26)), 4*Diff!BI26,2*Diff!BI26)</f>
        <v>0.56799999999998363</v>
      </c>
      <c r="BJ26">
        <f>IF(ISEVEN(ROW(Diff!BJ26)), 4*Diff!BJ26,2*Diff!BJ26)</f>
        <v>1.4039999999999964</v>
      </c>
      <c r="BK26">
        <f>IF(ISEVEN(ROW(Diff!BK26)), 4*Diff!BK26,2*Diff!BK26)</f>
        <v>1.3840000000000146</v>
      </c>
      <c r="BL26">
        <f>IF(ISEVEN(ROW(Diff!BL26)), 4*Diff!BL26,2*Diff!BL26)</f>
        <v>2.1440000000000055</v>
      </c>
      <c r="BM26">
        <f>IF(ISEVEN(ROW(Diff!BM26)), 4*Diff!BM26,2*Diff!BM26)</f>
        <v>3.1399999999999864</v>
      </c>
      <c r="BN26">
        <f>IF(ISEVEN(ROW(Diff!BN26)), 4*Diff!BN26,2*Diff!BN26)</f>
        <v>1.17999999999995</v>
      </c>
      <c r="BO26">
        <f>IF(ISEVEN(ROW(Diff!BO26)), 4*Diff!BO26,2*Diff!BO26)</f>
        <v>0.92399999999997817</v>
      </c>
      <c r="BP26">
        <f>IF(ISEVEN(ROW(Diff!BP26)), 4*Diff!BP26,2*Diff!BP26)</f>
        <v>0.7239999999999327</v>
      </c>
      <c r="BQ26">
        <f>IF(ISEVEN(ROW(Diff!BQ26)), 4*Diff!BQ26,2*Diff!BQ26)</f>
        <v>0.32799999999997453</v>
      </c>
      <c r="BR26">
        <f>IF(ISEVEN(ROW(Diff!BR26)), 4*Diff!BR26,2*Diff!BR26)</f>
        <v>0</v>
      </c>
      <c r="BS26">
        <f>IF(ISEVEN(ROW(Diff!BS26)), 4*Diff!BS26,2*Diff!BS26)</f>
        <v>0</v>
      </c>
      <c r="BT26">
        <f>IF(ISEVEN(ROW(Diff!BT26)), 4*Diff!BT26,2*Diff!BT26)</f>
        <v>0</v>
      </c>
      <c r="BU26">
        <f>IF(ISEVEN(ROW(Diff!BU26)), 4*Diff!BU26,2*Diff!BU26)</f>
        <v>0</v>
      </c>
      <c r="BV26">
        <f>IF(ISEVEN(ROW(Diff!BV26)), 4*Diff!BV26,2*Diff!BV26)</f>
        <v>0</v>
      </c>
      <c r="BW26">
        <f>IF(ISEVEN(ROW(Diff!BW26)), 4*Diff!BW26,2*Diff!BW26)</f>
        <v>0</v>
      </c>
      <c r="BX26">
        <f>IF(ISEVEN(ROW(Diff!BX26)), 4*Diff!BX26,2*Diff!BX26)</f>
        <v>0</v>
      </c>
      <c r="BY26">
        <f>IF(ISEVEN(ROW(Diff!BY26)), 4*Diff!BY26,2*Diff!BY26)</f>
        <v>0</v>
      </c>
      <c r="BZ26">
        <f>IF(ISEVEN(ROW(Diff!BZ26)), 4*Diff!BZ26,2*Diff!BZ26)</f>
        <v>0</v>
      </c>
      <c r="CA26">
        <f>IF(ISEVEN(ROW(Diff!CA26)), 4*Diff!CA26,2*Diff!CA26)</f>
        <v>0</v>
      </c>
      <c r="CB26">
        <f>IF(ISEVEN(ROW(Diff!CB26)), 4*Diff!CB26,2*Diff!CB26)</f>
        <v>0</v>
      </c>
      <c r="CC26">
        <f>IF(ISEVEN(ROW(Diff!CC26)), 4*Diff!CC26,2*Diff!CC26)</f>
        <v>0</v>
      </c>
      <c r="CD26">
        <f>IF(ISEVEN(ROW(Diff!CD26)), 4*Diff!CD26,2*Diff!CD26)</f>
        <v>0</v>
      </c>
      <c r="CE26">
        <f>IF(ISEVEN(ROW(Diff!CE26)), 4*Diff!CE26,2*Diff!CE26)</f>
        <v>0</v>
      </c>
      <c r="CF26">
        <f>IF(ISEVEN(ROW(Diff!CF26)), 4*Diff!CF26,2*Diff!CF26)</f>
        <v>0</v>
      </c>
      <c r="CG26">
        <f>IF(ISEVEN(ROW(Diff!CG26)), 4*Diff!CG26,2*Diff!CG26)</f>
        <v>0</v>
      </c>
      <c r="CH26">
        <f>IF(ISEVEN(ROW(Diff!CH26)), 4*Diff!CH26,2*Diff!CH26)</f>
        <v>0</v>
      </c>
      <c r="CI26">
        <f>IF(ISEVEN(ROW(Diff!CI26)), 4*Diff!CI26,2*Diff!CI26)</f>
        <v>0</v>
      </c>
      <c r="CJ26">
        <f>IF(ISEVEN(ROW(Diff!CJ26)), 4*Diff!CJ26,2*Diff!CJ26)</f>
        <v>0</v>
      </c>
      <c r="CK26">
        <f>IF(ISEVEN(ROW(Diff!CK26)), 4*Diff!CK26,2*Diff!CK26)</f>
        <v>0</v>
      </c>
      <c r="CL26">
        <f>IF(ISEVEN(ROW(Diff!CL26)), 4*Diff!CL26,2*Diff!CL26)</f>
        <v>0</v>
      </c>
      <c r="CM26">
        <f>IF(ISEVEN(ROW(Diff!CM26)), 4*Diff!CM26,2*Diff!CM26)</f>
        <v>0</v>
      </c>
      <c r="CN26">
        <f>IF(ISEVEN(ROW(Diff!CN26)), 4*Diff!CN26,2*Diff!CN26)</f>
        <v>0</v>
      </c>
      <c r="CO26">
        <f>IF(ISEVEN(ROW(Diff!CO26)), 4*Diff!CO26,2*Diff!CO26)</f>
        <v>0</v>
      </c>
      <c r="CP26">
        <f>IF(ISEVEN(ROW(Diff!CP26)), 4*Diff!CP26,2*Diff!CP26)</f>
        <v>0</v>
      </c>
      <c r="CQ26">
        <f>IF(ISEVEN(ROW(Diff!CQ26)), 4*Diff!CQ26,2*Diff!CQ26)</f>
        <v>0</v>
      </c>
      <c r="CR26">
        <f>IF(ISEVEN(ROW(Diff!CR26)), 4*Diff!CR26,2*Diff!CR26)</f>
        <v>0</v>
      </c>
      <c r="CS26">
        <f>IF(ISEVEN(ROW(Diff!CS26)), 4*Diff!CS26,2*Diff!CS26)</f>
        <v>0</v>
      </c>
      <c r="CT26">
        <f>IF(ISEVEN(ROW(Diff!CT26)), 4*Diff!CT26,2*Diff!CT26)</f>
        <v>0</v>
      </c>
    </row>
    <row r="27" spans="2:98">
      <c r="B27">
        <f>IF(ISEVEN(ROW(Diff!B27)), 4*Diff!B27,2*Diff!B27)</f>
        <v>0</v>
      </c>
      <c r="C27">
        <f>IF(ISEVEN(ROW(Diff!C27)), 4*Diff!C27,2*Diff!C27)</f>
        <v>0</v>
      </c>
      <c r="D27">
        <f>IF(ISEVEN(ROW(Diff!D27)), 4*Diff!D27,2*Diff!D27)</f>
        <v>0</v>
      </c>
      <c r="E27">
        <f>IF(ISEVEN(ROW(Diff!E27)), 4*Diff!E27,2*Diff!E27)</f>
        <v>0</v>
      </c>
      <c r="F27">
        <f>IF(ISEVEN(ROW(Diff!F27)), 4*Diff!F27,2*Diff!F27)</f>
        <v>0</v>
      </c>
      <c r="G27">
        <f>IF(ISEVEN(ROW(Diff!G27)), 4*Diff!G27,2*Diff!G27)</f>
        <v>0</v>
      </c>
      <c r="H27">
        <f>IF(ISEVEN(ROW(Diff!H27)), 4*Diff!H27,2*Diff!H27)</f>
        <v>0</v>
      </c>
      <c r="I27">
        <f>IF(ISEVEN(ROW(Diff!I27)), 4*Diff!I27,2*Diff!I27)</f>
        <v>0</v>
      </c>
      <c r="J27">
        <f>IF(ISEVEN(ROW(Diff!J27)), 4*Diff!J27,2*Diff!J27)</f>
        <v>0</v>
      </c>
      <c r="K27">
        <f>IF(ISEVEN(ROW(Diff!K27)), 4*Diff!K27,2*Diff!K27)</f>
        <v>0</v>
      </c>
      <c r="L27">
        <f>IF(ISEVEN(ROW(Diff!L27)), 4*Diff!L27,2*Diff!L27)</f>
        <v>0</v>
      </c>
      <c r="M27">
        <f>IF(ISEVEN(ROW(Diff!M27)), 4*Diff!M27,2*Diff!M27)</f>
        <v>0</v>
      </c>
      <c r="N27">
        <f>IF(ISEVEN(ROW(Diff!N27)), 4*Diff!N27,2*Diff!N27)</f>
        <v>0</v>
      </c>
      <c r="O27">
        <f>IF(ISEVEN(ROW(Diff!O27)), 4*Diff!O27,2*Diff!O27)</f>
        <v>0</v>
      </c>
      <c r="P27">
        <f>IF(ISEVEN(ROW(Diff!P27)), 4*Diff!P27,2*Diff!P27)</f>
        <v>0</v>
      </c>
      <c r="Q27">
        <f>IF(ISEVEN(ROW(Diff!Q27)), 4*Diff!Q27,2*Diff!Q27)</f>
        <v>0</v>
      </c>
      <c r="R27">
        <f>IF(ISEVEN(ROW(Diff!R27)), 4*Diff!R27,2*Diff!R27)</f>
        <v>0.31999999999999318</v>
      </c>
      <c r="S27">
        <f>IF(ISEVEN(ROW(Diff!S27)), 4*Diff!S27,2*Diff!S27)</f>
        <v>0.83199999999999363</v>
      </c>
      <c r="T27">
        <f>IF(ISEVEN(ROW(Diff!T27)), 4*Diff!T27,2*Diff!T27)</f>
        <v>1.0459999999999923</v>
      </c>
      <c r="U27">
        <f>IF(ISEVEN(ROW(Diff!U27)), 4*Diff!U27,2*Diff!U27)</f>
        <v>1.4379999999999882</v>
      </c>
      <c r="V27">
        <f>IF(ISEVEN(ROW(Diff!V27)), 4*Diff!V27,2*Diff!V27)</f>
        <v>1.5579999999999927</v>
      </c>
      <c r="W27">
        <f>IF(ISEVEN(ROW(Diff!W27)), 4*Diff!W27,2*Diff!W27)</f>
        <v>1.7620000000000005</v>
      </c>
      <c r="X27">
        <f>IF(ISEVEN(ROW(Diff!X27)), 4*Diff!X27,2*Diff!X27)</f>
        <v>2.5580000000000211</v>
      </c>
      <c r="Y27">
        <f>IF(ISEVEN(ROW(Diff!Y27)), 4*Diff!Y27,2*Diff!Y27)</f>
        <v>2.6020000000000039</v>
      </c>
      <c r="Z27">
        <f>IF(ISEVEN(ROW(Diff!Z27)), 4*Diff!Z27,2*Diff!Z27)</f>
        <v>1.3880000000000052</v>
      </c>
      <c r="AA27">
        <f>IF(ISEVEN(ROW(Diff!AA27)), 4*Diff!AA27,2*Diff!AA27)</f>
        <v>1.3100000000000023</v>
      </c>
      <c r="AB27">
        <f>IF(ISEVEN(ROW(Diff!AB27)), 4*Diff!AB27,2*Diff!AB27)</f>
        <v>0</v>
      </c>
      <c r="AC27">
        <f>IF(ISEVEN(ROW(Diff!AC27)), 4*Diff!AC27,2*Diff!AC27)</f>
        <v>0</v>
      </c>
      <c r="AD27">
        <f>IF(ISEVEN(ROW(Diff!AD27)), 4*Diff!AD27,2*Diff!AD27)</f>
        <v>0</v>
      </c>
      <c r="AE27">
        <f>IF(ISEVEN(ROW(Diff!AE27)), 4*Diff!AE27,2*Diff!AE27)</f>
        <v>0</v>
      </c>
      <c r="AF27">
        <f>IF(ISEVEN(ROW(Diff!AF27)), 4*Diff!AF27,2*Diff!AF27)</f>
        <v>0</v>
      </c>
      <c r="AG27">
        <f>IF(ISEVEN(ROW(Diff!AG27)), 4*Diff!AG27,2*Diff!AG27)</f>
        <v>0</v>
      </c>
      <c r="AH27">
        <f>IF(ISEVEN(ROW(Diff!AH27)), 4*Diff!AH27,2*Diff!AH27)</f>
        <v>0</v>
      </c>
      <c r="AI27">
        <f>IF(ISEVEN(ROW(Diff!AI27)), 4*Diff!AI27,2*Diff!AI27)</f>
        <v>0</v>
      </c>
      <c r="AJ27">
        <f>IF(ISEVEN(ROW(Diff!AJ27)), 4*Diff!AJ27,2*Diff!AJ27)</f>
        <v>0</v>
      </c>
      <c r="AK27">
        <f>IF(ISEVEN(ROW(Diff!AK27)), 4*Diff!AK27,2*Diff!AK27)</f>
        <v>0</v>
      </c>
      <c r="AL27">
        <f>IF(ISEVEN(ROW(Diff!AL27)), 4*Diff!AL27,2*Diff!AL27)</f>
        <v>0</v>
      </c>
      <c r="AM27">
        <f>IF(ISEVEN(ROW(Diff!AM27)), 4*Diff!AM27,2*Diff!AM27)</f>
        <v>0</v>
      </c>
      <c r="AN27">
        <f>IF(ISEVEN(ROW(Diff!AN27)), 4*Diff!AN27,2*Diff!AN27)</f>
        <v>0</v>
      </c>
      <c r="AO27">
        <f>IF(ISEVEN(ROW(Diff!AO27)), 4*Diff!AO27,2*Diff!AO27)</f>
        <v>0</v>
      </c>
      <c r="AP27">
        <f>IF(ISEVEN(ROW(Diff!AP27)), 4*Diff!AP27,2*Diff!AP27)</f>
        <v>0</v>
      </c>
      <c r="AQ27">
        <f>IF(ISEVEN(ROW(Diff!AQ27)), 4*Diff!AQ27,2*Diff!AQ27)</f>
        <v>0.57399999999998386</v>
      </c>
      <c r="AR27">
        <f>IF(ISEVEN(ROW(Diff!AR27)), 4*Diff!AR27,2*Diff!AR27)</f>
        <v>0.25</v>
      </c>
      <c r="AS27">
        <f>IF(ISEVEN(ROW(Diff!AS27)), 4*Diff!AS27,2*Diff!AS27)</f>
        <v>0.36400000000000432</v>
      </c>
      <c r="AT27">
        <f>IF(ISEVEN(ROW(Diff!AT27)), 4*Diff!AT27,2*Diff!AT27)</f>
        <v>0.39199999999999591</v>
      </c>
      <c r="AU27">
        <f>IF(ISEVEN(ROW(Diff!AU27)), 4*Diff!AU27,2*Diff!AU27)</f>
        <v>0.48799999999999955</v>
      </c>
      <c r="AV27">
        <f>IF(ISEVEN(ROW(Diff!AV27)), 4*Diff!AV27,2*Diff!AV27)</f>
        <v>0.26399999999998158</v>
      </c>
      <c r="AW27">
        <f>IF(ISEVEN(ROW(Diff!AW27)), 4*Diff!AW27,2*Diff!AW27)</f>
        <v>0.4819999999999709</v>
      </c>
      <c r="AX27">
        <f>IF(ISEVEN(ROW(Diff!AX27)), 4*Diff!AX27,2*Diff!AX27)</f>
        <v>0.77999999999997272</v>
      </c>
      <c r="AY27">
        <f>IF(ISEVEN(ROW(Diff!AY27)), 4*Diff!AY27,2*Diff!AY27)</f>
        <v>1.6140000000000043</v>
      </c>
      <c r="AZ27">
        <f>IF(ISEVEN(ROW(Diff!AZ27)), 4*Diff!AZ27,2*Diff!AZ27)</f>
        <v>1.7560000000000002</v>
      </c>
      <c r="BA27">
        <f>IF(ISEVEN(ROW(Diff!BA27)), 4*Diff!BA27,2*Diff!BA27)</f>
        <v>1.828000000000003</v>
      </c>
      <c r="BB27">
        <f>IF(ISEVEN(ROW(Diff!BB27)), 4*Diff!BB27,2*Diff!BB27)</f>
        <v>0.82399999999998386</v>
      </c>
      <c r="BC27">
        <f>IF(ISEVEN(ROW(Diff!BC27)), 4*Diff!BC27,2*Diff!BC27)</f>
        <v>0.73199999999999932</v>
      </c>
      <c r="BD27">
        <f>IF(ISEVEN(ROW(Diff!BD27)), 4*Diff!BD27,2*Diff!BD27)</f>
        <v>0.89400000000000546</v>
      </c>
      <c r="BE27">
        <f>IF(ISEVEN(ROW(Diff!BE27)), 4*Diff!BE27,2*Diff!BE27)</f>
        <v>0.45599999999998886</v>
      </c>
      <c r="BF27">
        <f>IF(ISEVEN(ROW(Diff!BF27)), 4*Diff!BF27,2*Diff!BF27)</f>
        <v>0.69599999999996953</v>
      </c>
      <c r="BG27">
        <f>IF(ISEVEN(ROW(Diff!BG27)), 4*Diff!BG27,2*Diff!BG27)</f>
        <v>0.58799999999999386</v>
      </c>
      <c r="BH27">
        <f>IF(ISEVEN(ROW(Diff!BH27)), 4*Diff!BH27,2*Diff!BH27)</f>
        <v>0.35999999999998522</v>
      </c>
      <c r="BI27">
        <f>IF(ISEVEN(ROW(Diff!BI27)), 4*Diff!BI27,2*Diff!BI27)</f>
        <v>0.78000000000000114</v>
      </c>
      <c r="BJ27">
        <f>IF(ISEVEN(ROW(Diff!BJ27)), 4*Diff!BJ27,2*Diff!BJ27)</f>
        <v>0.74399999999999977</v>
      </c>
      <c r="BK27">
        <f>IF(ISEVEN(ROW(Diff!BK27)), 4*Diff!BK27,2*Diff!BK27)</f>
        <v>0.62600000000000477</v>
      </c>
      <c r="BL27">
        <f>IF(ISEVEN(ROW(Diff!BL27)), 4*Diff!BL27,2*Diff!BL27)</f>
        <v>0.63800000000000523</v>
      </c>
      <c r="BM27">
        <f>IF(ISEVEN(ROW(Diff!BM27)), 4*Diff!BM27,2*Diff!BM27)</f>
        <v>0.53600000000000136</v>
      </c>
      <c r="BN27">
        <f>IF(ISEVEN(ROW(Diff!BN27)), 4*Diff!BN27,2*Diff!BN27)</f>
        <v>0.96199999999998909</v>
      </c>
      <c r="BO27">
        <f>IF(ISEVEN(ROW(Diff!BO27)), 4*Diff!BO27,2*Diff!BO27)</f>
        <v>0.86199999999999477</v>
      </c>
      <c r="BP27">
        <f>IF(ISEVEN(ROW(Diff!BP27)), 4*Diff!BP27,2*Diff!BP27)</f>
        <v>0.75200000000000955</v>
      </c>
      <c r="BQ27">
        <f>IF(ISEVEN(ROW(Diff!BQ27)), 4*Diff!BQ27,2*Diff!BQ27)</f>
        <v>0.20599999999998886</v>
      </c>
      <c r="BR27">
        <f>IF(ISEVEN(ROW(Diff!BR27)), 4*Diff!BR27,2*Diff!BR27)</f>
        <v>0.12999999999999545</v>
      </c>
      <c r="BS27">
        <f>IF(ISEVEN(ROW(Diff!BS27)), 4*Diff!BS27,2*Diff!BS27)</f>
        <v>-1.2000000000028876E-2</v>
      </c>
      <c r="BT27">
        <f>IF(ISEVEN(ROW(Diff!BT27)), 4*Diff!BT27,2*Diff!BT27)</f>
        <v>3.9999999999992042E-2</v>
      </c>
      <c r="BU27">
        <f>IF(ISEVEN(ROW(Diff!BU27)), 4*Diff!BU27,2*Diff!BU27)</f>
        <v>3.8000000000010914E-2</v>
      </c>
      <c r="BV27">
        <f>IF(ISEVEN(ROW(Diff!BV27)), 4*Diff!BV27,2*Diff!BV27)</f>
        <v>0.17199999999999704</v>
      </c>
      <c r="BW27">
        <f>IF(ISEVEN(ROW(Diff!BW27)), 4*Diff!BW27,2*Diff!BW27)</f>
        <v>0.3060000000000116</v>
      </c>
      <c r="BX27">
        <f>IF(ISEVEN(ROW(Diff!BX27)), 4*Diff!BX27,2*Diff!BX27)</f>
        <v>0.43999999999999773</v>
      </c>
      <c r="BY27">
        <f>IF(ISEVEN(ROW(Diff!BY27)), 4*Diff!BY27,2*Diff!BY27)</f>
        <v>0.45399999999997931</v>
      </c>
      <c r="BZ27">
        <f>IF(ISEVEN(ROW(Diff!BZ27)), 4*Diff!BZ27,2*Diff!BZ27)</f>
        <v>0</v>
      </c>
      <c r="CA27">
        <f>IF(ISEVEN(ROW(Diff!CA27)), 4*Diff!CA27,2*Diff!CA27)</f>
        <v>0</v>
      </c>
      <c r="CB27">
        <f>IF(ISEVEN(ROW(Diff!CB27)), 4*Diff!CB27,2*Diff!CB27)</f>
        <v>0</v>
      </c>
      <c r="CC27">
        <f>IF(ISEVEN(ROW(Diff!CC27)), 4*Diff!CC27,2*Diff!CC27)</f>
        <v>0</v>
      </c>
      <c r="CD27">
        <f>IF(ISEVEN(ROW(Diff!CD27)), 4*Diff!CD27,2*Diff!CD27)</f>
        <v>0</v>
      </c>
      <c r="CE27">
        <f>IF(ISEVEN(ROW(Diff!CE27)), 4*Diff!CE27,2*Diff!CE27)</f>
        <v>0</v>
      </c>
      <c r="CF27">
        <f>IF(ISEVEN(ROW(Diff!CF27)), 4*Diff!CF27,2*Diff!CF27)</f>
        <v>0</v>
      </c>
      <c r="CG27">
        <f>IF(ISEVEN(ROW(Diff!CG27)), 4*Diff!CG27,2*Diff!CG27)</f>
        <v>0</v>
      </c>
      <c r="CH27">
        <f>IF(ISEVEN(ROW(Diff!CH27)), 4*Diff!CH27,2*Diff!CH27)</f>
        <v>0</v>
      </c>
      <c r="CI27">
        <f>IF(ISEVEN(ROW(Diff!CI27)), 4*Diff!CI27,2*Diff!CI27)</f>
        <v>0</v>
      </c>
      <c r="CJ27">
        <f>IF(ISEVEN(ROW(Diff!CJ27)), 4*Diff!CJ27,2*Diff!CJ27)</f>
        <v>0</v>
      </c>
      <c r="CK27">
        <f>IF(ISEVEN(ROW(Diff!CK27)), 4*Diff!CK27,2*Diff!CK27)</f>
        <v>0</v>
      </c>
      <c r="CL27">
        <f>IF(ISEVEN(ROW(Diff!CL27)), 4*Diff!CL27,2*Diff!CL27)</f>
        <v>0</v>
      </c>
      <c r="CM27">
        <f>IF(ISEVEN(ROW(Diff!CM27)), 4*Diff!CM27,2*Diff!CM27)</f>
        <v>0</v>
      </c>
      <c r="CN27">
        <f>IF(ISEVEN(ROW(Diff!CN27)), 4*Diff!CN27,2*Diff!CN27)</f>
        <v>0</v>
      </c>
      <c r="CO27">
        <f>IF(ISEVEN(ROW(Diff!CO27)), 4*Diff!CO27,2*Diff!CO27)</f>
        <v>0</v>
      </c>
      <c r="CP27">
        <f>IF(ISEVEN(ROW(Diff!CP27)), 4*Diff!CP27,2*Diff!CP27)</f>
        <v>0</v>
      </c>
      <c r="CQ27">
        <f>IF(ISEVEN(ROW(Diff!CQ27)), 4*Diff!CQ27,2*Diff!CQ27)</f>
        <v>0</v>
      </c>
      <c r="CR27">
        <f>IF(ISEVEN(ROW(Diff!CR27)), 4*Diff!CR27,2*Diff!CR27)</f>
        <v>0</v>
      </c>
      <c r="CS27">
        <f>IF(ISEVEN(ROW(Diff!CS27)), 4*Diff!CS27,2*Diff!CS27)</f>
        <v>0</v>
      </c>
      <c r="CT27">
        <f>IF(ISEVEN(ROW(Diff!CT27)), 4*Diff!CT27,2*Diff!CT27)</f>
        <v>0</v>
      </c>
    </row>
    <row r="28" spans="2:98">
      <c r="B28">
        <f>IF(ISEVEN(ROW(Diff!B28)), 4*Diff!B28,2*Diff!B28)</f>
        <v>0</v>
      </c>
      <c r="C28">
        <f>IF(ISEVEN(ROW(Diff!C28)), 4*Diff!C28,2*Diff!C28)</f>
        <v>0</v>
      </c>
      <c r="D28">
        <f>IF(ISEVEN(ROW(Diff!D28)), 4*Diff!D28,2*Diff!D28)</f>
        <v>0</v>
      </c>
      <c r="E28">
        <f>IF(ISEVEN(ROW(Diff!E28)), 4*Diff!E28,2*Diff!E28)</f>
        <v>0</v>
      </c>
      <c r="F28">
        <f>IF(ISEVEN(ROW(Diff!F28)), 4*Diff!F28,2*Diff!F28)</f>
        <v>0</v>
      </c>
      <c r="G28">
        <f>IF(ISEVEN(ROW(Diff!G28)), 4*Diff!G28,2*Diff!G28)</f>
        <v>0</v>
      </c>
      <c r="H28">
        <f>IF(ISEVEN(ROW(Diff!H28)), 4*Diff!H28,2*Diff!H28)</f>
        <v>0</v>
      </c>
      <c r="I28">
        <f>IF(ISEVEN(ROW(Diff!I28)), 4*Diff!I28,2*Diff!I28)</f>
        <v>0</v>
      </c>
      <c r="J28">
        <f>IF(ISEVEN(ROW(Diff!J28)), 4*Diff!J28,2*Diff!J28)</f>
        <v>0</v>
      </c>
      <c r="K28">
        <f>IF(ISEVEN(ROW(Diff!K28)), 4*Diff!K28,2*Diff!K28)</f>
        <v>0</v>
      </c>
      <c r="L28">
        <f>IF(ISEVEN(ROW(Diff!L28)), 4*Diff!L28,2*Diff!L28)</f>
        <v>0</v>
      </c>
      <c r="M28">
        <f>IF(ISEVEN(ROW(Diff!M28)), 4*Diff!M28,2*Diff!M28)</f>
        <v>0</v>
      </c>
      <c r="N28">
        <f>IF(ISEVEN(ROW(Diff!N28)), 4*Diff!N28,2*Diff!N28)</f>
        <v>0</v>
      </c>
      <c r="O28">
        <f>IF(ISEVEN(ROW(Diff!O28)), 4*Diff!O28,2*Diff!O28)</f>
        <v>0</v>
      </c>
      <c r="P28">
        <f>IF(ISEVEN(ROW(Diff!P28)), 4*Diff!P28,2*Diff!P28)</f>
        <v>0</v>
      </c>
      <c r="Q28">
        <f>IF(ISEVEN(ROW(Diff!Q28)), 4*Diff!Q28,2*Diff!Q28)</f>
        <v>0</v>
      </c>
      <c r="R28">
        <f>IF(ISEVEN(ROW(Diff!R28)), 4*Diff!R28,2*Diff!R28)</f>
        <v>0</v>
      </c>
      <c r="S28">
        <f>IF(ISEVEN(ROW(Diff!S28)), 4*Diff!S28,2*Diff!S28)</f>
        <v>0.97999999999996135</v>
      </c>
      <c r="T28">
        <f>IF(ISEVEN(ROW(Diff!T28)), 4*Diff!T28,2*Diff!T28)</f>
        <v>1.839999999999975</v>
      </c>
      <c r="U28">
        <f>IF(ISEVEN(ROW(Diff!U28)), 4*Diff!U28,2*Diff!U28)</f>
        <v>2.3439999999999941</v>
      </c>
      <c r="V28">
        <f>IF(ISEVEN(ROW(Diff!V28)), 4*Diff!V28,2*Diff!V28)</f>
        <v>2.4839999999999804</v>
      </c>
      <c r="W28">
        <f>IF(ISEVEN(ROW(Diff!W28)), 4*Diff!W28,2*Diff!W28)</f>
        <v>4.1879999999999882</v>
      </c>
      <c r="X28">
        <f>IF(ISEVEN(ROW(Diff!X28)), 4*Diff!X28,2*Diff!X28)</f>
        <v>2.5840000000000032</v>
      </c>
      <c r="Y28">
        <f>IF(ISEVEN(ROW(Diff!Y28)), 4*Diff!Y28,2*Diff!Y28)</f>
        <v>2.2320000000000277</v>
      </c>
      <c r="Z28">
        <f>IF(ISEVEN(ROW(Diff!Z28)), 4*Diff!Z28,2*Diff!Z28)</f>
        <v>2.2319999999999709</v>
      </c>
      <c r="AA28">
        <f>IF(ISEVEN(ROW(Diff!AA28)), 4*Diff!AA28,2*Diff!AA28)</f>
        <v>2.2439999999999714</v>
      </c>
      <c r="AB28">
        <f>IF(ISEVEN(ROW(Diff!AB28)), 4*Diff!AB28,2*Diff!AB28)</f>
        <v>2.8600000000000136</v>
      </c>
      <c r="AC28">
        <f>IF(ISEVEN(ROW(Diff!AC28)), 4*Diff!AC28,2*Diff!AC28)</f>
        <v>0</v>
      </c>
      <c r="AD28">
        <f>IF(ISEVEN(ROW(Diff!AD28)), 4*Diff!AD28,2*Diff!AD28)</f>
        <v>0</v>
      </c>
      <c r="AE28">
        <f>IF(ISEVEN(ROW(Diff!AE28)), 4*Diff!AE28,2*Diff!AE28)</f>
        <v>0</v>
      </c>
      <c r="AF28">
        <f>IF(ISEVEN(ROW(Diff!AF28)), 4*Diff!AF28,2*Diff!AF28)</f>
        <v>0</v>
      </c>
      <c r="AG28">
        <f>IF(ISEVEN(ROW(Diff!AG28)), 4*Diff!AG28,2*Diff!AG28)</f>
        <v>0</v>
      </c>
      <c r="AH28">
        <f>IF(ISEVEN(ROW(Diff!AH28)), 4*Diff!AH28,2*Diff!AH28)</f>
        <v>0</v>
      </c>
      <c r="AI28">
        <f>IF(ISEVEN(ROW(Diff!AI28)), 4*Diff!AI28,2*Diff!AI28)</f>
        <v>0</v>
      </c>
      <c r="AJ28">
        <f>IF(ISEVEN(ROW(Diff!AJ28)), 4*Diff!AJ28,2*Diff!AJ28)</f>
        <v>0</v>
      </c>
      <c r="AK28">
        <f>IF(ISEVEN(ROW(Diff!AK28)), 4*Diff!AK28,2*Diff!AK28)</f>
        <v>0</v>
      </c>
      <c r="AL28">
        <f>IF(ISEVEN(ROW(Diff!AL28)), 4*Diff!AL28,2*Diff!AL28)</f>
        <v>0</v>
      </c>
      <c r="AM28">
        <f>IF(ISEVEN(ROW(Diff!AM28)), 4*Diff!AM28,2*Diff!AM28)</f>
        <v>0</v>
      </c>
      <c r="AN28">
        <f>IF(ISEVEN(ROW(Diff!AN28)), 4*Diff!AN28,2*Diff!AN28)</f>
        <v>0</v>
      </c>
      <c r="AO28">
        <f>IF(ISEVEN(ROW(Diff!AO28)), 4*Diff!AO28,2*Diff!AO28)</f>
        <v>0</v>
      </c>
      <c r="AP28">
        <f>IF(ISEVEN(ROW(Diff!AP28)), 4*Diff!AP28,2*Diff!AP28)</f>
        <v>0</v>
      </c>
      <c r="AQ28">
        <f>IF(ISEVEN(ROW(Diff!AQ28)), 4*Diff!AQ28,2*Diff!AQ28)</f>
        <v>1.4679999999999609</v>
      </c>
      <c r="AR28">
        <f>IF(ISEVEN(ROW(Diff!AR28)), 4*Diff!AR28,2*Diff!AR28)</f>
        <v>0.94399999999995998</v>
      </c>
      <c r="AS28">
        <f>IF(ISEVEN(ROW(Diff!AS28)), 4*Diff!AS28,2*Diff!AS28)</f>
        <v>0.9959999999999809</v>
      </c>
      <c r="AT28">
        <f>IF(ISEVEN(ROW(Diff!AT28)), 4*Diff!AT28,2*Diff!AT28)</f>
        <v>1.5559999999999832</v>
      </c>
      <c r="AU28">
        <f>IF(ISEVEN(ROW(Diff!AU28)), 4*Diff!AU28,2*Diff!AU28)</f>
        <v>2.0360000000000014</v>
      </c>
      <c r="AV28">
        <f>IF(ISEVEN(ROW(Diff!AV28)), 4*Diff!AV28,2*Diff!AV28)</f>
        <v>1.2400000000000091</v>
      </c>
      <c r="AW28">
        <f>IF(ISEVEN(ROW(Diff!AW28)), 4*Diff!AW28,2*Diff!AW28)</f>
        <v>1.3279999999999745</v>
      </c>
      <c r="AX28">
        <f>IF(ISEVEN(ROW(Diff!AX28)), 4*Diff!AX28,2*Diff!AX28)</f>
        <v>1.26400000000001</v>
      </c>
      <c r="AY28">
        <f>IF(ISEVEN(ROW(Diff!AY28)), 4*Diff!AY28,2*Diff!AY28)</f>
        <v>2.0960000000000036</v>
      </c>
      <c r="AZ28">
        <f>IF(ISEVEN(ROW(Diff!AZ28)), 4*Diff!AZ28,2*Diff!AZ28)</f>
        <v>2.1920000000000073</v>
      </c>
      <c r="BA28">
        <f>IF(ISEVEN(ROW(Diff!BA28)), 4*Diff!BA28,2*Diff!BA28)</f>
        <v>1.2160000000000082</v>
      </c>
      <c r="BB28">
        <f>IF(ISEVEN(ROW(Diff!BB28)), 4*Diff!BB28,2*Diff!BB28)</f>
        <v>1.4320000000000164</v>
      </c>
      <c r="BC28">
        <f>IF(ISEVEN(ROW(Diff!BC28)), 4*Diff!BC28,2*Diff!BC28)</f>
        <v>1.4399999999999977</v>
      </c>
      <c r="BD28">
        <f>IF(ISEVEN(ROW(Diff!BD28)), 4*Diff!BD28,2*Diff!BD28)</f>
        <v>1.8280000000000314</v>
      </c>
      <c r="BE28">
        <f>IF(ISEVEN(ROW(Diff!BE28)), 4*Diff!BE28,2*Diff!BE28)</f>
        <v>1.4680000000000177</v>
      </c>
      <c r="BF28">
        <f>IF(ISEVEN(ROW(Diff!BF28)), 4*Diff!BF28,2*Diff!BF28)</f>
        <v>1.7479999999999905</v>
      </c>
      <c r="BG28">
        <f>IF(ISEVEN(ROW(Diff!BG28)), 4*Diff!BG28,2*Diff!BG28)</f>
        <v>1.8120000000000118</v>
      </c>
      <c r="BH28">
        <f>IF(ISEVEN(ROW(Diff!BH28)), 4*Diff!BH28,2*Diff!BH28)</f>
        <v>1.7160000000000082</v>
      </c>
      <c r="BI28">
        <f>IF(ISEVEN(ROW(Diff!BI28)), 4*Diff!BI28,2*Diff!BI28)</f>
        <v>2.6839999999999691</v>
      </c>
      <c r="BJ28">
        <f>IF(ISEVEN(ROW(Diff!BJ28)), 4*Diff!BJ28,2*Diff!BJ28)</f>
        <v>2.2919999999999732</v>
      </c>
      <c r="BK28">
        <f>IF(ISEVEN(ROW(Diff!BK28)), 4*Diff!BK28,2*Diff!BK28)</f>
        <v>1.867999999999995</v>
      </c>
      <c r="BL28">
        <f>IF(ISEVEN(ROW(Diff!BL28)), 4*Diff!BL28,2*Diff!BL28)</f>
        <v>2.3999999999999773</v>
      </c>
      <c r="BM28">
        <f>IF(ISEVEN(ROW(Diff!BM28)), 4*Diff!BM28,2*Diff!BM28)</f>
        <v>1.4839999999999804</v>
      </c>
      <c r="BN28">
        <f>IF(ISEVEN(ROW(Diff!BN28)), 4*Diff!BN28,2*Diff!BN28)</f>
        <v>1.6840000000000259</v>
      </c>
      <c r="BO28">
        <f>IF(ISEVEN(ROW(Diff!BO28)), 4*Diff!BO28,2*Diff!BO28)</f>
        <v>1.8319999999999936</v>
      </c>
      <c r="BP28">
        <f>IF(ISEVEN(ROW(Diff!BP28)), 4*Diff!BP28,2*Diff!BP28)</f>
        <v>1.660000000000025</v>
      </c>
      <c r="BQ28">
        <f>IF(ISEVEN(ROW(Diff!BQ28)), 4*Diff!BQ28,2*Diff!BQ28)</f>
        <v>1.6840000000000259</v>
      </c>
      <c r="BR28">
        <f>IF(ISEVEN(ROW(Diff!BR28)), 4*Diff!BR28,2*Diff!BR28)</f>
        <v>1.8000000000000114</v>
      </c>
      <c r="BS28">
        <f>IF(ISEVEN(ROW(Diff!BS28)), 4*Diff!BS28,2*Diff!BS28)</f>
        <v>2.0160000000000196</v>
      </c>
      <c r="BT28">
        <f>IF(ISEVEN(ROW(Diff!BT28)), 4*Diff!BT28,2*Diff!BT28)</f>
        <v>2.2319999999999709</v>
      </c>
      <c r="BU28">
        <f>IF(ISEVEN(ROW(Diff!BU28)), 4*Diff!BU28,2*Diff!BU28)</f>
        <v>0.92399999999997817</v>
      </c>
      <c r="BV28">
        <f>IF(ISEVEN(ROW(Diff!BV28)), 4*Diff!BV28,2*Diff!BV28)</f>
        <v>1</v>
      </c>
      <c r="BW28">
        <f>IF(ISEVEN(ROW(Diff!BW28)), 4*Diff!BW28,2*Diff!BW28)</f>
        <v>1.1200000000000045</v>
      </c>
      <c r="BX28">
        <f>IF(ISEVEN(ROW(Diff!BX28)), 4*Diff!BX28,2*Diff!BX28)</f>
        <v>1.0640000000000214</v>
      </c>
      <c r="BY28">
        <f>IF(ISEVEN(ROW(Diff!BY28)), 4*Diff!BY28,2*Diff!BY28)</f>
        <v>1.2319999999999709</v>
      </c>
      <c r="BZ28">
        <f>IF(ISEVEN(ROW(Diff!BZ28)), 4*Diff!BZ28,2*Diff!BZ28)</f>
        <v>1.6839999999999691</v>
      </c>
      <c r="CA28">
        <f>IF(ISEVEN(ROW(Diff!CA28)), 4*Diff!CA28,2*Diff!CA28)</f>
        <v>2.0240000000000009</v>
      </c>
      <c r="CB28">
        <f>IF(ISEVEN(ROW(Diff!CB28)), 4*Diff!CB28,2*Diff!CB28)</f>
        <v>0</v>
      </c>
      <c r="CC28">
        <f>IF(ISEVEN(ROW(Diff!CC28)), 4*Diff!CC28,2*Diff!CC28)</f>
        <v>0</v>
      </c>
      <c r="CD28">
        <f>IF(ISEVEN(ROW(Diff!CD28)), 4*Diff!CD28,2*Diff!CD28)</f>
        <v>0</v>
      </c>
      <c r="CE28">
        <f>IF(ISEVEN(ROW(Diff!CE28)), 4*Diff!CE28,2*Diff!CE28)</f>
        <v>0</v>
      </c>
      <c r="CF28">
        <f>IF(ISEVEN(ROW(Diff!CF28)), 4*Diff!CF28,2*Diff!CF28)</f>
        <v>0</v>
      </c>
      <c r="CG28">
        <f>IF(ISEVEN(ROW(Diff!CG28)), 4*Diff!CG28,2*Diff!CG28)</f>
        <v>0</v>
      </c>
      <c r="CH28">
        <f>IF(ISEVEN(ROW(Diff!CH28)), 4*Diff!CH28,2*Diff!CH28)</f>
        <v>0</v>
      </c>
      <c r="CI28">
        <f>IF(ISEVEN(ROW(Diff!CI28)), 4*Diff!CI28,2*Diff!CI28)</f>
        <v>0</v>
      </c>
      <c r="CJ28">
        <f>IF(ISEVEN(ROW(Diff!CJ28)), 4*Diff!CJ28,2*Diff!CJ28)</f>
        <v>0</v>
      </c>
      <c r="CK28">
        <f>IF(ISEVEN(ROW(Diff!CK28)), 4*Diff!CK28,2*Diff!CK28)</f>
        <v>0</v>
      </c>
      <c r="CL28">
        <f>IF(ISEVEN(ROW(Diff!CL28)), 4*Diff!CL28,2*Diff!CL28)</f>
        <v>0</v>
      </c>
      <c r="CM28">
        <f>IF(ISEVEN(ROW(Diff!CM28)), 4*Diff!CM28,2*Diff!CM28)</f>
        <v>0</v>
      </c>
      <c r="CN28">
        <f>IF(ISEVEN(ROW(Diff!CN28)), 4*Diff!CN28,2*Diff!CN28)</f>
        <v>0</v>
      </c>
      <c r="CO28">
        <f>IF(ISEVEN(ROW(Diff!CO28)), 4*Diff!CO28,2*Diff!CO28)</f>
        <v>0</v>
      </c>
      <c r="CP28">
        <f>IF(ISEVEN(ROW(Diff!CP28)), 4*Diff!CP28,2*Diff!CP28)</f>
        <v>0</v>
      </c>
      <c r="CQ28">
        <f>IF(ISEVEN(ROW(Diff!CQ28)), 4*Diff!CQ28,2*Diff!CQ28)</f>
        <v>0</v>
      </c>
      <c r="CR28">
        <f>IF(ISEVEN(ROW(Diff!CR28)), 4*Diff!CR28,2*Diff!CR28)</f>
        <v>0</v>
      </c>
      <c r="CS28">
        <f>IF(ISEVEN(ROW(Diff!CS28)), 4*Diff!CS28,2*Diff!CS28)</f>
        <v>0</v>
      </c>
      <c r="CT28">
        <f>IF(ISEVEN(ROW(Diff!CT28)), 4*Diff!CT28,2*Diff!CT28)</f>
        <v>0</v>
      </c>
    </row>
    <row r="29" spans="2:98">
      <c r="B29">
        <f>IF(ISEVEN(ROW(Diff!B29)), 4*Diff!B29,2*Diff!B29)</f>
        <v>0</v>
      </c>
      <c r="C29">
        <f>IF(ISEVEN(ROW(Diff!C29)), 4*Diff!C29,2*Diff!C29)</f>
        <v>0</v>
      </c>
      <c r="D29">
        <f>IF(ISEVEN(ROW(Diff!D29)), 4*Diff!D29,2*Diff!D29)</f>
        <v>0</v>
      </c>
      <c r="E29">
        <f>IF(ISEVEN(ROW(Diff!E29)), 4*Diff!E29,2*Diff!E29)</f>
        <v>0</v>
      </c>
      <c r="F29">
        <f>IF(ISEVEN(ROW(Diff!F29)), 4*Diff!F29,2*Diff!F29)</f>
        <v>0</v>
      </c>
      <c r="G29">
        <f>IF(ISEVEN(ROW(Diff!G29)), 4*Diff!G29,2*Diff!G29)</f>
        <v>0</v>
      </c>
      <c r="H29">
        <f>IF(ISEVEN(ROW(Diff!H29)), 4*Diff!H29,2*Diff!H29)</f>
        <v>0</v>
      </c>
      <c r="I29">
        <f>IF(ISEVEN(ROW(Diff!I29)), 4*Diff!I29,2*Diff!I29)</f>
        <v>0</v>
      </c>
      <c r="J29">
        <f>IF(ISEVEN(ROW(Diff!J29)), 4*Diff!J29,2*Diff!J29)</f>
        <v>0</v>
      </c>
      <c r="K29">
        <f>IF(ISEVEN(ROW(Diff!K29)), 4*Diff!K29,2*Diff!K29)</f>
        <v>0</v>
      </c>
      <c r="L29">
        <f>IF(ISEVEN(ROW(Diff!L29)), 4*Diff!L29,2*Diff!L29)</f>
        <v>0</v>
      </c>
      <c r="M29">
        <f>IF(ISEVEN(ROW(Diff!M29)), 4*Diff!M29,2*Diff!M29)</f>
        <v>0</v>
      </c>
      <c r="N29">
        <f>IF(ISEVEN(ROW(Diff!N29)), 4*Diff!N29,2*Diff!N29)</f>
        <v>0</v>
      </c>
      <c r="O29">
        <f>IF(ISEVEN(ROW(Diff!O29)), 4*Diff!O29,2*Diff!O29)</f>
        <v>0</v>
      </c>
      <c r="P29">
        <f>IF(ISEVEN(ROW(Diff!P29)), 4*Diff!P29,2*Diff!P29)</f>
        <v>0</v>
      </c>
      <c r="Q29">
        <f>IF(ISEVEN(ROW(Diff!Q29)), 4*Diff!Q29,2*Diff!Q29)</f>
        <v>0</v>
      </c>
      <c r="R29">
        <f>IF(ISEVEN(ROW(Diff!R29)), 4*Diff!R29,2*Diff!R29)</f>
        <v>0</v>
      </c>
      <c r="S29">
        <f>IF(ISEVEN(ROW(Diff!S29)), 4*Diff!S29,2*Diff!S29)</f>
        <v>0</v>
      </c>
      <c r="T29">
        <f>IF(ISEVEN(ROW(Diff!T29)), 4*Diff!T29,2*Diff!T29)</f>
        <v>0.59199999999998454</v>
      </c>
      <c r="U29">
        <f>IF(ISEVEN(ROW(Diff!U29)), 4*Diff!U29,2*Diff!U29)</f>
        <v>0.5519999999999925</v>
      </c>
      <c r="V29">
        <f>IF(ISEVEN(ROW(Diff!V29)), 4*Diff!V29,2*Diff!V29)</f>
        <v>1.0080000000000098</v>
      </c>
      <c r="W29">
        <f>IF(ISEVEN(ROW(Diff!W29)), 4*Diff!W29,2*Diff!W29)</f>
        <v>1.4260000000000161</v>
      </c>
      <c r="X29">
        <f>IF(ISEVEN(ROW(Diff!X29)), 4*Diff!X29,2*Diff!X29)</f>
        <v>1.4399999999999977</v>
      </c>
      <c r="Y29">
        <f>IF(ISEVEN(ROW(Diff!Y29)), 4*Diff!Y29,2*Diff!Y29)</f>
        <v>1.1340000000000146</v>
      </c>
      <c r="Z29">
        <f>IF(ISEVEN(ROW(Diff!Z29)), 4*Diff!Z29,2*Diff!Z29)</f>
        <v>1.0459999999999923</v>
      </c>
      <c r="AA29">
        <f>IF(ISEVEN(ROW(Diff!AA29)), 4*Diff!AA29,2*Diff!AA29)</f>
        <v>0.93000000000000682</v>
      </c>
      <c r="AB29">
        <f>IF(ISEVEN(ROW(Diff!AB29)), 4*Diff!AB29,2*Diff!AB29)</f>
        <v>0.89199999999999591</v>
      </c>
      <c r="AC29">
        <f>IF(ISEVEN(ROW(Diff!AC29)), 4*Diff!AC29,2*Diff!AC29)</f>
        <v>1.8359999999999843</v>
      </c>
      <c r="AD29">
        <f>IF(ISEVEN(ROW(Diff!AD29)), 4*Diff!AD29,2*Diff!AD29)</f>
        <v>0</v>
      </c>
      <c r="AE29">
        <f>IF(ISEVEN(ROW(Diff!AE29)), 4*Diff!AE29,2*Diff!AE29)</f>
        <v>0</v>
      </c>
      <c r="AF29">
        <f>IF(ISEVEN(ROW(Diff!AF29)), 4*Diff!AF29,2*Diff!AF29)</f>
        <v>0</v>
      </c>
      <c r="AG29">
        <f>IF(ISEVEN(ROW(Diff!AG29)), 4*Diff!AG29,2*Diff!AG29)</f>
        <v>0</v>
      </c>
      <c r="AH29">
        <f>IF(ISEVEN(ROW(Diff!AH29)), 4*Diff!AH29,2*Diff!AH29)</f>
        <v>0</v>
      </c>
      <c r="AI29">
        <f>IF(ISEVEN(ROW(Diff!AI29)), 4*Diff!AI29,2*Diff!AI29)</f>
        <v>0</v>
      </c>
      <c r="AJ29">
        <f>IF(ISEVEN(ROW(Diff!AJ29)), 4*Diff!AJ29,2*Diff!AJ29)</f>
        <v>0</v>
      </c>
      <c r="AK29">
        <f>IF(ISEVEN(ROW(Diff!AK29)), 4*Diff!AK29,2*Diff!AK29)</f>
        <v>0</v>
      </c>
      <c r="AL29">
        <f>IF(ISEVEN(ROW(Diff!AL29)), 4*Diff!AL29,2*Diff!AL29)</f>
        <v>0</v>
      </c>
      <c r="AM29">
        <f>IF(ISEVEN(ROW(Diff!AM29)), 4*Diff!AM29,2*Diff!AM29)</f>
        <v>0</v>
      </c>
      <c r="AN29">
        <f>IF(ISEVEN(ROW(Diff!AN29)), 4*Diff!AN29,2*Diff!AN29)</f>
        <v>0</v>
      </c>
      <c r="AO29">
        <f>IF(ISEVEN(ROW(Diff!AO29)), 4*Diff!AO29,2*Diff!AO29)</f>
        <v>0</v>
      </c>
      <c r="AP29">
        <f>IF(ISEVEN(ROW(Diff!AP29)), 4*Diff!AP29,2*Diff!AP29)</f>
        <v>0</v>
      </c>
      <c r="AQ29">
        <f>IF(ISEVEN(ROW(Diff!AQ29)), 4*Diff!AQ29,2*Diff!AQ29)</f>
        <v>0.61199999999996635</v>
      </c>
      <c r="AR29">
        <f>IF(ISEVEN(ROW(Diff!AR29)), 4*Diff!AR29,2*Diff!AR29)</f>
        <v>0.61799999999996658</v>
      </c>
      <c r="AS29">
        <f>IF(ISEVEN(ROW(Diff!AS29)), 4*Diff!AS29,2*Diff!AS29)</f>
        <v>0.61599999999998545</v>
      </c>
      <c r="AT29">
        <f>IF(ISEVEN(ROW(Diff!AT29)), 4*Diff!AT29,2*Diff!AT29)</f>
        <v>0.85399999999998499</v>
      </c>
      <c r="AU29">
        <f>IF(ISEVEN(ROW(Diff!AU29)), 4*Diff!AU29,2*Diff!AU29)</f>
        <v>1.1259999999999764</v>
      </c>
      <c r="AV29">
        <f>IF(ISEVEN(ROW(Diff!AV29)), 4*Diff!AV29,2*Diff!AV29)</f>
        <v>1.0800000000000125</v>
      </c>
      <c r="AW29">
        <f>IF(ISEVEN(ROW(Diff!AW29)), 4*Diff!AW29,2*Diff!AW29)</f>
        <v>1.0999999999999943</v>
      </c>
      <c r="AX29">
        <f>IF(ISEVEN(ROW(Diff!AX29)), 4*Diff!AX29,2*Diff!AX29)</f>
        <v>0.76200000000000045</v>
      </c>
      <c r="AY29">
        <f>IF(ISEVEN(ROW(Diff!AY29)), 4*Diff!AY29,2*Diff!AY29)</f>
        <v>0.92400000000000659</v>
      </c>
      <c r="AZ29">
        <f>IF(ISEVEN(ROW(Diff!AZ29)), 4*Diff!AZ29,2*Diff!AZ29)</f>
        <v>0.99799999999999045</v>
      </c>
      <c r="BA29">
        <f>IF(ISEVEN(ROW(Diff!BA29)), 4*Diff!BA29,2*Diff!BA29)</f>
        <v>0.54800000000000182</v>
      </c>
      <c r="BB29">
        <f>IF(ISEVEN(ROW(Diff!BB29)), 4*Diff!BB29,2*Diff!BB29)</f>
        <v>0.57200000000000273</v>
      </c>
      <c r="BC29">
        <f>IF(ISEVEN(ROW(Diff!BC29)), 4*Diff!BC29,2*Diff!BC29)</f>
        <v>0.78800000000001091</v>
      </c>
      <c r="BD29">
        <f>IF(ISEVEN(ROW(Diff!BD29)), 4*Diff!BD29,2*Diff!BD29)</f>
        <v>1.0939999999999941</v>
      </c>
      <c r="BE29">
        <f>IF(ISEVEN(ROW(Diff!BE29)), 4*Diff!BE29,2*Diff!BE29)</f>
        <v>0.51599999999999113</v>
      </c>
      <c r="BF29">
        <f>IF(ISEVEN(ROW(Diff!BF29)), 4*Diff!BF29,2*Diff!BF29)</f>
        <v>0.62199999999998568</v>
      </c>
      <c r="BG29">
        <f>IF(ISEVEN(ROW(Diff!BG29)), 4*Diff!BG29,2*Diff!BG29)</f>
        <v>0.80400000000000205</v>
      </c>
      <c r="BH29">
        <f>IF(ISEVEN(ROW(Diff!BH29)), 4*Diff!BH29,2*Diff!BH29)</f>
        <v>1.0939999999999941</v>
      </c>
      <c r="BI29">
        <f>IF(ISEVEN(ROW(Diff!BI29)), 4*Diff!BI29,2*Diff!BI29)</f>
        <v>1.4319999999999879</v>
      </c>
      <c r="BJ29">
        <f>IF(ISEVEN(ROW(Diff!BJ29)), 4*Diff!BJ29,2*Diff!BJ29)</f>
        <v>1.6140000000000043</v>
      </c>
      <c r="BK29">
        <f>IF(ISEVEN(ROW(Diff!BK29)), 4*Diff!BK29,2*Diff!BK29)</f>
        <v>1.5200000000000102</v>
      </c>
      <c r="BL29">
        <f>IF(ISEVEN(ROW(Diff!BL29)), 4*Diff!BL29,2*Diff!BL29)</f>
        <v>0.93999999999999773</v>
      </c>
      <c r="BM29">
        <f>IF(ISEVEN(ROW(Diff!BM29)), 4*Diff!BM29,2*Diff!BM29)</f>
        <v>0.97999999999998977</v>
      </c>
      <c r="BN29">
        <f>IF(ISEVEN(ROW(Diff!BN29)), 4*Diff!BN29,2*Diff!BN29)</f>
        <v>0.96199999999998909</v>
      </c>
      <c r="BO29">
        <f>IF(ISEVEN(ROW(Diff!BO29)), 4*Diff!BO29,2*Diff!BO29)</f>
        <v>1.0339999999999918</v>
      </c>
      <c r="BP29">
        <f>IF(ISEVEN(ROW(Diff!BP29)), 4*Diff!BP29,2*Diff!BP29)</f>
        <v>1.0240000000000009</v>
      </c>
      <c r="BQ29">
        <f>IF(ISEVEN(ROW(Diff!BQ29)), 4*Diff!BQ29,2*Diff!BQ29)</f>
        <v>1.0740000000000123</v>
      </c>
      <c r="BR29">
        <f>IF(ISEVEN(ROW(Diff!BR29)), 4*Diff!BR29,2*Diff!BR29)</f>
        <v>1.2119999999999891</v>
      </c>
      <c r="BS29">
        <f>IF(ISEVEN(ROW(Diff!BS29)), 4*Diff!BS29,2*Diff!BS29)</f>
        <v>1.3520000000000039</v>
      </c>
      <c r="BT29">
        <f>IF(ISEVEN(ROW(Diff!BT29)), 4*Diff!BT29,2*Diff!BT29)</f>
        <v>1.0699999999999932</v>
      </c>
      <c r="BU29">
        <f>IF(ISEVEN(ROW(Diff!BU29)), 4*Diff!BU29,2*Diff!BU29)</f>
        <v>0.89799999999999613</v>
      </c>
      <c r="BV29">
        <f>IF(ISEVEN(ROW(Diff!BV29)), 4*Diff!BV29,2*Diff!BV29)</f>
        <v>0.81999999999999318</v>
      </c>
      <c r="BW29">
        <f>IF(ISEVEN(ROW(Diff!BW29)), 4*Diff!BW29,2*Diff!BW29)</f>
        <v>0.86199999999999477</v>
      </c>
      <c r="BX29">
        <f>IF(ISEVEN(ROW(Diff!BX29)), 4*Diff!BX29,2*Diff!BX29)</f>
        <v>0.5619999999999834</v>
      </c>
      <c r="BY29">
        <f>IF(ISEVEN(ROW(Diff!BY29)), 4*Diff!BY29,2*Diff!BY29)</f>
        <v>0.80599999999998317</v>
      </c>
      <c r="BZ29">
        <f>IF(ISEVEN(ROW(Diff!BZ29)), 4*Diff!BZ29,2*Diff!BZ29)</f>
        <v>1.0219999999999914</v>
      </c>
      <c r="CA29">
        <f>IF(ISEVEN(ROW(Diff!CA29)), 4*Diff!CA29,2*Diff!CA29)</f>
        <v>1.078000000000003</v>
      </c>
      <c r="CB29">
        <f>IF(ISEVEN(ROW(Diff!CB29)), 4*Diff!CB29,2*Diff!CB29)</f>
        <v>1.011999999999972</v>
      </c>
      <c r="CC29">
        <f>IF(ISEVEN(ROW(Diff!CC29)), 4*Diff!CC29,2*Diff!CC29)</f>
        <v>1.1659999999999968</v>
      </c>
      <c r="CD29">
        <f>IF(ISEVEN(ROW(Diff!CD29)), 4*Diff!CD29,2*Diff!CD29)</f>
        <v>1.3359999999999843</v>
      </c>
      <c r="CE29">
        <f>IF(ISEVEN(ROW(Diff!CE29)), 4*Diff!CE29,2*Diff!CE29)</f>
        <v>0</v>
      </c>
      <c r="CF29">
        <f>IF(ISEVEN(ROW(Diff!CF29)), 4*Diff!CF29,2*Diff!CF29)</f>
        <v>0</v>
      </c>
      <c r="CG29">
        <f>IF(ISEVEN(ROW(Diff!CG29)), 4*Diff!CG29,2*Diff!CG29)</f>
        <v>0</v>
      </c>
      <c r="CH29">
        <f>IF(ISEVEN(ROW(Diff!CH29)), 4*Diff!CH29,2*Diff!CH29)</f>
        <v>0</v>
      </c>
      <c r="CI29">
        <f>IF(ISEVEN(ROW(Diff!CI29)), 4*Diff!CI29,2*Diff!CI29)</f>
        <v>0</v>
      </c>
      <c r="CJ29">
        <f>IF(ISEVEN(ROW(Diff!CJ29)), 4*Diff!CJ29,2*Diff!CJ29)</f>
        <v>0</v>
      </c>
      <c r="CK29">
        <f>IF(ISEVEN(ROW(Diff!CK29)), 4*Diff!CK29,2*Diff!CK29)</f>
        <v>0</v>
      </c>
      <c r="CL29">
        <f>IF(ISEVEN(ROW(Diff!CL29)), 4*Diff!CL29,2*Diff!CL29)</f>
        <v>0</v>
      </c>
      <c r="CM29">
        <f>IF(ISEVEN(ROW(Diff!CM29)), 4*Diff!CM29,2*Diff!CM29)</f>
        <v>0</v>
      </c>
      <c r="CN29">
        <f>IF(ISEVEN(ROW(Diff!CN29)), 4*Diff!CN29,2*Diff!CN29)</f>
        <v>0</v>
      </c>
      <c r="CO29">
        <f>IF(ISEVEN(ROW(Diff!CO29)), 4*Diff!CO29,2*Diff!CO29)</f>
        <v>0</v>
      </c>
      <c r="CP29">
        <f>IF(ISEVEN(ROW(Diff!CP29)), 4*Diff!CP29,2*Diff!CP29)</f>
        <v>0</v>
      </c>
      <c r="CQ29">
        <f>IF(ISEVEN(ROW(Diff!CQ29)), 4*Diff!CQ29,2*Diff!CQ29)</f>
        <v>0</v>
      </c>
      <c r="CR29">
        <f>IF(ISEVEN(ROW(Diff!CR29)), 4*Diff!CR29,2*Diff!CR29)</f>
        <v>0</v>
      </c>
      <c r="CS29">
        <f>IF(ISEVEN(ROW(Diff!CS29)), 4*Diff!CS29,2*Diff!CS29)</f>
        <v>0</v>
      </c>
      <c r="CT29">
        <f>IF(ISEVEN(ROW(Diff!CT29)), 4*Diff!CT29,2*Diff!CT29)</f>
        <v>0</v>
      </c>
    </row>
    <row r="30" spans="2:98">
      <c r="B30">
        <f>IF(ISEVEN(ROW(Diff!B30)), 4*Diff!B30,2*Diff!B30)</f>
        <v>0</v>
      </c>
      <c r="C30">
        <f>IF(ISEVEN(ROW(Diff!C30)), 4*Diff!C30,2*Diff!C30)</f>
        <v>0</v>
      </c>
      <c r="D30">
        <f>IF(ISEVEN(ROW(Diff!D30)), 4*Diff!D30,2*Diff!D30)</f>
        <v>0</v>
      </c>
      <c r="E30">
        <f>IF(ISEVEN(ROW(Diff!E30)), 4*Diff!E30,2*Diff!E30)</f>
        <v>0</v>
      </c>
      <c r="F30">
        <f>IF(ISEVEN(ROW(Diff!F30)), 4*Diff!F30,2*Diff!F30)</f>
        <v>0</v>
      </c>
      <c r="G30">
        <f>IF(ISEVEN(ROW(Diff!G30)), 4*Diff!G30,2*Diff!G30)</f>
        <v>0</v>
      </c>
      <c r="H30">
        <f>IF(ISEVEN(ROW(Diff!H30)), 4*Diff!H30,2*Diff!H30)</f>
        <v>0</v>
      </c>
      <c r="I30">
        <f>IF(ISEVEN(ROW(Diff!I30)), 4*Diff!I30,2*Diff!I30)</f>
        <v>0</v>
      </c>
      <c r="J30">
        <f>IF(ISEVEN(ROW(Diff!J30)), 4*Diff!J30,2*Diff!J30)</f>
        <v>0</v>
      </c>
      <c r="K30">
        <f>IF(ISEVEN(ROW(Diff!K30)), 4*Diff!K30,2*Diff!K30)</f>
        <v>0</v>
      </c>
      <c r="L30">
        <f>IF(ISEVEN(ROW(Diff!L30)), 4*Diff!L30,2*Diff!L30)</f>
        <v>0</v>
      </c>
      <c r="M30">
        <f>IF(ISEVEN(ROW(Diff!M30)), 4*Diff!M30,2*Diff!M30)</f>
        <v>0</v>
      </c>
      <c r="N30">
        <f>IF(ISEVEN(ROW(Diff!N30)), 4*Diff!N30,2*Diff!N30)</f>
        <v>0</v>
      </c>
      <c r="O30">
        <f>IF(ISEVEN(ROW(Diff!O30)), 4*Diff!O30,2*Diff!O30)</f>
        <v>0</v>
      </c>
      <c r="P30">
        <f>IF(ISEVEN(ROW(Diff!P30)), 4*Diff!P30,2*Diff!P30)</f>
        <v>0</v>
      </c>
      <c r="Q30">
        <f>IF(ISEVEN(ROW(Diff!Q30)), 4*Diff!Q30,2*Diff!Q30)</f>
        <v>0</v>
      </c>
      <c r="R30">
        <f>IF(ISEVEN(ROW(Diff!R30)), 4*Diff!R30,2*Diff!R30)</f>
        <v>0</v>
      </c>
      <c r="S30">
        <f>IF(ISEVEN(ROW(Diff!S30)), 4*Diff!S30,2*Diff!S30)</f>
        <v>0</v>
      </c>
      <c r="T30">
        <f>IF(ISEVEN(ROW(Diff!T30)), 4*Diff!T30,2*Diff!T30)</f>
        <v>0</v>
      </c>
      <c r="U30">
        <f>IF(ISEVEN(ROW(Diff!U30)), 4*Diff!U30,2*Diff!U30)</f>
        <v>0.55599999999998317</v>
      </c>
      <c r="V30">
        <f>IF(ISEVEN(ROW(Diff!V30)), 4*Diff!V30,2*Diff!V30)</f>
        <v>2.6959999999999695</v>
      </c>
      <c r="W30">
        <f>IF(ISEVEN(ROW(Diff!W30)), 4*Diff!W30,2*Diff!W30)</f>
        <v>2.8079999999999927</v>
      </c>
      <c r="X30">
        <f>IF(ISEVEN(ROW(Diff!X30)), 4*Diff!X30,2*Diff!X30)</f>
        <v>3.0160000000000196</v>
      </c>
      <c r="Y30">
        <f>IF(ISEVEN(ROW(Diff!Y30)), 4*Diff!Y30,2*Diff!Y30)</f>
        <v>2.4879999999999995</v>
      </c>
      <c r="Z30">
        <f>IF(ISEVEN(ROW(Diff!Z30)), 4*Diff!Z30,2*Diff!Z30)</f>
        <v>2.660000000000025</v>
      </c>
      <c r="AA30">
        <f>IF(ISEVEN(ROW(Diff!AA30)), 4*Diff!AA30,2*Diff!AA30)</f>
        <v>2.0240000000000578</v>
      </c>
      <c r="AB30">
        <f>IF(ISEVEN(ROW(Diff!AB30)), 4*Diff!AB30,2*Diff!AB30)</f>
        <v>1.7440000000000282</v>
      </c>
      <c r="AC30">
        <f>IF(ISEVEN(ROW(Diff!AC30)), 4*Diff!AC30,2*Diff!AC30)</f>
        <v>3.867999999999995</v>
      </c>
      <c r="AD30">
        <f>IF(ISEVEN(ROW(Diff!AD30)), 4*Diff!AD30,2*Diff!AD30)</f>
        <v>4.0999999999999659</v>
      </c>
      <c r="AE30">
        <f>IF(ISEVEN(ROW(Diff!AE30)), 4*Diff!AE30,2*Diff!AE30)</f>
        <v>0</v>
      </c>
      <c r="AF30">
        <f>IF(ISEVEN(ROW(Diff!AF30)), 4*Diff!AF30,2*Diff!AF30)</f>
        <v>0</v>
      </c>
      <c r="AG30">
        <f>IF(ISEVEN(ROW(Diff!AG30)), 4*Diff!AG30,2*Diff!AG30)</f>
        <v>0</v>
      </c>
      <c r="AH30">
        <f>IF(ISEVEN(ROW(Diff!AH30)), 4*Diff!AH30,2*Diff!AH30)</f>
        <v>0</v>
      </c>
      <c r="AI30">
        <f>IF(ISEVEN(ROW(Diff!AI30)), 4*Diff!AI30,2*Diff!AI30)</f>
        <v>0</v>
      </c>
      <c r="AJ30">
        <f>IF(ISEVEN(ROW(Diff!AJ30)), 4*Diff!AJ30,2*Diff!AJ30)</f>
        <v>0</v>
      </c>
      <c r="AK30">
        <f>IF(ISEVEN(ROW(Diff!AK30)), 4*Diff!AK30,2*Diff!AK30)</f>
        <v>3.7479999999999905</v>
      </c>
      <c r="AL30">
        <f>IF(ISEVEN(ROW(Diff!AL30)), 4*Diff!AL30,2*Diff!AL30)</f>
        <v>0</v>
      </c>
      <c r="AM30">
        <f>IF(ISEVEN(ROW(Diff!AM30)), 4*Diff!AM30,2*Diff!AM30)</f>
        <v>0</v>
      </c>
      <c r="AN30">
        <f>IF(ISEVEN(ROW(Diff!AN30)), 4*Diff!AN30,2*Diff!AN30)</f>
        <v>0</v>
      </c>
      <c r="AO30">
        <f>IF(ISEVEN(ROW(Diff!AO30)), 4*Diff!AO30,2*Diff!AO30)</f>
        <v>0</v>
      </c>
      <c r="AP30">
        <f>IF(ISEVEN(ROW(Diff!AP30)), 4*Diff!AP30,2*Diff!AP30)</f>
        <v>0</v>
      </c>
      <c r="AQ30">
        <f>IF(ISEVEN(ROW(Diff!AQ30)), 4*Diff!AQ30,2*Diff!AQ30)</f>
        <v>0</v>
      </c>
      <c r="AR30">
        <f>IF(ISEVEN(ROW(Diff!AR30)), 4*Diff!AR30,2*Diff!AR30)</f>
        <v>1.2439999999999714</v>
      </c>
      <c r="AS30">
        <f>IF(ISEVEN(ROW(Diff!AS30)), 4*Diff!AS30,2*Diff!AS30)</f>
        <v>1.5999999999999659</v>
      </c>
      <c r="AT30">
        <f>IF(ISEVEN(ROW(Diff!AT30)), 4*Diff!AT30,2*Diff!AT30)</f>
        <v>2.1359999999999673</v>
      </c>
      <c r="AU30">
        <f>IF(ISEVEN(ROW(Diff!AU30)), 4*Diff!AU30,2*Diff!AU30)</f>
        <v>2.0520000000000209</v>
      </c>
      <c r="AV30">
        <f>IF(ISEVEN(ROW(Diff!AV30)), 4*Diff!AV30,2*Diff!AV30)</f>
        <v>2.160000000000025</v>
      </c>
      <c r="AW30">
        <f>IF(ISEVEN(ROW(Diff!AW30)), 4*Diff!AW30,2*Diff!AW30)</f>
        <v>1.9319999999999595</v>
      </c>
      <c r="AX30">
        <f>IF(ISEVEN(ROW(Diff!AX30)), 4*Diff!AX30,2*Diff!AX30)</f>
        <v>2.2559999999999718</v>
      </c>
      <c r="AY30">
        <f>IF(ISEVEN(ROW(Diff!AY30)), 4*Diff!AY30,2*Diff!AY30)</f>
        <v>2.2759999999999536</v>
      </c>
      <c r="AZ30">
        <f>IF(ISEVEN(ROW(Diff!AZ30)), 4*Diff!AZ30,2*Diff!AZ30)</f>
        <v>1.0679999999999836</v>
      </c>
      <c r="BA30">
        <f>IF(ISEVEN(ROW(Diff!BA30)), 4*Diff!BA30,2*Diff!BA30)</f>
        <v>1.0600000000000023</v>
      </c>
      <c r="BB30">
        <f>IF(ISEVEN(ROW(Diff!BB30)), 4*Diff!BB30,2*Diff!BB30)</f>
        <v>1.1680000000000064</v>
      </c>
      <c r="BC30">
        <f>IF(ISEVEN(ROW(Diff!BC30)), 4*Diff!BC30,2*Diff!BC30)</f>
        <v>1.6360000000000241</v>
      </c>
      <c r="BD30">
        <f>IF(ISEVEN(ROW(Diff!BD30)), 4*Diff!BD30,2*Diff!BD30)</f>
        <v>1.5319999999999823</v>
      </c>
      <c r="BE30">
        <f>IF(ISEVEN(ROW(Diff!BE30)), 4*Diff!BE30,2*Diff!BE30)</f>
        <v>1.7439999999999714</v>
      </c>
      <c r="BF30">
        <f>IF(ISEVEN(ROW(Diff!BF30)), 4*Diff!BF30,2*Diff!BF30)</f>
        <v>1.5679999999999836</v>
      </c>
      <c r="BG30">
        <f>IF(ISEVEN(ROW(Diff!BG30)), 4*Diff!BG30,2*Diff!BG30)</f>
        <v>2.6719999999999686</v>
      </c>
      <c r="BH30">
        <f>IF(ISEVEN(ROW(Diff!BH30)), 4*Diff!BH30,2*Diff!BH30)</f>
        <v>2.5840000000000032</v>
      </c>
      <c r="BI30">
        <f>IF(ISEVEN(ROW(Diff!BI30)), 4*Diff!BI30,2*Diff!BI30)</f>
        <v>2.4879999999999995</v>
      </c>
      <c r="BJ30">
        <f>IF(ISEVEN(ROW(Diff!BJ30)), 4*Diff!BJ30,2*Diff!BJ30)</f>
        <v>2.8879999999999768</v>
      </c>
      <c r="BK30">
        <f>IF(ISEVEN(ROW(Diff!BK30)), 4*Diff!BK30,2*Diff!BK30)</f>
        <v>2.9959999999999809</v>
      </c>
      <c r="BL30">
        <f>IF(ISEVEN(ROW(Diff!BL30)), 4*Diff!BL30,2*Diff!BL30)</f>
        <v>2.4119999999999777</v>
      </c>
      <c r="BM30">
        <f>IF(ISEVEN(ROW(Diff!BM30)), 4*Diff!BM30,2*Diff!BM30)</f>
        <v>2.8159999999999741</v>
      </c>
      <c r="BN30">
        <f>IF(ISEVEN(ROW(Diff!BN30)), 4*Diff!BN30,2*Diff!BN30)</f>
        <v>2.9959999999999809</v>
      </c>
      <c r="BO30">
        <f>IF(ISEVEN(ROW(Diff!BO30)), 4*Diff!BO30,2*Diff!BO30)</f>
        <v>3.1119999999999663</v>
      </c>
      <c r="BP30">
        <f>IF(ISEVEN(ROW(Diff!BP30)), 4*Diff!BP30,2*Diff!BP30)</f>
        <v>2.2839999999999918</v>
      </c>
      <c r="BQ30">
        <f>IF(ISEVEN(ROW(Diff!BQ30)), 4*Diff!BQ30,2*Diff!BQ30)</f>
        <v>2.603999999999985</v>
      </c>
      <c r="BR30">
        <f>IF(ISEVEN(ROW(Diff!BR30)), 4*Diff!BR30,2*Diff!BR30)</f>
        <v>2.9399999999999409</v>
      </c>
      <c r="BS30">
        <f>IF(ISEVEN(ROW(Diff!BS30)), 4*Diff!BS30,2*Diff!BS30)</f>
        <v>3.2679999999999723</v>
      </c>
      <c r="BT30">
        <f>IF(ISEVEN(ROW(Diff!BT30)), 4*Diff!BT30,2*Diff!BT30)</f>
        <v>2.0399999999999636</v>
      </c>
      <c r="BU30">
        <f>IF(ISEVEN(ROW(Diff!BU30)), 4*Diff!BU30,2*Diff!BU30)</f>
        <v>1.9039999999999964</v>
      </c>
      <c r="BV30">
        <f>IF(ISEVEN(ROW(Diff!BV30)), 4*Diff!BV30,2*Diff!BV30)</f>
        <v>1.6639999999999873</v>
      </c>
      <c r="BW30">
        <f>IF(ISEVEN(ROW(Diff!BW30)), 4*Diff!BW30,2*Diff!BW30)</f>
        <v>1.7599999999999909</v>
      </c>
      <c r="BX30">
        <f>IF(ISEVEN(ROW(Diff!BX30)), 4*Diff!BX30,2*Diff!BX30)</f>
        <v>1.73599999999999</v>
      </c>
      <c r="BY30">
        <f>IF(ISEVEN(ROW(Diff!BY30)), 4*Diff!BY30,2*Diff!BY30)</f>
        <v>2.2679999999999723</v>
      </c>
      <c r="BZ30">
        <f>IF(ISEVEN(ROW(Diff!BZ30)), 4*Diff!BZ30,2*Diff!BZ30)</f>
        <v>2.4559999999999604</v>
      </c>
      <c r="CA30">
        <f>IF(ISEVEN(ROW(Diff!CA30)), 4*Diff!CA30,2*Diff!CA30)</f>
        <v>2.5559999999999832</v>
      </c>
      <c r="CB30">
        <f>IF(ISEVEN(ROW(Diff!CB30)), 4*Diff!CB30,2*Diff!CB30)</f>
        <v>2.1479999999999677</v>
      </c>
      <c r="CC30">
        <f>IF(ISEVEN(ROW(Diff!CC30)), 4*Diff!CC30,2*Diff!CC30)</f>
        <v>2.3559999999999945</v>
      </c>
      <c r="CD30">
        <f>IF(ISEVEN(ROW(Diff!CD30)), 4*Diff!CD30,2*Diff!CD30)</f>
        <v>2.7679999999999723</v>
      </c>
      <c r="CE30">
        <f>IF(ISEVEN(ROW(Diff!CE30)), 4*Diff!CE30,2*Diff!CE30)</f>
        <v>0</v>
      </c>
      <c r="CF30">
        <f>IF(ISEVEN(ROW(Diff!CF30)), 4*Diff!CF30,2*Diff!CF30)</f>
        <v>0</v>
      </c>
      <c r="CG30">
        <f>IF(ISEVEN(ROW(Diff!CG30)), 4*Diff!CG30,2*Diff!CG30)</f>
        <v>0</v>
      </c>
      <c r="CH30">
        <f>IF(ISEVEN(ROW(Diff!CH30)), 4*Diff!CH30,2*Diff!CH30)</f>
        <v>0</v>
      </c>
      <c r="CI30">
        <f>IF(ISEVEN(ROW(Diff!CI30)), 4*Diff!CI30,2*Diff!CI30)</f>
        <v>0</v>
      </c>
      <c r="CJ30">
        <f>IF(ISEVEN(ROW(Diff!CJ30)), 4*Diff!CJ30,2*Diff!CJ30)</f>
        <v>0</v>
      </c>
      <c r="CK30">
        <f>IF(ISEVEN(ROW(Diff!CK30)), 4*Diff!CK30,2*Diff!CK30)</f>
        <v>0</v>
      </c>
      <c r="CL30">
        <f>IF(ISEVEN(ROW(Diff!CL30)), 4*Diff!CL30,2*Diff!CL30)</f>
        <v>0</v>
      </c>
      <c r="CM30">
        <f>IF(ISEVEN(ROW(Diff!CM30)), 4*Diff!CM30,2*Diff!CM30)</f>
        <v>0</v>
      </c>
      <c r="CN30">
        <f>IF(ISEVEN(ROW(Diff!CN30)), 4*Diff!CN30,2*Diff!CN30)</f>
        <v>0</v>
      </c>
      <c r="CO30">
        <f>IF(ISEVEN(ROW(Diff!CO30)), 4*Diff!CO30,2*Diff!CO30)</f>
        <v>0</v>
      </c>
      <c r="CP30">
        <f>IF(ISEVEN(ROW(Diff!CP30)), 4*Diff!CP30,2*Diff!CP30)</f>
        <v>0</v>
      </c>
      <c r="CQ30">
        <f>IF(ISEVEN(ROW(Diff!CQ30)), 4*Diff!CQ30,2*Diff!CQ30)</f>
        <v>0</v>
      </c>
      <c r="CR30">
        <f>IF(ISEVEN(ROW(Diff!CR30)), 4*Diff!CR30,2*Diff!CR30)</f>
        <v>0</v>
      </c>
      <c r="CS30">
        <f>IF(ISEVEN(ROW(Diff!CS30)), 4*Diff!CS30,2*Diff!CS30)</f>
        <v>0</v>
      </c>
      <c r="CT30">
        <f>IF(ISEVEN(ROW(Diff!CT30)), 4*Diff!CT30,2*Diff!CT30)</f>
        <v>0</v>
      </c>
    </row>
    <row r="31" spans="2:98">
      <c r="B31">
        <f>IF(ISEVEN(ROW(Diff!B31)), 4*Diff!B31,2*Diff!B31)</f>
        <v>0</v>
      </c>
      <c r="C31">
        <f>IF(ISEVEN(ROW(Diff!C31)), 4*Diff!C31,2*Diff!C31)</f>
        <v>0</v>
      </c>
      <c r="D31">
        <f>IF(ISEVEN(ROW(Diff!D31)), 4*Diff!D31,2*Diff!D31)</f>
        <v>0</v>
      </c>
      <c r="E31">
        <f>IF(ISEVEN(ROW(Diff!E31)), 4*Diff!E31,2*Diff!E31)</f>
        <v>0</v>
      </c>
      <c r="F31">
        <f>IF(ISEVEN(ROW(Diff!F31)), 4*Diff!F31,2*Diff!F31)</f>
        <v>0</v>
      </c>
      <c r="G31">
        <f>IF(ISEVEN(ROW(Diff!G31)), 4*Diff!G31,2*Diff!G31)</f>
        <v>0</v>
      </c>
      <c r="H31">
        <f>IF(ISEVEN(ROW(Diff!H31)), 4*Diff!H31,2*Diff!H31)</f>
        <v>0</v>
      </c>
      <c r="I31">
        <f>IF(ISEVEN(ROW(Diff!I31)), 4*Diff!I31,2*Diff!I31)</f>
        <v>0</v>
      </c>
      <c r="J31">
        <f>IF(ISEVEN(ROW(Diff!J31)), 4*Diff!J31,2*Diff!J31)</f>
        <v>0</v>
      </c>
      <c r="K31">
        <f>IF(ISEVEN(ROW(Diff!K31)), 4*Diff!K31,2*Diff!K31)</f>
        <v>0</v>
      </c>
      <c r="L31">
        <f>IF(ISEVEN(ROW(Diff!L31)), 4*Diff!L31,2*Diff!L31)</f>
        <v>0</v>
      </c>
      <c r="M31">
        <f>IF(ISEVEN(ROW(Diff!M31)), 4*Diff!M31,2*Diff!M31)</f>
        <v>0</v>
      </c>
      <c r="N31">
        <f>IF(ISEVEN(ROW(Diff!N31)), 4*Diff!N31,2*Diff!N31)</f>
        <v>0</v>
      </c>
      <c r="O31">
        <f>IF(ISEVEN(ROW(Diff!O31)), 4*Diff!O31,2*Diff!O31)</f>
        <v>0</v>
      </c>
      <c r="P31">
        <f>IF(ISEVEN(ROW(Diff!P31)), 4*Diff!P31,2*Diff!P31)</f>
        <v>0</v>
      </c>
      <c r="Q31">
        <f>IF(ISEVEN(ROW(Diff!Q31)), 4*Diff!Q31,2*Diff!Q31)</f>
        <v>0</v>
      </c>
      <c r="R31">
        <f>IF(ISEVEN(ROW(Diff!R31)), 4*Diff!R31,2*Diff!R31)</f>
        <v>0</v>
      </c>
      <c r="S31">
        <f>IF(ISEVEN(ROW(Diff!S31)), 4*Diff!S31,2*Diff!S31)</f>
        <v>0</v>
      </c>
      <c r="T31">
        <f>IF(ISEVEN(ROW(Diff!T31)), 4*Diff!T31,2*Diff!T31)</f>
        <v>0</v>
      </c>
      <c r="U31">
        <f>IF(ISEVEN(ROW(Diff!U31)), 4*Diff!U31,2*Diff!U31)</f>
        <v>0.76200000000000045</v>
      </c>
      <c r="V31">
        <f>IF(ISEVEN(ROW(Diff!V31)), 4*Diff!V31,2*Diff!V31)</f>
        <v>1.4919999999999902</v>
      </c>
      <c r="W31">
        <f>IF(ISEVEN(ROW(Diff!W31)), 4*Diff!W31,2*Diff!W31)</f>
        <v>1.5279999999999916</v>
      </c>
      <c r="X31">
        <f>IF(ISEVEN(ROW(Diff!X31)), 4*Diff!X31,2*Diff!X31)</f>
        <v>1.6700000000000159</v>
      </c>
      <c r="Y31">
        <f>IF(ISEVEN(ROW(Diff!Y31)), 4*Diff!Y31,2*Diff!Y31)</f>
        <v>1.7160000000000082</v>
      </c>
      <c r="Z31">
        <f>IF(ISEVEN(ROW(Diff!Z31)), 4*Diff!Z31,2*Diff!Z31)</f>
        <v>1.4560000000000173</v>
      </c>
      <c r="AA31">
        <f>IF(ISEVEN(ROW(Diff!AA31)), 4*Diff!AA31,2*Diff!AA31)</f>
        <v>1.3300000000000125</v>
      </c>
      <c r="AB31">
        <f>IF(ISEVEN(ROW(Diff!AB31)), 4*Diff!AB31,2*Diff!AB31)</f>
        <v>1.1480000000000246</v>
      </c>
      <c r="AC31">
        <f>IF(ISEVEN(ROW(Diff!AC31)), 4*Diff!AC31,2*Diff!AC31)</f>
        <v>2.1260000000000048</v>
      </c>
      <c r="AD31">
        <f>IF(ISEVEN(ROW(Diff!AD31)), 4*Diff!AD31,2*Diff!AD31)</f>
        <v>1.9839999999999804</v>
      </c>
      <c r="AE31">
        <f>IF(ISEVEN(ROW(Diff!AE31)), 4*Diff!AE31,2*Diff!AE31)</f>
        <v>1.3419999999999845</v>
      </c>
      <c r="AF31">
        <f>IF(ISEVEN(ROW(Diff!AF31)), 4*Diff!AF31,2*Diff!AF31)</f>
        <v>0</v>
      </c>
      <c r="AG31">
        <f>IF(ISEVEN(ROW(Diff!AG31)), 4*Diff!AG31,2*Diff!AG31)</f>
        <v>0</v>
      </c>
      <c r="AH31">
        <f>IF(ISEVEN(ROW(Diff!AH31)), 4*Diff!AH31,2*Diff!AH31)</f>
        <v>0</v>
      </c>
      <c r="AI31">
        <f>IF(ISEVEN(ROW(Diff!AI31)), 4*Diff!AI31,2*Diff!AI31)</f>
        <v>0</v>
      </c>
      <c r="AJ31">
        <f>IF(ISEVEN(ROW(Diff!AJ31)), 4*Diff!AJ31,2*Diff!AJ31)</f>
        <v>1.896000000000015</v>
      </c>
      <c r="AK31">
        <f>IF(ISEVEN(ROW(Diff!AK31)), 4*Diff!AK31,2*Diff!AK31)</f>
        <v>1.9799999999999898</v>
      </c>
      <c r="AL31">
        <f>IF(ISEVEN(ROW(Diff!AL31)), 4*Diff!AL31,2*Diff!AL31)</f>
        <v>0</v>
      </c>
      <c r="AM31">
        <f>IF(ISEVEN(ROW(Diff!AM31)), 4*Diff!AM31,2*Diff!AM31)</f>
        <v>0</v>
      </c>
      <c r="AN31">
        <f>IF(ISEVEN(ROW(Diff!AN31)), 4*Diff!AN31,2*Diff!AN31)</f>
        <v>0</v>
      </c>
      <c r="AO31">
        <f>IF(ISEVEN(ROW(Diff!AO31)), 4*Diff!AO31,2*Diff!AO31)</f>
        <v>0</v>
      </c>
      <c r="AP31">
        <f>IF(ISEVEN(ROW(Diff!AP31)), 4*Diff!AP31,2*Diff!AP31)</f>
        <v>0</v>
      </c>
      <c r="AQ31">
        <f>IF(ISEVEN(ROW(Diff!AQ31)), 4*Diff!AQ31,2*Diff!AQ31)</f>
        <v>0</v>
      </c>
      <c r="AR31">
        <f>IF(ISEVEN(ROW(Diff!AR31)), 4*Diff!AR31,2*Diff!AR31)</f>
        <v>0.66799999999997794</v>
      </c>
      <c r="AS31">
        <f>IF(ISEVEN(ROW(Diff!AS31)), 4*Diff!AS31,2*Diff!AS31)</f>
        <v>0.70799999999999841</v>
      </c>
      <c r="AT31">
        <f>IF(ISEVEN(ROW(Diff!AT31)), 4*Diff!AT31,2*Diff!AT31)</f>
        <v>0.79399999999998272</v>
      </c>
      <c r="AU31">
        <f>IF(ISEVEN(ROW(Diff!AU31)), 4*Diff!AU31,2*Diff!AU31)</f>
        <v>0.48599999999999</v>
      </c>
      <c r="AV31">
        <f>IF(ISEVEN(ROW(Diff!AV31)), 4*Diff!AV31,2*Diff!AV31)</f>
        <v>0.69599999999996953</v>
      </c>
      <c r="AW31">
        <f>IF(ISEVEN(ROW(Diff!AW31)), 4*Diff!AW31,2*Diff!AW31)</f>
        <v>0.88399999999998613</v>
      </c>
      <c r="AX31">
        <f>IF(ISEVEN(ROW(Diff!AX31)), 4*Diff!AX31,2*Diff!AX31)</f>
        <v>1.0779999999999745</v>
      </c>
      <c r="AY31">
        <f>IF(ISEVEN(ROW(Diff!AY31)), 4*Diff!AY31,2*Diff!AY31)</f>
        <v>0.55799999999999272</v>
      </c>
      <c r="AZ31">
        <f>IF(ISEVEN(ROW(Diff!AZ31)), 4*Diff!AZ31,2*Diff!AZ31)</f>
        <v>0.62800000000001432</v>
      </c>
      <c r="BA31">
        <f>IF(ISEVEN(ROW(Diff!BA31)), 4*Diff!BA31,2*Diff!BA31)</f>
        <v>0.65999999999999659</v>
      </c>
      <c r="BB31">
        <f>IF(ISEVEN(ROW(Diff!BB31)), 4*Diff!BB31,2*Diff!BB31)</f>
        <v>0.81200000000001182</v>
      </c>
      <c r="BC31">
        <f>IF(ISEVEN(ROW(Diff!BC31)), 4*Diff!BC31,2*Diff!BC31)</f>
        <v>1.0859999999999843</v>
      </c>
      <c r="BD31">
        <f>IF(ISEVEN(ROW(Diff!BD31)), 4*Diff!BD31,2*Diff!BD31)</f>
        <v>1.2160000000000082</v>
      </c>
      <c r="BE31">
        <f>IF(ISEVEN(ROW(Diff!BE31)), 4*Diff!BE31,2*Diff!BE31)</f>
        <v>1.3400000000000034</v>
      </c>
      <c r="BF31">
        <f>IF(ISEVEN(ROW(Diff!BF31)), 4*Diff!BF31,2*Diff!BF31)</f>
        <v>1.5740000000000123</v>
      </c>
      <c r="BG31">
        <f>IF(ISEVEN(ROW(Diff!BG31)), 4*Diff!BG31,2*Diff!BG31)</f>
        <v>1.6020000000000039</v>
      </c>
      <c r="BH31">
        <f>IF(ISEVEN(ROW(Diff!BH31)), 4*Diff!BH31,2*Diff!BH31)</f>
        <v>1.5900000000000034</v>
      </c>
      <c r="BI31">
        <f>IF(ISEVEN(ROW(Diff!BI31)), 4*Diff!BI31,2*Diff!BI31)</f>
        <v>1.563999999999993</v>
      </c>
      <c r="BJ31">
        <f>IF(ISEVEN(ROW(Diff!BJ31)), 4*Diff!BJ31,2*Diff!BJ31)</f>
        <v>1.5860000000000127</v>
      </c>
      <c r="BK31">
        <f>IF(ISEVEN(ROW(Diff!BK31)), 4*Diff!BK31,2*Diff!BK31)</f>
        <v>0.867999999999995</v>
      </c>
      <c r="BL31">
        <f>IF(ISEVEN(ROW(Diff!BL31)), 4*Diff!BL31,2*Diff!BL31)</f>
        <v>0.96399999999999864</v>
      </c>
      <c r="BM31">
        <f>IF(ISEVEN(ROW(Diff!BM31)), 4*Diff!BM31,2*Diff!BM31)</f>
        <v>0.99799999999999045</v>
      </c>
      <c r="BN31">
        <f>IF(ISEVEN(ROW(Diff!BN31)), 4*Diff!BN31,2*Diff!BN31)</f>
        <v>1.1159999999999854</v>
      </c>
      <c r="BO31">
        <f>IF(ISEVEN(ROW(Diff!BO31)), 4*Diff!BO31,2*Diff!BO31)</f>
        <v>0.76399999999998158</v>
      </c>
      <c r="BP31">
        <f>IF(ISEVEN(ROW(Diff!BP31)), 4*Diff!BP31,2*Diff!BP31)</f>
        <v>0.9399999999999693</v>
      </c>
      <c r="BQ31">
        <f>IF(ISEVEN(ROW(Diff!BQ31)), 4*Diff!BQ31,2*Diff!BQ31)</f>
        <v>1.1699999999999875</v>
      </c>
      <c r="BR31">
        <f>IF(ISEVEN(ROW(Diff!BR31)), 4*Diff!BR31,2*Diff!BR31)</f>
        <v>1.3359999999999843</v>
      </c>
      <c r="BS31">
        <f>IF(ISEVEN(ROW(Diff!BS31)), 4*Diff!BS31,2*Diff!BS31)</f>
        <v>1.1639999999999873</v>
      </c>
      <c r="BT31">
        <f>IF(ISEVEN(ROW(Diff!BT31)), 4*Diff!BT31,2*Diff!BT31)</f>
        <v>1.1999999999999886</v>
      </c>
      <c r="BU31">
        <f>IF(ISEVEN(ROW(Diff!BU31)), 4*Diff!BU31,2*Diff!BU31)</f>
        <v>1.1119999999999663</v>
      </c>
      <c r="BV31">
        <f>IF(ISEVEN(ROW(Diff!BV31)), 4*Diff!BV31,2*Diff!BV31)</f>
        <v>1.0799999999999841</v>
      </c>
      <c r="BW31">
        <f>IF(ISEVEN(ROW(Diff!BW31)), 4*Diff!BW31,2*Diff!BW31)</f>
        <v>1.2139999999999702</v>
      </c>
      <c r="BX31">
        <f>IF(ISEVEN(ROW(Diff!BX31)), 4*Diff!BX31,2*Diff!BX31)</f>
        <v>1.1859999999999786</v>
      </c>
      <c r="BY31">
        <f>IF(ISEVEN(ROW(Diff!BY31)), 4*Diff!BY31,2*Diff!BY31)</f>
        <v>1.2939999999999827</v>
      </c>
      <c r="BZ31">
        <f>IF(ISEVEN(ROW(Diff!BZ31)), 4*Diff!BZ31,2*Diff!BZ31)</f>
        <v>1.2740000000000009</v>
      </c>
      <c r="CA31">
        <f>IF(ISEVEN(ROW(Diff!CA31)), 4*Diff!CA31,2*Diff!CA31)</f>
        <v>1.3199999999999932</v>
      </c>
      <c r="CB31">
        <f>IF(ISEVEN(ROW(Diff!CB31)), 4*Diff!CB31,2*Diff!CB31)</f>
        <v>1.1379999999999768</v>
      </c>
      <c r="CC31">
        <f>IF(ISEVEN(ROW(Diff!CC31)), 4*Diff!CC31,2*Diff!CC31)</f>
        <v>1.2419999999999902</v>
      </c>
      <c r="CD31">
        <f>IF(ISEVEN(ROW(Diff!CD31)), 4*Diff!CD31,2*Diff!CD31)</f>
        <v>1.3239999999999839</v>
      </c>
      <c r="CE31">
        <f>IF(ISEVEN(ROW(Diff!CE31)), 4*Diff!CE31,2*Diff!CE31)</f>
        <v>0</v>
      </c>
      <c r="CF31">
        <f>IF(ISEVEN(ROW(Diff!CF31)), 4*Diff!CF31,2*Diff!CF31)</f>
        <v>0</v>
      </c>
      <c r="CG31">
        <f>IF(ISEVEN(ROW(Diff!CG31)), 4*Diff!CG31,2*Diff!CG31)</f>
        <v>0</v>
      </c>
      <c r="CH31">
        <f>IF(ISEVEN(ROW(Diff!CH31)), 4*Diff!CH31,2*Diff!CH31)</f>
        <v>0</v>
      </c>
      <c r="CI31">
        <f>IF(ISEVEN(ROW(Diff!CI31)), 4*Diff!CI31,2*Diff!CI31)</f>
        <v>0</v>
      </c>
      <c r="CJ31">
        <f>IF(ISEVEN(ROW(Diff!CJ31)), 4*Diff!CJ31,2*Diff!CJ31)</f>
        <v>0</v>
      </c>
      <c r="CK31">
        <f>IF(ISEVEN(ROW(Diff!CK31)), 4*Diff!CK31,2*Diff!CK31)</f>
        <v>0</v>
      </c>
      <c r="CL31">
        <f>IF(ISEVEN(ROW(Diff!CL31)), 4*Diff!CL31,2*Diff!CL31)</f>
        <v>0</v>
      </c>
      <c r="CM31">
        <f>IF(ISEVEN(ROW(Diff!CM31)), 4*Diff!CM31,2*Diff!CM31)</f>
        <v>0</v>
      </c>
      <c r="CN31">
        <f>IF(ISEVEN(ROW(Diff!CN31)), 4*Diff!CN31,2*Diff!CN31)</f>
        <v>0</v>
      </c>
      <c r="CO31">
        <f>IF(ISEVEN(ROW(Diff!CO31)), 4*Diff!CO31,2*Diff!CO31)</f>
        <v>0</v>
      </c>
      <c r="CP31">
        <f>IF(ISEVEN(ROW(Diff!CP31)), 4*Diff!CP31,2*Diff!CP31)</f>
        <v>0</v>
      </c>
      <c r="CQ31">
        <f>IF(ISEVEN(ROW(Diff!CQ31)), 4*Diff!CQ31,2*Diff!CQ31)</f>
        <v>0</v>
      </c>
      <c r="CR31">
        <f>IF(ISEVEN(ROW(Diff!CR31)), 4*Diff!CR31,2*Diff!CR31)</f>
        <v>0</v>
      </c>
      <c r="CS31">
        <f>IF(ISEVEN(ROW(Diff!CS31)), 4*Diff!CS31,2*Diff!CS31)</f>
        <v>0</v>
      </c>
      <c r="CT31">
        <f>IF(ISEVEN(ROW(Diff!CT31)), 4*Diff!CT31,2*Diff!CT31)</f>
        <v>0</v>
      </c>
    </row>
    <row r="32" spans="2:98">
      <c r="B32">
        <f>IF(ISEVEN(ROW(Diff!B32)), 4*Diff!B32,2*Diff!B32)</f>
        <v>0</v>
      </c>
      <c r="C32">
        <f>IF(ISEVEN(ROW(Diff!C32)), 4*Diff!C32,2*Diff!C32)</f>
        <v>0</v>
      </c>
      <c r="D32">
        <f>IF(ISEVEN(ROW(Diff!D32)), 4*Diff!D32,2*Diff!D32)</f>
        <v>0</v>
      </c>
      <c r="E32">
        <f>IF(ISEVEN(ROW(Diff!E32)), 4*Diff!E32,2*Diff!E32)</f>
        <v>0</v>
      </c>
      <c r="F32">
        <f>IF(ISEVEN(ROW(Diff!F32)), 4*Diff!F32,2*Diff!F32)</f>
        <v>0</v>
      </c>
      <c r="G32">
        <f>IF(ISEVEN(ROW(Diff!G32)), 4*Diff!G32,2*Diff!G32)</f>
        <v>0</v>
      </c>
      <c r="H32">
        <f>IF(ISEVEN(ROW(Diff!H32)), 4*Diff!H32,2*Diff!H32)</f>
        <v>0</v>
      </c>
      <c r="I32">
        <f>IF(ISEVEN(ROW(Diff!I32)), 4*Diff!I32,2*Diff!I32)</f>
        <v>0</v>
      </c>
      <c r="J32">
        <f>IF(ISEVEN(ROW(Diff!J32)), 4*Diff!J32,2*Diff!J32)</f>
        <v>0</v>
      </c>
      <c r="K32">
        <f>IF(ISEVEN(ROW(Diff!K32)), 4*Diff!K32,2*Diff!K32)</f>
        <v>0</v>
      </c>
      <c r="L32">
        <f>IF(ISEVEN(ROW(Diff!L32)), 4*Diff!L32,2*Diff!L32)</f>
        <v>0</v>
      </c>
      <c r="M32">
        <f>IF(ISEVEN(ROW(Diff!M32)), 4*Diff!M32,2*Diff!M32)</f>
        <v>0</v>
      </c>
      <c r="N32">
        <f>IF(ISEVEN(ROW(Diff!N32)), 4*Diff!N32,2*Diff!N32)</f>
        <v>0</v>
      </c>
      <c r="O32">
        <f>IF(ISEVEN(ROW(Diff!O32)), 4*Diff!O32,2*Diff!O32)</f>
        <v>0</v>
      </c>
      <c r="P32">
        <f>IF(ISEVEN(ROW(Diff!P32)), 4*Diff!P32,2*Diff!P32)</f>
        <v>0</v>
      </c>
      <c r="Q32">
        <f>IF(ISEVEN(ROW(Diff!Q32)), 4*Diff!Q32,2*Diff!Q32)</f>
        <v>0</v>
      </c>
      <c r="R32">
        <f>IF(ISEVEN(ROW(Diff!R32)), 4*Diff!R32,2*Diff!R32)</f>
        <v>0</v>
      </c>
      <c r="S32">
        <f>IF(ISEVEN(ROW(Diff!S32)), 4*Diff!S32,2*Diff!S32)</f>
        <v>0</v>
      </c>
      <c r="T32">
        <f>IF(ISEVEN(ROW(Diff!T32)), 4*Diff!T32,2*Diff!T32)</f>
        <v>0</v>
      </c>
      <c r="U32">
        <f>IF(ISEVEN(ROW(Diff!U32)), 4*Diff!U32,2*Diff!U32)</f>
        <v>1.5120000000000005</v>
      </c>
      <c r="V32">
        <f>IF(ISEVEN(ROW(Diff!V32)), 4*Diff!V32,2*Diff!V32)</f>
        <v>2.9720000000000368</v>
      </c>
      <c r="W32">
        <f>IF(ISEVEN(ROW(Diff!W32)), 4*Diff!W32,2*Diff!W32)</f>
        <v>3.2040000000000077</v>
      </c>
      <c r="X32">
        <f>IF(ISEVEN(ROW(Diff!X32)), 4*Diff!X32,2*Diff!X32)</f>
        <v>3.0360000000000014</v>
      </c>
      <c r="Y32">
        <f>IF(ISEVEN(ROW(Diff!Y32)), 4*Diff!Y32,2*Diff!Y32)</f>
        <v>3.4159999999999968</v>
      </c>
      <c r="Z32">
        <f>IF(ISEVEN(ROW(Diff!Z32)), 4*Diff!Z32,2*Diff!Z32)</f>
        <v>2.8920000000000528</v>
      </c>
      <c r="AA32">
        <f>IF(ISEVEN(ROW(Diff!AA32)), 4*Diff!AA32,2*Diff!AA32)</f>
        <v>2.7840000000000487</v>
      </c>
      <c r="AB32">
        <f>IF(ISEVEN(ROW(Diff!AB32)), 4*Diff!AB32,2*Diff!AB32)</f>
        <v>2.4440000000000168</v>
      </c>
      <c r="AC32">
        <f>IF(ISEVEN(ROW(Diff!AC32)), 4*Diff!AC32,2*Diff!AC32)</f>
        <v>4.5879999999999654</v>
      </c>
      <c r="AD32">
        <f>IF(ISEVEN(ROW(Diff!AD32)), 4*Diff!AD32,2*Diff!AD32)</f>
        <v>2.5120000000000005</v>
      </c>
      <c r="AE32">
        <f>IF(ISEVEN(ROW(Diff!AE32)), 4*Diff!AE32,2*Diff!AE32)</f>
        <v>2.9399999999999977</v>
      </c>
      <c r="AF32">
        <f>IF(ISEVEN(ROW(Diff!AF32)), 4*Diff!AF32,2*Diff!AF32)</f>
        <v>3.4039999999999964</v>
      </c>
      <c r="AG32">
        <f>IF(ISEVEN(ROW(Diff!AG32)), 4*Diff!AG32,2*Diff!AG32)</f>
        <v>0</v>
      </c>
      <c r="AH32">
        <f>IF(ISEVEN(ROW(Diff!AH32)), 4*Diff!AH32,2*Diff!AH32)</f>
        <v>2.7479999999999905</v>
      </c>
      <c r="AI32">
        <f>IF(ISEVEN(ROW(Diff!AI32)), 4*Diff!AI32,2*Diff!AI32)</f>
        <v>2.7800000000000296</v>
      </c>
      <c r="AJ32">
        <f>IF(ISEVEN(ROW(Diff!AJ32)), 4*Diff!AJ32,2*Diff!AJ32)</f>
        <v>3.1480000000000246</v>
      </c>
      <c r="AK32">
        <f>IF(ISEVEN(ROW(Diff!AK32)), 4*Diff!AK32,2*Diff!AK32)</f>
        <v>3.8559999999999945</v>
      </c>
      <c r="AL32">
        <f>IF(ISEVEN(ROW(Diff!AL32)), 4*Diff!AL32,2*Diff!AL32)</f>
        <v>3.9680000000000177</v>
      </c>
      <c r="AM32">
        <f>IF(ISEVEN(ROW(Diff!AM32)), 4*Diff!AM32,2*Diff!AM32)</f>
        <v>0</v>
      </c>
      <c r="AN32">
        <f>IF(ISEVEN(ROW(Diff!AN32)), 4*Diff!AN32,2*Diff!AN32)</f>
        <v>0</v>
      </c>
      <c r="AO32">
        <f>IF(ISEVEN(ROW(Diff!AO32)), 4*Diff!AO32,2*Diff!AO32)</f>
        <v>0</v>
      </c>
      <c r="AP32">
        <f>IF(ISEVEN(ROW(Diff!AP32)), 4*Diff!AP32,2*Diff!AP32)</f>
        <v>0</v>
      </c>
      <c r="AQ32">
        <f>IF(ISEVEN(ROW(Diff!AQ32)), 4*Diff!AQ32,2*Diff!AQ32)</f>
        <v>0</v>
      </c>
      <c r="AR32">
        <f>IF(ISEVEN(ROW(Diff!AR32)), 4*Diff!AR32,2*Diff!AR32)</f>
        <v>0</v>
      </c>
      <c r="AS32">
        <f>IF(ISEVEN(ROW(Diff!AS32)), 4*Diff!AS32,2*Diff!AS32)</f>
        <v>1.547999999999945</v>
      </c>
      <c r="AT32">
        <f>IF(ISEVEN(ROW(Diff!AT32)), 4*Diff!AT32,2*Diff!AT32)</f>
        <v>0.53199999999998226</v>
      </c>
      <c r="AU32">
        <f>IF(ISEVEN(ROW(Diff!AU32)), 4*Diff!AU32,2*Diff!AU32)</f>
        <v>0.52399999999994407</v>
      </c>
      <c r="AV32">
        <f>IF(ISEVEN(ROW(Diff!AV32)), 4*Diff!AV32,2*Diff!AV32)</f>
        <v>0.40799999999995862</v>
      </c>
      <c r="AW32">
        <f>IF(ISEVEN(ROW(Diff!AW32)), 4*Diff!AW32,2*Diff!AW32)</f>
        <v>0.98799999999999955</v>
      </c>
      <c r="AX32">
        <f>IF(ISEVEN(ROW(Diff!AX32)), 4*Diff!AX32,2*Diff!AX32)</f>
        <v>1.2959999999999923</v>
      </c>
      <c r="AY32">
        <f>IF(ISEVEN(ROW(Diff!AY32)), 4*Diff!AY32,2*Diff!AY32)</f>
        <v>1.5559999999999832</v>
      </c>
      <c r="AZ32">
        <f>IF(ISEVEN(ROW(Diff!AZ32)), 4*Diff!AZ32,2*Diff!AZ32)</f>
        <v>2.02800000000002</v>
      </c>
      <c r="BA32">
        <f>IF(ISEVEN(ROW(Diff!BA32)), 4*Diff!BA32,2*Diff!BA32)</f>
        <v>1.9119999999999777</v>
      </c>
      <c r="BB32">
        <f>IF(ISEVEN(ROW(Diff!BB32)), 4*Diff!BB32,2*Diff!BB32)</f>
        <v>2.26400000000001</v>
      </c>
      <c r="BC32">
        <f>IF(ISEVEN(ROW(Diff!BC32)), 4*Diff!BC32,2*Diff!BC32)</f>
        <v>2.6519999999999868</v>
      </c>
      <c r="BD32">
        <f>IF(ISEVEN(ROW(Diff!BD32)), 4*Diff!BD32,2*Diff!BD32)</f>
        <v>2.9399999999999977</v>
      </c>
      <c r="BE32">
        <f>IF(ISEVEN(ROW(Diff!BE32)), 4*Diff!BE32,2*Diff!BE32)</f>
        <v>3.3039999999999736</v>
      </c>
      <c r="BF32">
        <f>IF(ISEVEN(ROW(Diff!BF32)), 4*Diff!BF32,2*Diff!BF32)</f>
        <v>3.811999999999955</v>
      </c>
      <c r="BG32">
        <f>IF(ISEVEN(ROW(Diff!BG32)), 4*Diff!BG32,2*Diff!BG32)</f>
        <v>3.4679999999999609</v>
      </c>
      <c r="BH32">
        <f>IF(ISEVEN(ROW(Diff!BH32)), 4*Diff!BH32,2*Diff!BH32)</f>
        <v>3.4079999999999586</v>
      </c>
      <c r="BI32">
        <f>IF(ISEVEN(ROW(Diff!BI32)), 4*Diff!BI32,2*Diff!BI32)</f>
        <v>3.5039999999999623</v>
      </c>
      <c r="BJ32">
        <f>IF(ISEVEN(ROW(Diff!BJ32)), 4*Diff!BJ32,2*Diff!BJ32)</f>
        <v>3.2599999999999341</v>
      </c>
      <c r="BK32">
        <f>IF(ISEVEN(ROW(Diff!BK32)), 4*Diff!BK32,2*Diff!BK32)</f>
        <v>1.7639999999999532</v>
      </c>
      <c r="BL32">
        <f>IF(ISEVEN(ROW(Diff!BL32)), 4*Diff!BL32,2*Diff!BL32)</f>
        <v>1.9599999999999795</v>
      </c>
      <c r="BM32">
        <f>IF(ISEVEN(ROW(Diff!BM32)), 4*Diff!BM32,2*Diff!BM32)</f>
        <v>2.1559999999999491</v>
      </c>
      <c r="BN32">
        <f>IF(ISEVEN(ROW(Diff!BN32)), 4*Diff!BN32,2*Diff!BN32)</f>
        <v>2.2239999999999895</v>
      </c>
      <c r="BO32">
        <f>IF(ISEVEN(ROW(Diff!BO32)), 4*Diff!BO32,2*Diff!BO32)</f>
        <v>1.9080000000000155</v>
      </c>
      <c r="BP32">
        <f>IF(ISEVEN(ROW(Diff!BP32)), 4*Diff!BP32,2*Diff!BP32)</f>
        <v>2.2919999999999732</v>
      </c>
      <c r="BQ32">
        <f>IF(ISEVEN(ROW(Diff!BQ32)), 4*Diff!BQ32,2*Diff!BQ32)</f>
        <v>2.7439999999999714</v>
      </c>
      <c r="BR32">
        <f>IF(ISEVEN(ROW(Diff!BR32)), 4*Diff!BR32,2*Diff!BR32)</f>
        <v>3.2199999999999704</v>
      </c>
      <c r="BS32">
        <f>IF(ISEVEN(ROW(Diff!BS32)), 4*Diff!BS32,2*Diff!BS32)</f>
        <v>2.0039999999999623</v>
      </c>
      <c r="BT32">
        <f>IF(ISEVEN(ROW(Diff!BT32)), 4*Diff!BT32,2*Diff!BT32)</f>
        <v>2.2039999999999509</v>
      </c>
      <c r="BU32">
        <f>IF(ISEVEN(ROW(Diff!BU32)), 4*Diff!BU32,2*Diff!BU32)</f>
        <v>2.339999999999975</v>
      </c>
      <c r="BV32">
        <f>IF(ISEVEN(ROW(Diff!BV32)), 4*Diff!BV32,2*Diff!BV32)</f>
        <v>2.3079999999999359</v>
      </c>
      <c r="BW32">
        <f>IF(ISEVEN(ROW(Diff!BW32)), 4*Diff!BW32,2*Diff!BW32)</f>
        <v>2.3759999999999764</v>
      </c>
      <c r="BX32">
        <f>IF(ISEVEN(ROW(Diff!BX32)), 4*Diff!BX32,2*Diff!BX32)</f>
        <v>3.6199999999999477</v>
      </c>
      <c r="BY32">
        <f>IF(ISEVEN(ROW(Diff!BY32)), 4*Diff!BY32,2*Diff!BY32)</f>
        <v>3.4319999999999595</v>
      </c>
      <c r="BZ32">
        <f>IF(ISEVEN(ROW(Diff!BZ32)), 4*Diff!BZ32,2*Diff!BZ32)</f>
        <v>3.3519999999999754</v>
      </c>
      <c r="CA32">
        <f>IF(ISEVEN(ROW(Diff!CA32)), 4*Diff!CA32,2*Diff!CA32)</f>
        <v>2.1599999999999682</v>
      </c>
      <c r="CB32">
        <f>IF(ISEVEN(ROW(Diff!CB32)), 4*Diff!CB32,2*Diff!CB32)</f>
        <v>2.3079999999999927</v>
      </c>
      <c r="CC32">
        <f>IF(ISEVEN(ROW(Diff!CC32)), 4*Diff!CC32,2*Diff!CC32)</f>
        <v>2.7919999999999732</v>
      </c>
      <c r="CD32">
        <f>IF(ISEVEN(ROW(Diff!CD32)), 4*Diff!CD32,2*Diff!CD32)</f>
        <v>2.6599999999999682</v>
      </c>
      <c r="CE32">
        <f>IF(ISEVEN(ROW(Diff!CE32)), 4*Diff!CE32,2*Diff!CE32)</f>
        <v>0</v>
      </c>
      <c r="CF32">
        <f>IF(ISEVEN(ROW(Diff!CF32)), 4*Diff!CF32,2*Diff!CF32)</f>
        <v>0</v>
      </c>
      <c r="CG32">
        <f>IF(ISEVEN(ROW(Diff!CG32)), 4*Diff!CG32,2*Diff!CG32)</f>
        <v>0</v>
      </c>
      <c r="CH32">
        <f>IF(ISEVEN(ROW(Diff!CH32)), 4*Diff!CH32,2*Diff!CH32)</f>
        <v>0</v>
      </c>
      <c r="CI32">
        <f>IF(ISEVEN(ROW(Diff!CI32)), 4*Diff!CI32,2*Diff!CI32)</f>
        <v>0</v>
      </c>
      <c r="CJ32">
        <f>IF(ISEVEN(ROW(Diff!CJ32)), 4*Diff!CJ32,2*Diff!CJ32)</f>
        <v>0</v>
      </c>
      <c r="CK32">
        <f>IF(ISEVEN(ROW(Diff!CK32)), 4*Diff!CK32,2*Diff!CK32)</f>
        <v>0</v>
      </c>
      <c r="CL32">
        <f>IF(ISEVEN(ROW(Diff!CL32)), 4*Diff!CL32,2*Diff!CL32)</f>
        <v>0</v>
      </c>
      <c r="CM32">
        <f>IF(ISEVEN(ROW(Diff!CM32)), 4*Diff!CM32,2*Diff!CM32)</f>
        <v>0</v>
      </c>
      <c r="CN32">
        <f>IF(ISEVEN(ROW(Diff!CN32)), 4*Diff!CN32,2*Diff!CN32)</f>
        <v>0</v>
      </c>
      <c r="CO32">
        <f>IF(ISEVEN(ROW(Diff!CO32)), 4*Diff!CO32,2*Diff!CO32)</f>
        <v>0</v>
      </c>
      <c r="CP32">
        <f>IF(ISEVEN(ROW(Diff!CP32)), 4*Diff!CP32,2*Diff!CP32)</f>
        <v>0</v>
      </c>
      <c r="CQ32">
        <f>IF(ISEVEN(ROW(Diff!CQ32)), 4*Diff!CQ32,2*Diff!CQ32)</f>
        <v>0</v>
      </c>
      <c r="CR32">
        <f>IF(ISEVEN(ROW(Diff!CR32)), 4*Diff!CR32,2*Diff!CR32)</f>
        <v>0</v>
      </c>
      <c r="CS32">
        <f>IF(ISEVEN(ROW(Diff!CS32)), 4*Diff!CS32,2*Diff!CS32)</f>
        <v>0</v>
      </c>
      <c r="CT32">
        <f>IF(ISEVEN(ROW(Diff!CT32)), 4*Diff!CT32,2*Diff!CT32)</f>
        <v>0</v>
      </c>
    </row>
    <row r="33" spans="2:98">
      <c r="B33">
        <f>IF(ISEVEN(ROW(Diff!B33)), 4*Diff!B33,2*Diff!B33)</f>
        <v>0</v>
      </c>
      <c r="C33">
        <f>IF(ISEVEN(ROW(Diff!C33)), 4*Diff!C33,2*Diff!C33)</f>
        <v>0</v>
      </c>
      <c r="D33">
        <f>IF(ISEVEN(ROW(Diff!D33)), 4*Diff!D33,2*Diff!D33)</f>
        <v>0</v>
      </c>
      <c r="E33">
        <f>IF(ISEVEN(ROW(Diff!E33)), 4*Diff!E33,2*Diff!E33)</f>
        <v>0</v>
      </c>
      <c r="F33">
        <f>IF(ISEVEN(ROW(Diff!F33)), 4*Diff!F33,2*Diff!F33)</f>
        <v>0</v>
      </c>
      <c r="G33">
        <f>IF(ISEVEN(ROW(Diff!G33)), 4*Diff!G33,2*Diff!G33)</f>
        <v>0</v>
      </c>
      <c r="H33">
        <f>IF(ISEVEN(ROW(Diff!H33)), 4*Diff!H33,2*Diff!H33)</f>
        <v>0</v>
      </c>
      <c r="I33">
        <f>IF(ISEVEN(ROW(Diff!I33)), 4*Diff!I33,2*Diff!I33)</f>
        <v>0</v>
      </c>
      <c r="J33">
        <f>IF(ISEVEN(ROW(Diff!J33)), 4*Diff!J33,2*Diff!J33)</f>
        <v>0</v>
      </c>
      <c r="K33">
        <f>IF(ISEVEN(ROW(Diff!K33)), 4*Diff!K33,2*Diff!K33)</f>
        <v>0</v>
      </c>
      <c r="L33">
        <f>IF(ISEVEN(ROW(Diff!L33)), 4*Diff!L33,2*Diff!L33)</f>
        <v>0</v>
      </c>
      <c r="M33">
        <f>IF(ISEVEN(ROW(Diff!M33)), 4*Diff!M33,2*Diff!M33)</f>
        <v>0</v>
      </c>
      <c r="N33">
        <f>IF(ISEVEN(ROW(Diff!N33)), 4*Diff!N33,2*Diff!N33)</f>
        <v>0</v>
      </c>
      <c r="O33">
        <f>IF(ISEVEN(ROW(Diff!O33)), 4*Diff!O33,2*Diff!O33)</f>
        <v>0</v>
      </c>
      <c r="P33">
        <f>IF(ISEVEN(ROW(Diff!P33)), 4*Diff!P33,2*Diff!P33)</f>
        <v>0</v>
      </c>
      <c r="Q33">
        <f>IF(ISEVEN(ROW(Diff!Q33)), 4*Diff!Q33,2*Diff!Q33)</f>
        <v>0</v>
      </c>
      <c r="R33">
        <f>IF(ISEVEN(ROW(Diff!R33)), 4*Diff!R33,2*Diff!R33)</f>
        <v>0</v>
      </c>
      <c r="S33">
        <f>IF(ISEVEN(ROW(Diff!S33)), 4*Diff!S33,2*Diff!S33)</f>
        <v>0</v>
      </c>
      <c r="T33">
        <f>IF(ISEVEN(ROW(Diff!T33)), 4*Diff!T33,2*Diff!T33)</f>
        <v>0</v>
      </c>
      <c r="U33">
        <f>IF(ISEVEN(ROW(Diff!U33)), 4*Diff!U33,2*Diff!U33)</f>
        <v>0</v>
      </c>
      <c r="V33">
        <f>IF(ISEVEN(ROW(Diff!V33)), 4*Diff!V33,2*Diff!V33)</f>
        <v>0.45400000000000773</v>
      </c>
      <c r="W33">
        <f>IF(ISEVEN(ROW(Diff!W33)), 4*Diff!W33,2*Diff!W33)</f>
        <v>1.6040000000000134</v>
      </c>
      <c r="X33">
        <f>IF(ISEVEN(ROW(Diff!X33)), 4*Diff!X33,2*Diff!X33)</f>
        <v>1.5060000000000002</v>
      </c>
      <c r="Y33">
        <f>IF(ISEVEN(ROW(Diff!Y33)), 4*Diff!Y33,2*Diff!Y33)</f>
        <v>1.5279999999999916</v>
      </c>
      <c r="Z33">
        <f>IF(ISEVEN(ROW(Diff!Z33)), 4*Diff!Z33,2*Diff!Z33)</f>
        <v>1.2620000000000005</v>
      </c>
      <c r="AA33">
        <f>IF(ISEVEN(ROW(Diff!AA33)), 4*Diff!AA33,2*Diff!AA33)</f>
        <v>1.5760000000000218</v>
      </c>
      <c r="AB33">
        <f>IF(ISEVEN(ROW(Diff!AB33)), 4*Diff!AB33,2*Diff!AB33)</f>
        <v>1.6879999999999882</v>
      </c>
      <c r="AC33">
        <f>IF(ISEVEN(ROW(Diff!AC33)), 4*Diff!AC33,2*Diff!AC33)</f>
        <v>1.3660000000000139</v>
      </c>
      <c r="AD33">
        <f>IF(ISEVEN(ROW(Diff!AD33)), 4*Diff!AD33,2*Diff!AD33)</f>
        <v>1.5979999999999848</v>
      </c>
      <c r="AE33">
        <f>IF(ISEVEN(ROW(Diff!AE33)), 4*Diff!AE33,2*Diff!AE33)</f>
        <v>1.7599999999999909</v>
      </c>
      <c r="AF33">
        <f>IF(ISEVEN(ROW(Diff!AF33)), 4*Diff!AF33,2*Diff!AF33)</f>
        <v>1.6519999999999868</v>
      </c>
      <c r="AG33">
        <f>IF(ISEVEN(ROW(Diff!AG33)), 4*Diff!AG33,2*Diff!AG33)</f>
        <v>1.3919999999999959</v>
      </c>
      <c r="AH33">
        <f>IF(ISEVEN(ROW(Diff!AH33)), 4*Diff!AH33,2*Diff!AH33)</f>
        <v>1.4399999999999977</v>
      </c>
      <c r="AI33">
        <f>IF(ISEVEN(ROW(Diff!AI33)), 4*Diff!AI33,2*Diff!AI33)</f>
        <v>1.4399999999999977</v>
      </c>
      <c r="AJ33">
        <f>IF(ISEVEN(ROW(Diff!AJ33)), 4*Diff!AJ33,2*Diff!AJ33)</f>
        <v>1.6280000000000143</v>
      </c>
      <c r="AK33">
        <f>IF(ISEVEN(ROW(Diff!AK33)), 4*Diff!AK33,2*Diff!AK33)</f>
        <v>2.078000000000003</v>
      </c>
      <c r="AL33">
        <f>IF(ISEVEN(ROW(Diff!AL33)), 4*Diff!AL33,2*Diff!AL33)</f>
        <v>2.2560000000000002</v>
      </c>
      <c r="AM33">
        <f>IF(ISEVEN(ROW(Diff!AM33)), 4*Diff!AM33,2*Diff!AM33)</f>
        <v>0</v>
      </c>
      <c r="AN33">
        <f>IF(ISEVEN(ROW(Diff!AN33)), 4*Diff!AN33,2*Diff!AN33)</f>
        <v>0</v>
      </c>
      <c r="AO33">
        <f>IF(ISEVEN(ROW(Diff!AO33)), 4*Diff!AO33,2*Diff!AO33)</f>
        <v>0</v>
      </c>
      <c r="AP33">
        <f>IF(ISEVEN(ROW(Diff!AP33)), 4*Diff!AP33,2*Diff!AP33)</f>
        <v>0</v>
      </c>
      <c r="AQ33">
        <f>IF(ISEVEN(ROW(Diff!AQ33)), 4*Diff!AQ33,2*Diff!AQ33)</f>
        <v>0</v>
      </c>
      <c r="AR33">
        <f>IF(ISEVEN(ROW(Diff!AR33)), 4*Diff!AR33,2*Diff!AR33)</f>
        <v>0</v>
      </c>
      <c r="AS33">
        <f>IF(ISEVEN(ROW(Diff!AS33)), 4*Diff!AS33,2*Diff!AS33)</f>
        <v>0</v>
      </c>
      <c r="AT33">
        <f>IF(ISEVEN(ROW(Diff!AT33)), 4*Diff!AT33,2*Diff!AT33)</f>
        <v>0</v>
      </c>
      <c r="AU33">
        <f>IF(ISEVEN(ROW(Diff!AU33)), 4*Diff!AU33,2*Diff!AU33)</f>
        <v>0</v>
      </c>
      <c r="AV33">
        <f>IF(ISEVEN(ROW(Diff!AV33)), 4*Diff!AV33,2*Diff!AV33)</f>
        <v>0.45199999999999818</v>
      </c>
      <c r="AW33">
        <f>IF(ISEVEN(ROW(Diff!AW33)), 4*Diff!AW33,2*Diff!AW33)</f>
        <v>0.3779999999999859</v>
      </c>
      <c r="AX33">
        <f>IF(ISEVEN(ROW(Diff!AX33)), 4*Diff!AX33,2*Diff!AX33)</f>
        <v>0.28600000000000136</v>
      </c>
      <c r="AY33">
        <f>IF(ISEVEN(ROW(Diff!AY33)), 4*Diff!AY33,2*Diff!AY33)</f>
        <v>0.68199999999998795</v>
      </c>
      <c r="AZ33">
        <f>IF(ISEVEN(ROW(Diff!AZ33)), 4*Diff!AZ33,2*Diff!AZ33)</f>
        <v>0.98400000000000887</v>
      </c>
      <c r="BA33">
        <f>IF(ISEVEN(ROW(Diff!BA33)), 4*Diff!BA33,2*Diff!BA33)</f>
        <v>0.94599999999999795</v>
      </c>
      <c r="BB33">
        <f>IF(ISEVEN(ROW(Diff!BB33)), 4*Diff!BB33,2*Diff!BB33)</f>
        <v>1.0819999999999936</v>
      </c>
      <c r="BC33">
        <f>IF(ISEVEN(ROW(Diff!BC33)), 4*Diff!BC33,2*Diff!BC33)</f>
        <v>1.2639999999999816</v>
      </c>
      <c r="BD33">
        <f>IF(ISEVEN(ROW(Diff!BD33)), 4*Diff!BD33,2*Diff!BD33)</f>
        <v>1.48599999999999</v>
      </c>
      <c r="BE33">
        <f>IF(ISEVEN(ROW(Diff!BE33)), 4*Diff!BE33,2*Diff!BE33)</f>
        <v>1.7879999999999825</v>
      </c>
      <c r="BF33">
        <f>IF(ISEVEN(ROW(Diff!BF33)), 4*Diff!BF33,2*Diff!BF33)</f>
        <v>1.775999999999982</v>
      </c>
      <c r="BG33">
        <f>IF(ISEVEN(ROW(Diff!BG33)), 4*Diff!BG33,2*Diff!BG33)</f>
        <v>1.7819999999999823</v>
      </c>
      <c r="BH33">
        <f>IF(ISEVEN(ROW(Diff!BH33)), 4*Diff!BH33,2*Diff!BH33)</f>
        <v>1.882000000000005</v>
      </c>
      <c r="BI33">
        <f>IF(ISEVEN(ROW(Diff!BI33)), 4*Diff!BI33,2*Diff!BI33)</f>
        <v>2.1699999999999875</v>
      </c>
      <c r="BJ33">
        <f>IF(ISEVEN(ROW(Diff!BJ33)), 4*Diff!BJ33,2*Diff!BJ33)</f>
        <v>1.1479999999999961</v>
      </c>
      <c r="BK33">
        <f>IF(ISEVEN(ROW(Diff!BK33)), 4*Diff!BK33,2*Diff!BK33)</f>
        <v>0.99799999999999045</v>
      </c>
      <c r="BL33">
        <f>IF(ISEVEN(ROW(Diff!BL33)), 4*Diff!BL33,2*Diff!BL33)</f>
        <v>0.94999999999998863</v>
      </c>
      <c r="BM33">
        <f>IF(ISEVEN(ROW(Diff!BM33)), 4*Diff!BM33,2*Diff!BM33)</f>
        <v>0.9959999999999809</v>
      </c>
      <c r="BN33">
        <f>IF(ISEVEN(ROW(Diff!BN33)), 4*Diff!BN33,2*Diff!BN33)</f>
        <v>1.2419999999999902</v>
      </c>
      <c r="BO33">
        <f>IF(ISEVEN(ROW(Diff!BO33)), 4*Diff!BO33,2*Diff!BO33)</f>
        <v>1.3640000000000043</v>
      </c>
      <c r="BP33">
        <f>IF(ISEVEN(ROW(Diff!BP33)), 4*Diff!BP33,2*Diff!BP33)</f>
        <v>1.5099999999999909</v>
      </c>
      <c r="BQ33">
        <f>IF(ISEVEN(ROW(Diff!BQ33)), 4*Diff!BQ33,2*Diff!BQ33)</f>
        <v>1.6700000000000159</v>
      </c>
      <c r="BR33">
        <f>IF(ISEVEN(ROW(Diff!BR33)), 4*Diff!BR33,2*Diff!BR33)</f>
        <v>1.195999999999998</v>
      </c>
      <c r="BS33">
        <f>IF(ISEVEN(ROW(Diff!BS33)), 4*Diff!BS33,2*Diff!BS33)</f>
        <v>1.2199999999999989</v>
      </c>
      <c r="BT33">
        <f>IF(ISEVEN(ROW(Diff!BT33)), 4*Diff!BT33,2*Diff!BT33)</f>
        <v>1.2539999999999907</v>
      </c>
      <c r="BU33">
        <f>IF(ISEVEN(ROW(Diff!BU33)), 4*Diff!BU33,2*Diff!BU33)</f>
        <v>1.3759999999999764</v>
      </c>
      <c r="BV33">
        <f>IF(ISEVEN(ROW(Diff!BV33)), 4*Diff!BV33,2*Diff!BV33)</f>
        <v>1.4819999999999993</v>
      </c>
      <c r="BW33">
        <f>IF(ISEVEN(ROW(Diff!BW33)), 4*Diff!BW33,2*Diff!BW33)</f>
        <v>1.4539999999999793</v>
      </c>
      <c r="BX33">
        <f>IF(ISEVEN(ROW(Diff!BX33)), 4*Diff!BX33,2*Diff!BX33)</f>
        <v>1.7599999999999909</v>
      </c>
      <c r="BY33">
        <f>IF(ISEVEN(ROW(Diff!BY33)), 4*Diff!BY33,2*Diff!BY33)</f>
        <v>1.6699999999999875</v>
      </c>
      <c r="BZ33">
        <f>IF(ISEVEN(ROW(Diff!BZ33)), 4*Diff!BZ33,2*Diff!BZ33)</f>
        <v>1.3919999999999675</v>
      </c>
      <c r="CA33">
        <f>IF(ISEVEN(ROW(Diff!CA33)), 4*Diff!CA33,2*Diff!CA33)</f>
        <v>0.75799999999998136</v>
      </c>
      <c r="CB33">
        <f>IF(ISEVEN(ROW(Diff!CB33)), 4*Diff!CB33,2*Diff!CB33)</f>
        <v>0.83199999999999363</v>
      </c>
      <c r="CC33">
        <f>IF(ISEVEN(ROW(Diff!CC33)), 4*Diff!CC33,2*Diff!CC33)</f>
        <v>0</v>
      </c>
      <c r="CD33">
        <f>IF(ISEVEN(ROW(Diff!CD33)), 4*Diff!CD33,2*Diff!CD33)</f>
        <v>0</v>
      </c>
      <c r="CE33">
        <f>IF(ISEVEN(ROW(Diff!CE33)), 4*Diff!CE33,2*Diff!CE33)</f>
        <v>0</v>
      </c>
      <c r="CF33">
        <f>IF(ISEVEN(ROW(Diff!CF33)), 4*Diff!CF33,2*Diff!CF33)</f>
        <v>0</v>
      </c>
      <c r="CG33">
        <f>IF(ISEVEN(ROW(Diff!CG33)), 4*Diff!CG33,2*Diff!CG33)</f>
        <v>0</v>
      </c>
      <c r="CH33">
        <f>IF(ISEVEN(ROW(Diff!CH33)), 4*Diff!CH33,2*Diff!CH33)</f>
        <v>0</v>
      </c>
      <c r="CI33">
        <f>IF(ISEVEN(ROW(Diff!CI33)), 4*Diff!CI33,2*Diff!CI33)</f>
        <v>0</v>
      </c>
      <c r="CJ33">
        <f>IF(ISEVEN(ROW(Diff!CJ33)), 4*Diff!CJ33,2*Diff!CJ33)</f>
        <v>0</v>
      </c>
      <c r="CK33">
        <f>IF(ISEVEN(ROW(Diff!CK33)), 4*Diff!CK33,2*Diff!CK33)</f>
        <v>0</v>
      </c>
      <c r="CL33">
        <f>IF(ISEVEN(ROW(Diff!CL33)), 4*Diff!CL33,2*Diff!CL33)</f>
        <v>0</v>
      </c>
      <c r="CM33">
        <f>IF(ISEVEN(ROW(Diff!CM33)), 4*Diff!CM33,2*Diff!CM33)</f>
        <v>0</v>
      </c>
      <c r="CN33">
        <f>IF(ISEVEN(ROW(Diff!CN33)), 4*Diff!CN33,2*Diff!CN33)</f>
        <v>0</v>
      </c>
      <c r="CO33">
        <f>IF(ISEVEN(ROW(Diff!CO33)), 4*Diff!CO33,2*Diff!CO33)</f>
        <v>0</v>
      </c>
      <c r="CP33">
        <f>IF(ISEVEN(ROW(Diff!CP33)), 4*Diff!CP33,2*Diff!CP33)</f>
        <v>0</v>
      </c>
      <c r="CQ33">
        <f>IF(ISEVEN(ROW(Diff!CQ33)), 4*Diff!CQ33,2*Diff!CQ33)</f>
        <v>0</v>
      </c>
      <c r="CR33">
        <f>IF(ISEVEN(ROW(Diff!CR33)), 4*Diff!CR33,2*Diff!CR33)</f>
        <v>0</v>
      </c>
      <c r="CS33">
        <f>IF(ISEVEN(ROW(Diff!CS33)), 4*Diff!CS33,2*Diff!CS33)</f>
        <v>0</v>
      </c>
      <c r="CT33">
        <f>IF(ISEVEN(ROW(Diff!CT33)), 4*Diff!CT33,2*Diff!CT33)</f>
        <v>0</v>
      </c>
    </row>
    <row r="34" spans="2:98">
      <c r="B34">
        <f>IF(ISEVEN(ROW(Diff!B34)), 4*Diff!B34,2*Diff!B34)</f>
        <v>0</v>
      </c>
      <c r="C34">
        <f>IF(ISEVEN(ROW(Diff!C34)), 4*Diff!C34,2*Diff!C34)</f>
        <v>0</v>
      </c>
      <c r="D34">
        <f>IF(ISEVEN(ROW(Diff!D34)), 4*Diff!D34,2*Diff!D34)</f>
        <v>0</v>
      </c>
      <c r="E34">
        <f>IF(ISEVEN(ROW(Diff!E34)), 4*Diff!E34,2*Diff!E34)</f>
        <v>0</v>
      </c>
      <c r="F34">
        <f>IF(ISEVEN(ROW(Diff!F34)), 4*Diff!F34,2*Diff!F34)</f>
        <v>0</v>
      </c>
      <c r="G34">
        <f>IF(ISEVEN(ROW(Diff!G34)), 4*Diff!G34,2*Diff!G34)</f>
        <v>0</v>
      </c>
      <c r="H34">
        <f>IF(ISEVEN(ROW(Diff!H34)), 4*Diff!H34,2*Diff!H34)</f>
        <v>0</v>
      </c>
      <c r="I34">
        <f>IF(ISEVEN(ROW(Diff!I34)), 4*Diff!I34,2*Diff!I34)</f>
        <v>0</v>
      </c>
      <c r="J34">
        <f>IF(ISEVEN(ROW(Diff!J34)), 4*Diff!J34,2*Diff!J34)</f>
        <v>0</v>
      </c>
      <c r="K34">
        <f>IF(ISEVEN(ROW(Diff!K34)), 4*Diff!K34,2*Diff!K34)</f>
        <v>0</v>
      </c>
      <c r="L34">
        <f>IF(ISEVEN(ROW(Diff!L34)), 4*Diff!L34,2*Diff!L34)</f>
        <v>0</v>
      </c>
      <c r="M34">
        <f>IF(ISEVEN(ROW(Diff!M34)), 4*Diff!M34,2*Diff!M34)</f>
        <v>0</v>
      </c>
      <c r="N34">
        <f>IF(ISEVEN(ROW(Diff!N34)), 4*Diff!N34,2*Diff!N34)</f>
        <v>0</v>
      </c>
      <c r="O34">
        <f>IF(ISEVEN(ROW(Diff!O34)), 4*Diff!O34,2*Diff!O34)</f>
        <v>0</v>
      </c>
      <c r="P34">
        <f>IF(ISEVEN(ROW(Diff!P34)), 4*Diff!P34,2*Diff!P34)</f>
        <v>0</v>
      </c>
      <c r="Q34">
        <f>IF(ISEVEN(ROW(Diff!Q34)), 4*Diff!Q34,2*Diff!Q34)</f>
        <v>0</v>
      </c>
      <c r="R34">
        <f>IF(ISEVEN(ROW(Diff!R34)), 4*Diff!R34,2*Diff!R34)</f>
        <v>0</v>
      </c>
      <c r="S34">
        <f>IF(ISEVEN(ROW(Diff!S34)), 4*Diff!S34,2*Diff!S34)</f>
        <v>0</v>
      </c>
      <c r="T34">
        <f>IF(ISEVEN(ROW(Diff!T34)), 4*Diff!T34,2*Diff!T34)</f>
        <v>0</v>
      </c>
      <c r="U34">
        <f>IF(ISEVEN(ROW(Diff!U34)), 4*Diff!U34,2*Diff!U34)</f>
        <v>0</v>
      </c>
      <c r="V34">
        <f>IF(ISEVEN(ROW(Diff!V34)), 4*Diff!V34,2*Diff!V34)</f>
        <v>0</v>
      </c>
      <c r="W34">
        <f>IF(ISEVEN(ROW(Diff!W34)), 4*Diff!W34,2*Diff!W34)</f>
        <v>2.3799999999999955</v>
      </c>
      <c r="X34">
        <f>IF(ISEVEN(ROW(Diff!X34)), 4*Diff!X34,2*Diff!X34)</f>
        <v>3.0439999999999827</v>
      </c>
      <c r="Y34">
        <f>IF(ISEVEN(ROW(Diff!Y34)), 4*Diff!Y34,2*Diff!Y34)</f>
        <v>4.2720000000000482</v>
      </c>
      <c r="Z34">
        <f>IF(ISEVEN(ROW(Diff!Z34)), 4*Diff!Z34,2*Diff!Z34)</f>
        <v>3.7719999999999914</v>
      </c>
      <c r="AA34">
        <f>IF(ISEVEN(ROW(Diff!AA34)), 4*Diff!AA34,2*Diff!AA34)</f>
        <v>3.2160000000000082</v>
      </c>
      <c r="AB34">
        <f>IF(ISEVEN(ROW(Diff!AB34)), 4*Diff!AB34,2*Diff!AB34)</f>
        <v>3.6119999999999663</v>
      </c>
      <c r="AC34">
        <f>IF(ISEVEN(ROW(Diff!AC34)), 4*Diff!AC34,2*Diff!AC34)</f>
        <v>3.1560000000000059</v>
      </c>
      <c r="AD34">
        <f>IF(ISEVEN(ROW(Diff!AD34)), 4*Diff!AD34,2*Diff!AD34)</f>
        <v>3.7559999999999718</v>
      </c>
      <c r="AE34">
        <f>IF(ISEVEN(ROW(Diff!AE34)), 4*Diff!AE34,2*Diff!AE34)</f>
        <v>3.9679999999999609</v>
      </c>
      <c r="AF34">
        <f>IF(ISEVEN(ROW(Diff!AF34)), 4*Diff!AF34,2*Diff!AF34)</f>
        <v>3.2479999999999905</v>
      </c>
      <c r="AG34">
        <f>IF(ISEVEN(ROW(Diff!AG34)), 4*Diff!AG34,2*Diff!AG34)</f>
        <v>2.4279999999999973</v>
      </c>
      <c r="AH34">
        <f>IF(ISEVEN(ROW(Diff!AH34)), 4*Diff!AH34,2*Diff!AH34)</f>
        <v>2.6360000000000241</v>
      </c>
      <c r="AI34">
        <f>IF(ISEVEN(ROW(Diff!AI34)), 4*Diff!AI34,2*Diff!AI34)</f>
        <v>2.8040000000000305</v>
      </c>
      <c r="AJ34">
        <f>IF(ISEVEN(ROW(Diff!AJ34)), 4*Diff!AJ34,2*Diff!AJ34)</f>
        <v>3.1560000000000059</v>
      </c>
      <c r="AK34">
        <f>IF(ISEVEN(ROW(Diff!AK34)), 4*Diff!AK34,2*Diff!AK34)</f>
        <v>4.2320000000000277</v>
      </c>
      <c r="AL34">
        <f>IF(ISEVEN(ROW(Diff!AL34)), 4*Diff!AL34,2*Diff!AL34)</f>
        <v>5.0799999999999841</v>
      </c>
      <c r="AM34">
        <f>IF(ISEVEN(ROW(Diff!AM34)), 4*Diff!AM34,2*Diff!AM34)</f>
        <v>0</v>
      </c>
      <c r="AN34">
        <f>IF(ISEVEN(ROW(Diff!AN34)), 4*Diff!AN34,2*Diff!AN34)</f>
        <v>0</v>
      </c>
      <c r="AO34">
        <f>IF(ISEVEN(ROW(Diff!AO34)), 4*Diff!AO34,2*Diff!AO34)</f>
        <v>0</v>
      </c>
      <c r="AP34">
        <f>IF(ISEVEN(ROW(Diff!AP34)), 4*Diff!AP34,2*Diff!AP34)</f>
        <v>0</v>
      </c>
      <c r="AQ34">
        <f>IF(ISEVEN(ROW(Diff!AQ34)), 4*Diff!AQ34,2*Diff!AQ34)</f>
        <v>0</v>
      </c>
      <c r="AR34">
        <f>IF(ISEVEN(ROW(Diff!AR34)), 4*Diff!AR34,2*Diff!AR34)</f>
        <v>0</v>
      </c>
      <c r="AS34">
        <f>IF(ISEVEN(ROW(Diff!AS34)), 4*Diff!AS34,2*Diff!AS34)</f>
        <v>0</v>
      </c>
      <c r="AT34">
        <f>IF(ISEVEN(ROW(Diff!AT34)), 4*Diff!AT34,2*Diff!AT34)</f>
        <v>0</v>
      </c>
      <c r="AU34">
        <f>IF(ISEVEN(ROW(Diff!AU34)), 4*Diff!AU34,2*Diff!AU34)</f>
        <v>0</v>
      </c>
      <c r="AV34">
        <f>IF(ISEVEN(ROW(Diff!AV34)), 4*Diff!AV34,2*Diff!AV34)</f>
        <v>0</v>
      </c>
      <c r="AW34">
        <f>IF(ISEVEN(ROW(Diff!AW34)), 4*Diff!AW34,2*Diff!AW34)</f>
        <v>0</v>
      </c>
      <c r="AX34">
        <f>IF(ISEVEN(ROW(Diff!AX34)), 4*Diff!AX34,2*Diff!AX34)</f>
        <v>0</v>
      </c>
      <c r="AY34">
        <f>IF(ISEVEN(ROW(Diff!AY34)), 4*Diff!AY34,2*Diff!AY34)</f>
        <v>1.2679999999999723</v>
      </c>
      <c r="AZ34">
        <f>IF(ISEVEN(ROW(Diff!AZ34)), 4*Diff!AZ34,2*Diff!AZ34)</f>
        <v>1.6519999999999868</v>
      </c>
      <c r="BA34">
        <f>IF(ISEVEN(ROW(Diff!BA34)), 4*Diff!BA34,2*Diff!BA34)</f>
        <v>1.8719999999999573</v>
      </c>
      <c r="BB34">
        <f>IF(ISEVEN(ROW(Diff!BB34)), 4*Diff!BB34,2*Diff!BB34)</f>
        <v>1.7399999999999523</v>
      </c>
      <c r="BC34">
        <f>IF(ISEVEN(ROW(Diff!BC34)), 4*Diff!BC34,2*Diff!BC34)</f>
        <v>1.67999999999995</v>
      </c>
      <c r="BD34">
        <f>IF(ISEVEN(ROW(Diff!BD34)), 4*Diff!BD34,2*Diff!BD34)</f>
        <v>2.311999999999955</v>
      </c>
      <c r="BE34">
        <f>IF(ISEVEN(ROW(Diff!BE34)), 4*Diff!BE34,2*Diff!BE34)</f>
        <v>2.7839999999999918</v>
      </c>
      <c r="BF34">
        <f>IF(ISEVEN(ROW(Diff!BF34)), 4*Diff!BF34,2*Diff!BF34)</f>
        <v>2.8839999999999577</v>
      </c>
      <c r="BG34">
        <f>IF(ISEVEN(ROW(Diff!BG34)), 4*Diff!BG34,2*Diff!BG34)</f>
        <v>3.3759999999999764</v>
      </c>
      <c r="BH34">
        <f>IF(ISEVEN(ROW(Diff!BH34)), 4*Diff!BH34,2*Diff!BH34)</f>
        <v>3.4199999999999591</v>
      </c>
      <c r="BI34">
        <f>IF(ISEVEN(ROW(Diff!BI34)), 4*Diff!BI34,2*Diff!BI34)</f>
        <v>2.7919999999999732</v>
      </c>
      <c r="BJ34">
        <f>IF(ISEVEN(ROW(Diff!BJ34)), 4*Diff!BJ34,2*Diff!BJ34)</f>
        <v>3.0600000000000023</v>
      </c>
      <c r="BK34">
        <f>IF(ISEVEN(ROW(Diff!BK34)), 4*Diff!BK34,2*Diff!BK34)</f>
        <v>3.1839999999999691</v>
      </c>
      <c r="BL34">
        <f>IF(ISEVEN(ROW(Diff!BL34)), 4*Diff!BL34,2*Diff!BL34)</f>
        <v>3.1759999999999877</v>
      </c>
      <c r="BM34">
        <f>IF(ISEVEN(ROW(Diff!BM34)), 4*Diff!BM34,2*Diff!BM34)</f>
        <v>2.8319999999999936</v>
      </c>
      <c r="BN34">
        <f>IF(ISEVEN(ROW(Diff!BN34)), 4*Diff!BN34,2*Diff!BN34)</f>
        <v>2.9599999999999795</v>
      </c>
      <c r="BO34">
        <f>IF(ISEVEN(ROW(Diff!BO34)), 4*Diff!BO34,2*Diff!BO34)</f>
        <v>3.3319999999999936</v>
      </c>
      <c r="BP34">
        <f>IF(ISEVEN(ROW(Diff!BP34)), 4*Diff!BP34,2*Diff!BP34)</f>
        <v>3.6120000000000232</v>
      </c>
      <c r="BQ34">
        <f>IF(ISEVEN(ROW(Diff!BQ34)), 4*Diff!BQ34,2*Diff!BQ34)</f>
        <v>2.9079999999999586</v>
      </c>
      <c r="BR34">
        <f>IF(ISEVEN(ROW(Diff!BR34)), 4*Diff!BR34,2*Diff!BR34)</f>
        <v>2.9879999999999995</v>
      </c>
      <c r="BS34">
        <f>IF(ISEVEN(ROW(Diff!BS34)), 4*Diff!BS34,2*Diff!BS34)</f>
        <v>3.0199999999999818</v>
      </c>
      <c r="BT34">
        <f>IF(ISEVEN(ROW(Diff!BT34)), 4*Diff!BT34,2*Diff!BT34)</f>
        <v>3.0600000000000023</v>
      </c>
      <c r="BU34">
        <f>IF(ISEVEN(ROW(Diff!BU34)), 4*Diff!BU34,2*Diff!BU34)</f>
        <v>3.2919999999999732</v>
      </c>
      <c r="BV34">
        <f>IF(ISEVEN(ROW(Diff!BV34)), 4*Diff!BV34,2*Diff!BV34)</f>
        <v>2.9399999999999977</v>
      </c>
      <c r="BW34">
        <f>IF(ISEVEN(ROW(Diff!BW34)), 4*Diff!BW34,2*Diff!BW34)</f>
        <v>3.0639999999999645</v>
      </c>
      <c r="BX34">
        <f>IF(ISEVEN(ROW(Diff!BX34)), 4*Diff!BX34,2*Diff!BX34)</f>
        <v>3.7439999999999714</v>
      </c>
      <c r="BY34">
        <f>IF(ISEVEN(ROW(Diff!BY34)), 4*Diff!BY34,2*Diff!BY34)</f>
        <v>4.2199999999999704</v>
      </c>
      <c r="BZ34">
        <f>IF(ISEVEN(ROW(Diff!BZ34)), 4*Diff!BZ34,2*Diff!BZ34)</f>
        <v>1.9159999999999968</v>
      </c>
      <c r="CA34">
        <f>IF(ISEVEN(ROW(Diff!CA34)), 4*Diff!CA34,2*Diff!CA34)</f>
        <v>2.3600000000000136</v>
      </c>
      <c r="CB34">
        <f>IF(ISEVEN(ROW(Diff!CB34)), 4*Diff!CB34,2*Diff!CB34)</f>
        <v>2.3360000000000127</v>
      </c>
      <c r="CC34">
        <f>IF(ISEVEN(ROW(Diff!CC34)), 4*Diff!CC34,2*Diff!CC34)</f>
        <v>0</v>
      </c>
      <c r="CD34">
        <f>IF(ISEVEN(ROW(Diff!CD34)), 4*Diff!CD34,2*Diff!CD34)</f>
        <v>0</v>
      </c>
      <c r="CE34">
        <f>IF(ISEVEN(ROW(Diff!CE34)), 4*Diff!CE34,2*Diff!CE34)</f>
        <v>0</v>
      </c>
      <c r="CF34">
        <f>IF(ISEVEN(ROW(Diff!CF34)), 4*Diff!CF34,2*Diff!CF34)</f>
        <v>0</v>
      </c>
      <c r="CG34">
        <f>IF(ISEVEN(ROW(Diff!CG34)), 4*Diff!CG34,2*Diff!CG34)</f>
        <v>0</v>
      </c>
      <c r="CH34">
        <f>IF(ISEVEN(ROW(Diff!CH34)), 4*Diff!CH34,2*Diff!CH34)</f>
        <v>0</v>
      </c>
      <c r="CI34">
        <f>IF(ISEVEN(ROW(Diff!CI34)), 4*Diff!CI34,2*Diff!CI34)</f>
        <v>0</v>
      </c>
      <c r="CJ34">
        <f>IF(ISEVEN(ROW(Diff!CJ34)), 4*Diff!CJ34,2*Diff!CJ34)</f>
        <v>0</v>
      </c>
      <c r="CK34">
        <f>IF(ISEVEN(ROW(Diff!CK34)), 4*Diff!CK34,2*Diff!CK34)</f>
        <v>0</v>
      </c>
      <c r="CL34">
        <f>IF(ISEVEN(ROW(Diff!CL34)), 4*Diff!CL34,2*Diff!CL34)</f>
        <v>0</v>
      </c>
      <c r="CM34">
        <f>IF(ISEVEN(ROW(Diff!CM34)), 4*Diff!CM34,2*Diff!CM34)</f>
        <v>0</v>
      </c>
      <c r="CN34">
        <f>IF(ISEVEN(ROW(Diff!CN34)), 4*Diff!CN34,2*Diff!CN34)</f>
        <v>0</v>
      </c>
      <c r="CO34">
        <f>IF(ISEVEN(ROW(Diff!CO34)), 4*Diff!CO34,2*Diff!CO34)</f>
        <v>0</v>
      </c>
      <c r="CP34">
        <f>IF(ISEVEN(ROW(Diff!CP34)), 4*Diff!CP34,2*Diff!CP34)</f>
        <v>0</v>
      </c>
      <c r="CQ34">
        <f>IF(ISEVEN(ROW(Diff!CQ34)), 4*Diff!CQ34,2*Diff!CQ34)</f>
        <v>0</v>
      </c>
      <c r="CR34">
        <f>IF(ISEVEN(ROW(Diff!CR34)), 4*Diff!CR34,2*Diff!CR34)</f>
        <v>0</v>
      </c>
      <c r="CS34">
        <f>IF(ISEVEN(ROW(Diff!CS34)), 4*Diff!CS34,2*Diff!CS34)</f>
        <v>0</v>
      </c>
      <c r="CT34">
        <f>IF(ISEVEN(ROW(Diff!CT34)), 4*Diff!CT34,2*Diff!CT34)</f>
        <v>0</v>
      </c>
    </row>
    <row r="35" spans="2:98">
      <c r="B35">
        <f>IF(ISEVEN(ROW(Diff!B35)), 4*Diff!B35,2*Diff!B35)</f>
        <v>0</v>
      </c>
      <c r="C35">
        <f>IF(ISEVEN(ROW(Diff!C35)), 4*Diff!C35,2*Diff!C35)</f>
        <v>0</v>
      </c>
      <c r="D35">
        <f>IF(ISEVEN(ROW(Diff!D35)), 4*Diff!D35,2*Diff!D35)</f>
        <v>0</v>
      </c>
      <c r="E35">
        <f>IF(ISEVEN(ROW(Diff!E35)), 4*Diff!E35,2*Diff!E35)</f>
        <v>0</v>
      </c>
      <c r="F35">
        <f>IF(ISEVEN(ROW(Diff!F35)), 4*Diff!F35,2*Diff!F35)</f>
        <v>0</v>
      </c>
      <c r="G35">
        <f>IF(ISEVEN(ROW(Diff!G35)), 4*Diff!G35,2*Diff!G35)</f>
        <v>0</v>
      </c>
      <c r="H35">
        <f>IF(ISEVEN(ROW(Diff!H35)), 4*Diff!H35,2*Diff!H35)</f>
        <v>0</v>
      </c>
      <c r="I35">
        <f>IF(ISEVEN(ROW(Diff!I35)), 4*Diff!I35,2*Diff!I35)</f>
        <v>0</v>
      </c>
      <c r="J35">
        <f>IF(ISEVEN(ROW(Diff!J35)), 4*Diff!J35,2*Diff!J35)</f>
        <v>0</v>
      </c>
      <c r="K35">
        <f>IF(ISEVEN(ROW(Diff!K35)), 4*Diff!K35,2*Diff!K35)</f>
        <v>0</v>
      </c>
      <c r="L35">
        <f>IF(ISEVEN(ROW(Diff!L35)), 4*Diff!L35,2*Diff!L35)</f>
        <v>0</v>
      </c>
      <c r="M35">
        <f>IF(ISEVEN(ROW(Diff!M35)), 4*Diff!M35,2*Diff!M35)</f>
        <v>0</v>
      </c>
      <c r="N35">
        <f>IF(ISEVEN(ROW(Diff!N35)), 4*Diff!N35,2*Diff!N35)</f>
        <v>0</v>
      </c>
      <c r="O35">
        <f>IF(ISEVEN(ROW(Diff!O35)), 4*Diff!O35,2*Diff!O35)</f>
        <v>0</v>
      </c>
      <c r="P35">
        <f>IF(ISEVEN(ROW(Diff!P35)), 4*Diff!P35,2*Diff!P35)</f>
        <v>0</v>
      </c>
      <c r="Q35">
        <f>IF(ISEVEN(ROW(Diff!Q35)), 4*Diff!Q35,2*Diff!Q35)</f>
        <v>0</v>
      </c>
      <c r="R35">
        <f>IF(ISEVEN(ROW(Diff!R35)), 4*Diff!R35,2*Diff!R35)</f>
        <v>0</v>
      </c>
      <c r="S35">
        <f>IF(ISEVEN(ROW(Diff!S35)), 4*Diff!S35,2*Diff!S35)</f>
        <v>0</v>
      </c>
      <c r="T35">
        <f>IF(ISEVEN(ROW(Diff!T35)), 4*Diff!T35,2*Diff!T35)</f>
        <v>0</v>
      </c>
      <c r="U35">
        <f>IF(ISEVEN(ROW(Diff!U35)), 4*Diff!U35,2*Diff!U35)</f>
        <v>0</v>
      </c>
      <c r="V35">
        <f>IF(ISEVEN(ROW(Diff!V35)), 4*Diff!V35,2*Diff!V35)</f>
        <v>0</v>
      </c>
      <c r="W35">
        <f>IF(ISEVEN(ROW(Diff!W35)), 4*Diff!W35,2*Diff!W35)</f>
        <v>1.2740000000000009</v>
      </c>
      <c r="X35">
        <f>IF(ISEVEN(ROW(Diff!X35)), 4*Diff!X35,2*Diff!X35)</f>
        <v>2.1260000000000048</v>
      </c>
      <c r="Y35">
        <f>IF(ISEVEN(ROW(Diff!Y35)), 4*Diff!Y35,2*Diff!Y35)</f>
        <v>2.3320000000000221</v>
      </c>
      <c r="Z35">
        <f>IF(ISEVEN(ROW(Diff!Z35)), 4*Diff!Z35,2*Diff!Z35)</f>
        <v>2.1419999999999959</v>
      </c>
      <c r="AA35">
        <f>IF(ISEVEN(ROW(Diff!AA35)), 4*Diff!AA35,2*Diff!AA35)</f>
        <v>1.724000000000018</v>
      </c>
      <c r="AB35">
        <f>IF(ISEVEN(ROW(Diff!AB35)), 4*Diff!AB35,2*Diff!AB35)</f>
        <v>1.8299999999999841</v>
      </c>
      <c r="AC35">
        <f>IF(ISEVEN(ROW(Diff!AC35)), 4*Diff!AC35,2*Diff!AC35)</f>
        <v>1.8760000000000048</v>
      </c>
      <c r="AD35">
        <f>IF(ISEVEN(ROW(Diff!AD35)), 4*Diff!AD35,2*Diff!AD35)</f>
        <v>1.5940000000000225</v>
      </c>
      <c r="AE35">
        <f>IF(ISEVEN(ROW(Diff!AE35)), 4*Diff!AE35,2*Diff!AE35)</f>
        <v>1.6279999999999859</v>
      </c>
      <c r="AF35">
        <f>IF(ISEVEN(ROW(Diff!AF35)), 4*Diff!AF35,2*Diff!AF35)</f>
        <v>1.4499999999999886</v>
      </c>
      <c r="AG35">
        <f>IF(ISEVEN(ROW(Diff!AG35)), 4*Diff!AG35,2*Diff!AG35)</f>
        <v>1.3479999999999848</v>
      </c>
      <c r="AH35">
        <f>IF(ISEVEN(ROW(Diff!AH35)), 4*Diff!AH35,2*Diff!AH35)</f>
        <v>1.3940000000000055</v>
      </c>
      <c r="AI35">
        <f>IF(ISEVEN(ROW(Diff!AI35)), 4*Diff!AI35,2*Diff!AI35)</f>
        <v>1.4720000000000084</v>
      </c>
      <c r="AJ35">
        <f>IF(ISEVEN(ROW(Diff!AJ35)), 4*Diff!AJ35,2*Diff!AJ35)</f>
        <v>1.6040000000000134</v>
      </c>
      <c r="AK35">
        <f>IF(ISEVEN(ROW(Diff!AK35)), 4*Diff!AK35,2*Diff!AK35)</f>
        <v>1.73599999999999</v>
      </c>
      <c r="AL35">
        <f>IF(ISEVEN(ROW(Diff!AL35)), 4*Diff!AL35,2*Diff!AL35)</f>
        <v>2.0180000000000007</v>
      </c>
      <c r="AM35">
        <f>IF(ISEVEN(ROW(Diff!AM35)), 4*Diff!AM35,2*Diff!AM35)</f>
        <v>2.5279999999999916</v>
      </c>
      <c r="AN35">
        <f>IF(ISEVEN(ROW(Diff!AN35)), 4*Diff!AN35,2*Diff!AN35)</f>
        <v>0</v>
      </c>
      <c r="AO35">
        <f>IF(ISEVEN(ROW(Diff!AO35)), 4*Diff!AO35,2*Diff!AO35)</f>
        <v>0</v>
      </c>
      <c r="AP35">
        <f>IF(ISEVEN(ROW(Diff!AP35)), 4*Diff!AP35,2*Diff!AP35)</f>
        <v>0</v>
      </c>
      <c r="AQ35">
        <f>IF(ISEVEN(ROW(Diff!AQ35)), 4*Diff!AQ35,2*Diff!AQ35)</f>
        <v>0</v>
      </c>
      <c r="AR35">
        <f>IF(ISEVEN(ROW(Diff!AR35)), 4*Diff!AR35,2*Diff!AR35)</f>
        <v>0</v>
      </c>
      <c r="AS35">
        <f>IF(ISEVEN(ROW(Diff!AS35)), 4*Diff!AS35,2*Diff!AS35)</f>
        <v>0</v>
      </c>
      <c r="AT35">
        <f>IF(ISEVEN(ROW(Diff!AT35)), 4*Diff!AT35,2*Diff!AT35)</f>
        <v>0</v>
      </c>
      <c r="AU35">
        <f>IF(ISEVEN(ROW(Diff!AU35)), 4*Diff!AU35,2*Diff!AU35)</f>
        <v>0</v>
      </c>
      <c r="AV35">
        <f>IF(ISEVEN(ROW(Diff!AV35)), 4*Diff!AV35,2*Diff!AV35)</f>
        <v>0</v>
      </c>
      <c r="AW35">
        <f>IF(ISEVEN(ROW(Diff!AW35)), 4*Diff!AW35,2*Diff!AW35)</f>
        <v>0</v>
      </c>
      <c r="AX35">
        <f>IF(ISEVEN(ROW(Diff!AX35)), 4*Diff!AX35,2*Diff!AX35)</f>
        <v>0</v>
      </c>
      <c r="AY35">
        <f>IF(ISEVEN(ROW(Diff!AY35)), 4*Diff!AY35,2*Diff!AY35)</f>
        <v>0</v>
      </c>
      <c r="AZ35">
        <f>IF(ISEVEN(ROW(Diff!AZ35)), 4*Diff!AZ35,2*Diff!AZ35)</f>
        <v>0</v>
      </c>
      <c r="BA35">
        <f>IF(ISEVEN(ROW(Diff!BA35)), 4*Diff!BA35,2*Diff!BA35)</f>
        <v>0</v>
      </c>
      <c r="BB35">
        <f>IF(ISEVEN(ROW(Diff!BB35)), 4*Diff!BB35,2*Diff!BB35)</f>
        <v>0.87999999999999545</v>
      </c>
      <c r="BC35">
        <f>IF(ISEVEN(ROW(Diff!BC35)), 4*Diff!BC35,2*Diff!BC35)</f>
        <v>0.88999999999998636</v>
      </c>
      <c r="BD35">
        <f>IF(ISEVEN(ROW(Diff!BD35)), 4*Diff!BD35,2*Diff!BD35)</f>
        <v>1.0959999999999752</v>
      </c>
      <c r="BE35">
        <f>IF(ISEVEN(ROW(Diff!BE35)), 4*Diff!BE35,2*Diff!BE35)</f>
        <v>1.2539999999999907</v>
      </c>
      <c r="BF35">
        <f>IF(ISEVEN(ROW(Diff!BF35)), 4*Diff!BF35,2*Diff!BF35)</f>
        <v>1.2399999999999807</v>
      </c>
      <c r="BG35">
        <f>IF(ISEVEN(ROW(Diff!BG35)), 4*Diff!BG35,2*Diff!BG35)</f>
        <v>1.2539999999999907</v>
      </c>
      <c r="BH35">
        <f>IF(ISEVEN(ROW(Diff!BH35)), 4*Diff!BH35,2*Diff!BH35)</f>
        <v>1.4899999999999807</v>
      </c>
      <c r="BI35">
        <f>IF(ISEVEN(ROW(Diff!BI35)), 4*Diff!BI35,2*Diff!BI35)</f>
        <v>1.4019999999999868</v>
      </c>
      <c r="BJ35">
        <f>IF(ISEVEN(ROW(Diff!BJ35)), 4*Diff!BJ35,2*Diff!BJ35)</f>
        <v>1.4479999999999791</v>
      </c>
      <c r="BK35">
        <f>IF(ISEVEN(ROW(Diff!BK35)), 4*Diff!BK35,2*Diff!BK35)</f>
        <v>1.4899999999999807</v>
      </c>
      <c r="BL35">
        <f>IF(ISEVEN(ROW(Diff!BL35)), 4*Diff!BL35,2*Diff!BL35)</f>
        <v>1.6099999999999852</v>
      </c>
      <c r="BM35">
        <f>IF(ISEVEN(ROW(Diff!BM35)), 4*Diff!BM35,2*Diff!BM35)</f>
        <v>1.367999999999995</v>
      </c>
      <c r="BN35">
        <f>IF(ISEVEN(ROW(Diff!BN35)), 4*Diff!BN35,2*Diff!BN35)</f>
        <v>1.4519999999999982</v>
      </c>
      <c r="BO35">
        <f>IF(ISEVEN(ROW(Diff!BO35)), 4*Diff!BO35,2*Diff!BO35)</f>
        <v>1.7160000000000082</v>
      </c>
      <c r="BP35">
        <f>IF(ISEVEN(ROW(Diff!BP35)), 4*Diff!BP35,2*Diff!BP35)</f>
        <v>1.9639999999999986</v>
      </c>
      <c r="BQ35">
        <f>IF(ISEVEN(ROW(Diff!BQ35)), 4*Diff!BQ35,2*Diff!BQ35)</f>
        <v>2.1979999999999791</v>
      </c>
      <c r="BR35">
        <f>IF(ISEVEN(ROW(Diff!BR35)), 4*Diff!BR35,2*Diff!BR35)</f>
        <v>2.1419999999999959</v>
      </c>
      <c r="BS35">
        <f>IF(ISEVEN(ROW(Diff!BS35)), 4*Diff!BS35,2*Diff!BS35)</f>
        <v>2.0839999999999748</v>
      </c>
      <c r="BT35">
        <f>IF(ISEVEN(ROW(Diff!BT35)), 4*Diff!BT35,2*Diff!BT35)</f>
        <v>2.103999999999985</v>
      </c>
      <c r="BU35">
        <f>IF(ISEVEN(ROW(Diff!BU35)), 4*Diff!BU35,2*Diff!BU35)</f>
        <v>1.6679999999999779</v>
      </c>
      <c r="BV35">
        <f>IF(ISEVEN(ROW(Diff!BV35)), 4*Diff!BV35,2*Diff!BV35)</f>
        <v>2.0479999999999734</v>
      </c>
      <c r="BW35">
        <f>IF(ISEVEN(ROW(Diff!BW35)), 4*Diff!BW35,2*Diff!BW35)</f>
        <v>1.7399999999999807</v>
      </c>
      <c r="BX35">
        <f>IF(ISEVEN(ROW(Diff!BX35)), 4*Diff!BX35,2*Diff!BX35)</f>
        <v>1.8099999999999739</v>
      </c>
      <c r="BY35">
        <f>IF(ISEVEN(ROW(Diff!BY35)), 4*Diff!BY35,2*Diff!BY35)</f>
        <v>0.72799999999998022</v>
      </c>
      <c r="BZ35">
        <f>IF(ISEVEN(ROW(Diff!BZ35)), 4*Diff!BZ35,2*Diff!BZ35)</f>
        <v>0.80400000000000205</v>
      </c>
      <c r="CA35">
        <f>IF(ISEVEN(ROW(Diff!CA35)), 4*Diff!CA35,2*Diff!CA35)</f>
        <v>0.55000000000001137</v>
      </c>
      <c r="CB35">
        <f>IF(ISEVEN(ROW(Diff!CB35)), 4*Diff!CB35,2*Diff!CB35)</f>
        <v>0.91200000000000614</v>
      </c>
      <c r="CC35">
        <f>IF(ISEVEN(ROW(Diff!CC35)), 4*Diff!CC35,2*Diff!CC35)</f>
        <v>0</v>
      </c>
      <c r="CD35">
        <f>IF(ISEVEN(ROW(Diff!CD35)), 4*Diff!CD35,2*Diff!CD35)</f>
        <v>0</v>
      </c>
      <c r="CE35">
        <f>IF(ISEVEN(ROW(Diff!CE35)), 4*Diff!CE35,2*Diff!CE35)</f>
        <v>0</v>
      </c>
      <c r="CF35">
        <f>IF(ISEVEN(ROW(Diff!CF35)), 4*Diff!CF35,2*Diff!CF35)</f>
        <v>0</v>
      </c>
      <c r="CG35">
        <f>IF(ISEVEN(ROW(Diff!CG35)), 4*Diff!CG35,2*Diff!CG35)</f>
        <v>0</v>
      </c>
      <c r="CH35">
        <f>IF(ISEVEN(ROW(Diff!CH35)), 4*Diff!CH35,2*Diff!CH35)</f>
        <v>0</v>
      </c>
      <c r="CI35">
        <f>IF(ISEVEN(ROW(Diff!CI35)), 4*Diff!CI35,2*Diff!CI35)</f>
        <v>0</v>
      </c>
      <c r="CJ35">
        <f>IF(ISEVEN(ROW(Diff!CJ35)), 4*Diff!CJ35,2*Diff!CJ35)</f>
        <v>0</v>
      </c>
      <c r="CK35">
        <f>IF(ISEVEN(ROW(Diff!CK35)), 4*Diff!CK35,2*Diff!CK35)</f>
        <v>0</v>
      </c>
      <c r="CL35">
        <f>IF(ISEVEN(ROW(Diff!CL35)), 4*Diff!CL35,2*Diff!CL35)</f>
        <v>0</v>
      </c>
      <c r="CM35">
        <f>IF(ISEVEN(ROW(Diff!CM35)), 4*Diff!CM35,2*Diff!CM35)</f>
        <v>0</v>
      </c>
      <c r="CN35">
        <f>IF(ISEVEN(ROW(Diff!CN35)), 4*Diff!CN35,2*Diff!CN35)</f>
        <v>0</v>
      </c>
      <c r="CO35">
        <f>IF(ISEVEN(ROW(Diff!CO35)), 4*Diff!CO35,2*Diff!CO35)</f>
        <v>0</v>
      </c>
      <c r="CP35">
        <f>IF(ISEVEN(ROW(Diff!CP35)), 4*Diff!CP35,2*Diff!CP35)</f>
        <v>0</v>
      </c>
      <c r="CQ35">
        <f>IF(ISEVEN(ROW(Diff!CQ35)), 4*Diff!CQ35,2*Diff!CQ35)</f>
        <v>0</v>
      </c>
      <c r="CR35">
        <f>IF(ISEVEN(ROW(Diff!CR35)), 4*Diff!CR35,2*Diff!CR35)</f>
        <v>0</v>
      </c>
      <c r="CS35">
        <f>IF(ISEVEN(ROW(Diff!CS35)), 4*Diff!CS35,2*Diff!CS35)</f>
        <v>0</v>
      </c>
      <c r="CT35">
        <f>IF(ISEVEN(ROW(Diff!CT35)), 4*Diff!CT35,2*Diff!CT35)</f>
        <v>0</v>
      </c>
    </row>
    <row r="36" spans="2:98">
      <c r="B36">
        <f>IF(ISEVEN(ROW(Diff!B36)), 4*Diff!B36,2*Diff!B36)</f>
        <v>0</v>
      </c>
      <c r="C36">
        <f>IF(ISEVEN(ROW(Diff!C36)), 4*Diff!C36,2*Diff!C36)</f>
        <v>0</v>
      </c>
      <c r="D36">
        <f>IF(ISEVEN(ROW(Diff!D36)), 4*Diff!D36,2*Diff!D36)</f>
        <v>0</v>
      </c>
      <c r="E36">
        <f>IF(ISEVEN(ROW(Diff!E36)), 4*Diff!E36,2*Diff!E36)</f>
        <v>0</v>
      </c>
      <c r="F36">
        <f>IF(ISEVEN(ROW(Diff!F36)), 4*Diff!F36,2*Diff!F36)</f>
        <v>0</v>
      </c>
      <c r="G36">
        <f>IF(ISEVEN(ROW(Diff!G36)), 4*Diff!G36,2*Diff!G36)</f>
        <v>0</v>
      </c>
      <c r="H36">
        <f>IF(ISEVEN(ROW(Diff!H36)), 4*Diff!H36,2*Diff!H36)</f>
        <v>0</v>
      </c>
      <c r="I36">
        <f>IF(ISEVEN(ROW(Diff!I36)), 4*Diff!I36,2*Diff!I36)</f>
        <v>0</v>
      </c>
      <c r="J36">
        <f>IF(ISEVEN(ROW(Diff!J36)), 4*Diff!J36,2*Diff!J36)</f>
        <v>0</v>
      </c>
      <c r="K36">
        <f>IF(ISEVEN(ROW(Diff!K36)), 4*Diff!K36,2*Diff!K36)</f>
        <v>0</v>
      </c>
      <c r="L36">
        <f>IF(ISEVEN(ROW(Diff!L36)), 4*Diff!L36,2*Diff!L36)</f>
        <v>0</v>
      </c>
      <c r="M36">
        <f>IF(ISEVEN(ROW(Diff!M36)), 4*Diff!M36,2*Diff!M36)</f>
        <v>0</v>
      </c>
      <c r="N36">
        <f>IF(ISEVEN(ROW(Diff!N36)), 4*Diff!N36,2*Diff!N36)</f>
        <v>0</v>
      </c>
      <c r="O36">
        <f>IF(ISEVEN(ROW(Diff!O36)), 4*Diff!O36,2*Diff!O36)</f>
        <v>0</v>
      </c>
      <c r="P36">
        <f>IF(ISEVEN(ROW(Diff!P36)), 4*Diff!P36,2*Diff!P36)</f>
        <v>0</v>
      </c>
      <c r="Q36">
        <f>IF(ISEVEN(ROW(Diff!Q36)), 4*Diff!Q36,2*Diff!Q36)</f>
        <v>0</v>
      </c>
      <c r="R36">
        <f>IF(ISEVEN(ROW(Diff!R36)), 4*Diff!R36,2*Diff!R36)</f>
        <v>0</v>
      </c>
      <c r="S36">
        <f>IF(ISEVEN(ROW(Diff!S36)), 4*Diff!S36,2*Diff!S36)</f>
        <v>0</v>
      </c>
      <c r="T36">
        <f>IF(ISEVEN(ROW(Diff!T36)), 4*Diff!T36,2*Diff!T36)</f>
        <v>0</v>
      </c>
      <c r="U36">
        <f>IF(ISEVEN(ROW(Diff!U36)), 4*Diff!U36,2*Diff!U36)</f>
        <v>0</v>
      </c>
      <c r="V36">
        <f>IF(ISEVEN(ROW(Diff!V36)), 4*Diff!V36,2*Diff!V36)</f>
        <v>0</v>
      </c>
      <c r="W36">
        <f>IF(ISEVEN(ROW(Diff!W36)), 4*Diff!W36,2*Diff!W36)</f>
        <v>0</v>
      </c>
      <c r="X36">
        <f>IF(ISEVEN(ROW(Diff!X36)), 4*Diff!X36,2*Diff!X36)</f>
        <v>3.1040000000000418</v>
      </c>
      <c r="Y36">
        <f>IF(ISEVEN(ROW(Diff!Y36)), 4*Diff!Y36,2*Diff!Y36)</f>
        <v>5.1520000000000437</v>
      </c>
      <c r="Z36">
        <f>IF(ISEVEN(ROW(Diff!Z36)), 4*Diff!Z36,2*Diff!Z36)</f>
        <v>4.17999999999995</v>
      </c>
      <c r="AA36">
        <f>IF(ISEVEN(ROW(Diff!AA36)), 4*Diff!AA36,2*Diff!AA36)</f>
        <v>3.6480000000000246</v>
      </c>
      <c r="AB36">
        <f>IF(ISEVEN(ROW(Diff!AB36)), 4*Diff!AB36,2*Diff!AB36)</f>
        <v>3.3999999999999773</v>
      </c>
      <c r="AC36">
        <f>IF(ISEVEN(ROW(Diff!AC36)), 4*Diff!AC36,2*Diff!AC36)</f>
        <v>3.367999999999995</v>
      </c>
      <c r="AD36">
        <f>IF(ISEVEN(ROW(Diff!AD36)), 4*Diff!AD36,2*Diff!AD36)</f>
        <v>3.0520000000000209</v>
      </c>
      <c r="AE36">
        <f>IF(ISEVEN(ROW(Diff!AE36)), 4*Diff!AE36,2*Diff!AE36)</f>
        <v>2.7479999999999905</v>
      </c>
      <c r="AF36">
        <f>IF(ISEVEN(ROW(Diff!AF36)), 4*Diff!AF36,2*Diff!AF36)</f>
        <v>2.4320000000000164</v>
      </c>
      <c r="AG36">
        <f>IF(ISEVEN(ROW(Diff!AG36)), 4*Diff!AG36,2*Diff!AG36)</f>
        <v>2.6399999999999864</v>
      </c>
      <c r="AH36">
        <f>IF(ISEVEN(ROW(Diff!AH36)), 4*Diff!AH36,2*Diff!AH36)</f>
        <v>2.8079999999999927</v>
      </c>
      <c r="AI36">
        <f>IF(ISEVEN(ROW(Diff!AI36)), 4*Diff!AI36,2*Diff!AI36)</f>
        <v>3.0880000000000223</v>
      </c>
      <c r="AJ36">
        <f>IF(ISEVEN(ROW(Diff!AJ36)), 4*Diff!AJ36,2*Diff!AJ36)</f>
        <v>3.3840000000000146</v>
      </c>
      <c r="AK36">
        <f>IF(ISEVEN(ROW(Diff!AK36)), 4*Diff!AK36,2*Diff!AK36)</f>
        <v>3.2880000000000109</v>
      </c>
      <c r="AL36">
        <f>IF(ISEVEN(ROW(Diff!AL36)), 4*Diff!AL36,2*Diff!AL36)</f>
        <v>3.7320000000000277</v>
      </c>
      <c r="AM36">
        <f>IF(ISEVEN(ROW(Diff!AM36)), 4*Diff!AM36,2*Diff!AM36)</f>
        <v>4.4560000000000173</v>
      </c>
      <c r="AN36">
        <f>IF(ISEVEN(ROW(Diff!AN36)), 4*Diff!AN36,2*Diff!AN36)</f>
        <v>4.9440000000000168</v>
      </c>
      <c r="AO36">
        <f>IF(ISEVEN(ROW(Diff!AO36)), 4*Diff!AO36,2*Diff!AO36)</f>
        <v>0</v>
      </c>
      <c r="AP36">
        <f>IF(ISEVEN(ROW(Diff!AP36)), 4*Diff!AP36,2*Diff!AP36)</f>
        <v>0</v>
      </c>
      <c r="AQ36">
        <f>IF(ISEVEN(ROW(Diff!AQ36)), 4*Diff!AQ36,2*Diff!AQ36)</f>
        <v>0</v>
      </c>
      <c r="AR36">
        <f>IF(ISEVEN(ROW(Diff!AR36)), 4*Diff!AR36,2*Diff!AR36)</f>
        <v>0</v>
      </c>
      <c r="AS36">
        <f>IF(ISEVEN(ROW(Diff!AS36)), 4*Diff!AS36,2*Diff!AS36)</f>
        <v>0</v>
      </c>
      <c r="AT36">
        <f>IF(ISEVEN(ROW(Diff!AT36)), 4*Diff!AT36,2*Diff!AT36)</f>
        <v>0</v>
      </c>
      <c r="AU36">
        <f>IF(ISEVEN(ROW(Diff!AU36)), 4*Diff!AU36,2*Diff!AU36)</f>
        <v>0</v>
      </c>
      <c r="AV36">
        <f>IF(ISEVEN(ROW(Diff!AV36)), 4*Diff!AV36,2*Diff!AV36)</f>
        <v>0</v>
      </c>
      <c r="AW36">
        <f>IF(ISEVEN(ROW(Diff!AW36)), 4*Diff!AW36,2*Diff!AW36)</f>
        <v>0</v>
      </c>
      <c r="AX36">
        <f>IF(ISEVEN(ROW(Diff!AX36)), 4*Diff!AX36,2*Diff!AX36)</f>
        <v>0</v>
      </c>
      <c r="AY36">
        <f>IF(ISEVEN(ROW(Diff!AY36)), 4*Diff!AY36,2*Diff!AY36)</f>
        <v>0</v>
      </c>
      <c r="AZ36">
        <f>IF(ISEVEN(ROW(Diff!AZ36)), 4*Diff!AZ36,2*Diff!AZ36)</f>
        <v>0</v>
      </c>
      <c r="BA36">
        <f>IF(ISEVEN(ROW(Diff!BA36)), 4*Diff!BA36,2*Diff!BA36)</f>
        <v>0</v>
      </c>
      <c r="BB36">
        <f>IF(ISEVEN(ROW(Diff!BB36)), 4*Diff!BB36,2*Diff!BB36)</f>
        <v>0</v>
      </c>
      <c r="BC36">
        <f>IF(ISEVEN(ROW(Diff!BC36)), 4*Diff!BC36,2*Diff!BC36)</f>
        <v>0</v>
      </c>
      <c r="BD36">
        <f>IF(ISEVEN(ROW(Diff!BD36)), 4*Diff!BD36,2*Diff!BD36)</f>
        <v>2.1119999999999663</v>
      </c>
      <c r="BE36">
        <f>IF(ISEVEN(ROW(Diff!BE36)), 4*Diff!BE36,2*Diff!BE36)</f>
        <v>2.3359999999999559</v>
      </c>
      <c r="BF36">
        <f>IF(ISEVEN(ROW(Diff!BF36)), 4*Diff!BF36,2*Diff!BF36)</f>
        <v>2.6359999999999673</v>
      </c>
      <c r="BG36">
        <f>IF(ISEVEN(ROW(Diff!BG36)), 4*Diff!BG36,2*Diff!BG36)</f>
        <v>2.8279999999999745</v>
      </c>
      <c r="BH36">
        <f>IF(ISEVEN(ROW(Diff!BH36)), 4*Diff!BH36,2*Diff!BH36)</f>
        <v>3.0159999999999627</v>
      </c>
      <c r="BI36">
        <f>IF(ISEVEN(ROW(Diff!BI36)), 4*Diff!BI36,2*Diff!BI36)</f>
        <v>2.6639999999999873</v>
      </c>
      <c r="BJ36">
        <f>IF(ISEVEN(ROW(Diff!BJ36)), 4*Diff!BJ36,2*Diff!BJ36)</f>
        <v>3.2199999999999704</v>
      </c>
      <c r="BK36">
        <f>IF(ISEVEN(ROW(Diff!BK36)), 4*Diff!BK36,2*Diff!BK36)</f>
        <v>3.5360000000000014</v>
      </c>
      <c r="BL36">
        <f>IF(ISEVEN(ROW(Diff!BL36)), 4*Diff!BL36,2*Diff!BL36)</f>
        <v>3.4479999999999791</v>
      </c>
      <c r="BM36">
        <f>IF(ISEVEN(ROW(Diff!BM36)), 4*Diff!BM36,2*Diff!BM36)</f>
        <v>3.0240000000000009</v>
      </c>
      <c r="BN36">
        <f>IF(ISEVEN(ROW(Diff!BN36)), 4*Diff!BN36,2*Diff!BN36)</f>
        <v>3.1399999999999864</v>
      </c>
      <c r="BO36">
        <f>IF(ISEVEN(ROW(Diff!BO36)), 4*Diff!BO36,2*Diff!BO36)</f>
        <v>3.4119999999999777</v>
      </c>
      <c r="BP36">
        <f>IF(ISEVEN(ROW(Diff!BP36)), 4*Diff!BP36,2*Diff!BP36)</f>
        <v>3.9599999999999795</v>
      </c>
      <c r="BQ36">
        <f>IF(ISEVEN(ROW(Diff!BQ36)), 4*Diff!BQ36,2*Diff!BQ36)</f>
        <v>3.7279999999999518</v>
      </c>
      <c r="BR36">
        <f>IF(ISEVEN(ROW(Diff!BR36)), 4*Diff!BR36,2*Diff!BR36)</f>
        <v>4.0919999999999277</v>
      </c>
      <c r="BS36">
        <f>IF(ISEVEN(ROW(Diff!BS36)), 4*Diff!BS36,2*Diff!BS36)</f>
        <v>3.9799999999999613</v>
      </c>
      <c r="BT36">
        <f>IF(ISEVEN(ROW(Diff!BT36)), 4*Diff!BT36,2*Diff!BT36)</f>
        <v>3.8279999999999745</v>
      </c>
      <c r="BU36">
        <f>IF(ISEVEN(ROW(Diff!BU36)), 4*Diff!BU36,2*Diff!BU36)</f>
        <v>3.6800000000000068</v>
      </c>
      <c r="BV36">
        <f>IF(ISEVEN(ROW(Diff!BV36)), 4*Diff!BV36,2*Diff!BV36)</f>
        <v>3.6200000000000045</v>
      </c>
      <c r="BW36">
        <f>IF(ISEVEN(ROW(Diff!BW36)), 4*Diff!BW36,2*Diff!BW36)</f>
        <v>3.867999999999995</v>
      </c>
      <c r="BX36">
        <f>IF(ISEVEN(ROW(Diff!BX36)), 4*Diff!BX36,2*Diff!BX36)</f>
        <v>3.6680000000000064</v>
      </c>
      <c r="BY36">
        <f>IF(ISEVEN(ROW(Diff!BY36)), 4*Diff!BY36,2*Diff!BY36)</f>
        <v>1.70799999999997</v>
      </c>
      <c r="BZ36">
        <f>IF(ISEVEN(ROW(Diff!BZ36)), 4*Diff!BZ36,2*Diff!BZ36)</f>
        <v>0.67199999999996862</v>
      </c>
      <c r="CA36">
        <f>IF(ISEVEN(ROW(Diff!CA36)), 4*Diff!CA36,2*Diff!CA36)</f>
        <v>1.6639999999999873</v>
      </c>
      <c r="CB36">
        <f>IF(ISEVEN(ROW(Diff!CB36)), 4*Diff!CB36,2*Diff!CB36)</f>
        <v>0</v>
      </c>
      <c r="CC36">
        <f>IF(ISEVEN(ROW(Diff!CC36)), 4*Diff!CC36,2*Diff!CC36)</f>
        <v>0</v>
      </c>
      <c r="CD36">
        <f>IF(ISEVEN(ROW(Diff!CD36)), 4*Diff!CD36,2*Diff!CD36)</f>
        <v>0</v>
      </c>
      <c r="CE36">
        <f>IF(ISEVEN(ROW(Diff!CE36)), 4*Diff!CE36,2*Diff!CE36)</f>
        <v>0</v>
      </c>
      <c r="CF36">
        <f>IF(ISEVEN(ROW(Diff!CF36)), 4*Diff!CF36,2*Diff!CF36)</f>
        <v>0</v>
      </c>
      <c r="CG36">
        <f>IF(ISEVEN(ROW(Diff!CG36)), 4*Diff!CG36,2*Diff!CG36)</f>
        <v>0</v>
      </c>
      <c r="CH36">
        <f>IF(ISEVEN(ROW(Diff!CH36)), 4*Diff!CH36,2*Diff!CH36)</f>
        <v>0</v>
      </c>
      <c r="CI36">
        <f>IF(ISEVEN(ROW(Diff!CI36)), 4*Diff!CI36,2*Diff!CI36)</f>
        <v>0</v>
      </c>
      <c r="CJ36">
        <f>IF(ISEVEN(ROW(Diff!CJ36)), 4*Diff!CJ36,2*Diff!CJ36)</f>
        <v>0</v>
      </c>
      <c r="CK36">
        <f>IF(ISEVEN(ROW(Diff!CK36)), 4*Diff!CK36,2*Diff!CK36)</f>
        <v>0</v>
      </c>
      <c r="CL36">
        <f>IF(ISEVEN(ROW(Diff!CL36)), 4*Diff!CL36,2*Diff!CL36)</f>
        <v>0</v>
      </c>
      <c r="CM36">
        <f>IF(ISEVEN(ROW(Diff!CM36)), 4*Diff!CM36,2*Diff!CM36)</f>
        <v>0</v>
      </c>
      <c r="CN36">
        <f>IF(ISEVEN(ROW(Diff!CN36)), 4*Diff!CN36,2*Diff!CN36)</f>
        <v>0</v>
      </c>
      <c r="CO36">
        <f>IF(ISEVEN(ROW(Diff!CO36)), 4*Diff!CO36,2*Diff!CO36)</f>
        <v>0</v>
      </c>
      <c r="CP36">
        <f>IF(ISEVEN(ROW(Diff!CP36)), 4*Diff!CP36,2*Diff!CP36)</f>
        <v>0</v>
      </c>
      <c r="CQ36">
        <f>IF(ISEVEN(ROW(Diff!CQ36)), 4*Diff!CQ36,2*Diff!CQ36)</f>
        <v>0</v>
      </c>
      <c r="CR36">
        <f>IF(ISEVEN(ROW(Diff!CR36)), 4*Diff!CR36,2*Diff!CR36)</f>
        <v>0</v>
      </c>
      <c r="CS36">
        <f>IF(ISEVEN(ROW(Diff!CS36)), 4*Diff!CS36,2*Diff!CS36)</f>
        <v>0</v>
      </c>
      <c r="CT36">
        <f>IF(ISEVEN(ROW(Diff!CT36)), 4*Diff!CT36,2*Diff!CT36)</f>
        <v>0</v>
      </c>
    </row>
    <row r="37" spans="2:98">
      <c r="B37">
        <f>IF(ISEVEN(ROW(Diff!B37)), 4*Diff!B37,2*Diff!B37)</f>
        <v>0</v>
      </c>
      <c r="C37">
        <f>IF(ISEVEN(ROW(Diff!C37)), 4*Diff!C37,2*Diff!C37)</f>
        <v>0</v>
      </c>
      <c r="D37">
        <f>IF(ISEVEN(ROW(Diff!D37)), 4*Diff!D37,2*Diff!D37)</f>
        <v>0</v>
      </c>
      <c r="E37">
        <f>IF(ISEVEN(ROW(Diff!E37)), 4*Diff!E37,2*Diff!E37)</f>
        <v>0</v>
      </c>
      <c r="F37">
        <f>IF(ISEVEN(ROW(Diff!F37)), 4*Diff!F37,2*Diff!F37)</f>
        <v>0</v>
      </c>
      <c r="G37">
        <f>IF(ISEVEN(ROW(Diff!G37)), 4*Diff!G37,2*Diff!G37)</f>
        <v>0</v>
      </c>
      <c r="H37">
        <f>IF(ISEVEN(ROW(Diff!H37)), 4*Diff!H37,2*Diff!H37)</f>
        <v>0</v>
      </c>
      <c r="I37">
        <f>IF(ISEVEN(ROW(Diff!I37)), 4*Diff!I37,2*Diff!I37)</f>
        <v>0</v>
      </c>
      <c r="J37">
        <f>IF(ISEVEN(ROW(Diff!J37)), 4*Diff!J37,2*Diff!J37)</f>
        <v>0</v>
      </c>
      <c r="K37">
        <f>IF(ISEVEN(ROW(Diff!K37)), 4*Diff!K37,2*Diff!K37)</f>
        <v>0</v>
      </c>
      <c r="L37">
        <f>IF(ISEVEN(ROW(Diff!L37)), 4*Diff!L37,2*Diff!L37)</f>
        <v>0</v>
      </c>
      <c r="M37">
        <f>IF(ISEVEN(ROW(Diff!M37)), 4*Diff!M37,2*Diff!M37)</f>
        <v>0</v>
      </c>
      <c r="N37">
        <f>IF(ISEVEN(ROW(Diff!N37)), 4*Diff!N37,2*Diff!N37)</f>
        <v>0</v>
      </c>
      <c r="O37">
        <f>IF(ISEVEN(ROW(Diff!O37)), 4*Diff!O37,2*Diff!O37)</f>
        <v>0</v>
      </c>
      <c r="P37">
        <f>IF(ISEVEN(ROW(Diff!P37)), 4*Diff!P37,2*Diff!P37)</f>
        <v>0</v>
      </c>
      <c r="Q37">
        <f>IF(ISEVEN(ROW(Diff!Q37)), 4*Diff!Q37,2*Diff!Q37)</f>
        <v>0</v>
      </c>
      <c r="R37">
        <f>IF(ISEVEN(ROW(Diff!R37)), 4*Diff!R37,2*Diff!R37)</f>
        <v>0</v>
      </c>
      <c r="S37">
        <f>IF(ISEVEN(ROW(Diff!S37)), 4*Diff!S37,2*Diff!S37)</f>
        <v>0</v>
      </c>
      <c r="T37">
        <f>IF(ISEVEN(ROW(Diff!T37)), 4*Diff!T37,2*Diff!T37)</f>
        <v>0</v>
      </c>
      <c r="U37">
        <f>IF(ISEVEN(ROW(Diff!U37)), 4*Diff!U37,2*Diff!U37)</f>
        <v>0</v>
      </c>
      <c r="V37">
        <f>IF(ISEVEN(ROW(Diff!V37)), 4*Diff!V37,2*Diff!V37)</f>
        <v>0</v>
      </c>
      <c r="W37">
        <f>IF(ISEVEN(ROW(Diff!W37)), 4*Diff!W37,2*Diff!W37)</f>
        <v>0</v>
      </c>
      <c r="X37">
        <f>IF(ISEVEN(ROW(Diff!X37)), 4*Diff!X37,2*Diff!X37)</f>
        <v>0</v>
      </c>
      <c r="Y37">
        <f>IF(ISEVEN(ROW(Diff!Y37)), 4*Diff!Y37,2*Diff!Y37)</f>
        <v>1.5120000000000289</v>
      </c>
      <c r="Z37">
        <f>IF(ISEVEN(ROW(Diff!Z37)), 4*Diff!Z37,2*Diff!Z37)</f>
        <v>1.9919999999999902</v>
      </c>
      <c r="AA37">
        <f>IF(ISEVEN(ROW(Diff!AA37)), 4*Diff!AA37,2*Diff!AA37)</f>
        <v>1.77800000000002</v>
      </c>
      <c r="AB37">
        <f>IF(ISEVEN(ROW(Diff!AB37)), 4*Diff!AB37,2*Diff!AB37)</f>
        <v>1.7539999999999907</v>
      </c>
      <c r="AC37">
        <f>IF(ISEVEN(ROW(Diff!AC37)), 4*Diff!AC37,2*Diff!AC37)</f>
        <v>1.7419999999999902</v>
      </c>
      <c r="AD37">
        <f>IF(ISEVEN(ROW(Diff!AD37)), 4*Diff!AD37,2*Diff!AD37)</f>
        <v>1.4799999999999898</v>
      </c>
      <c r="AE37">
        <f>IF(ISEVEN(ROW(Diff!AE37)), 4*Diff!AE37,2*Diff!AE37)</f>
        <v>1.2119999999999891</v>
      </c>
      <c r="AF37">
        <f>IF(ISEVEN(ROW(Diff!AF37)), 4*Diff!AF37,2*Diff!AF37)</f>
        <v>1.186000000000007</v>
      </c>
      <c r="AG37">
        <f>IF(ISEVEN(ROW(Diff!AG37)), 4*Diff!AG37,2*Diff!AG37)</f>
        <v>1.3119999999999834</v>
      </c>
      <c r="AH37">
        <f>IF(ISEVEN(ROW(Diff!AH37)), 4*Diff!AH37,2*Diff!AH37)</f>
        <v>1.7239999999999895</v>
      </c>
      <c r="AI37">
        <f>IF(ISEVEN(ROW(Diff!AI37)), 4*Diff!AI37,2*Diff!AI37)</f>
        <v>1.7120000000000175</v>
      </c>
      <c r="AJ37">
        <f>IF(ISEVEN(ROW(Diff!AJ37)), 4*Diff!AJ37,2*Diff!AJ37)</f>
        <v>1.7280000000000086</v>
      </c>
      <c r="AK37">
        <f>IF(ISEVEN(ROW(Diff!AK37)), 4*Diff!AK37,2*Diff!AK37)</f>
        <v>1.6119999999999948</v>
      </c>
      <c r="AL37">
        <f>IF(ISEVEN(ROW(Diff!AL37)), 4*Diff!AL37,2*Diff!AL37)</f>
        <v>1.7779999999999916</v>
      </c>
      <c r="AM37">
        <f>IF(ISEVEN(ROW(Diff!AM37)), 4*Diff!AM37,2*Diff!AM37)</f>
        <v>2.1980000000000075</v>
      </c>
      <c r="AN37">
        <f>IF(ISEVEN(ROW(Diff!AN37)), 4*Diff!AN37,2*Diff!AN37)</f>
        <v>2.1560000000000059</v>
      </c>
      <c r="AO37">
        <f>IF(ISEVEN(ROW(Diff!AO37)), 4*Diff!AO37,2*Diff!AO37)</f>
        <v>0</v>
      </c>
      <c r="AP37">
        <f>IF(ISEVEN(ROW(Diff!AP37)), 4*Diff!AP37,2*Diff!AP37)</f>
        <v>0</v>
      </c>
      <c r="AQ37">
        <f>IF(ISEVEN(ROW(Diff!AQ37)), 4*Diff!AQ37,2*Diff!AQ37)</f>
        <v>0</v>
      </c>
      <c r="AR37">
        <f>IF(ISEVEN(ROW(Diff!AR37)), 4*Diff!AR37,2*Diff!AR37)</f>
        <v>0</v>
      </c>
      <c r="AS37">
        <f>IF(ISEVEN(ROW(Diff!AS37)), 4*Diff!AS37,2*Diff!AS37)</f>
        <v>0</v>
      </c>
      <c r="AT37">
        <f>IF(ISEVEN(ROW(Diff!AT37)), 4*Diff!AT37,2*Diff!AT37)</f>
        <v>0</v>
      </c>
      <c r="AU37">
        <f>IF(ISEVEN(ROW(Diff!AU37)), 4*Diff!AU37,2*Diff!AU37)</f>
        <v>0</v>
      </c>
      <c r="AV37">
        <f>IF(ISEVEN(ROW(Diff!AV37)), 4*Diff!AV37,2*Diff!AV37)</f>
        <v>0</v>
      </c>
      <c r="AW37">
        <f>IF(ISEVEN(ROW(Diff!AW37)), 4*Diff!AW37,2*Diff!AW37)</f>
        <v>0</v>
      </c>
      <c r="AX37">
        <f>IF(ISEVEN(ROW(Diff!AX37)), 4*Diff!AX37,2*Diff!AX37)</f>
        <v>0</v>
      </c>
      <c r="AY37">
        <f>IF(ISEVEN(ROW(Diff!AY37)), 4*Diff!AY37,2*Diff!AY37)</f>
        <v>0</v>
      </c>
      <c r="AZ37">
        <f>IF(ISEVEN(ROW(Diff!AZ37)), 4*Diff!AZ37,2*Diff!AZ37)</f>
        <v>0</v>
      </c>
      <c r="BA37">
        <f>IF(ISEVEN(ROW(Diff!BA37)), 4*Diff!BA37,2*Diff!BA37)</f>
        <v>0</v>
      </c>
      <c r="BB37">
        <f>IF(ISEVEN(ROW(Diff!BB37)), 4*Diff!BB37,2*Diff!BB37)</f>
        <v>0</v>
      </c>
      <c r="BC37">
        <f>IF(ISEVEN(ROW(Diff!BC37)), 4*Diff!BC37,2*Diff!BC37)</f>
        <v>0</v>
      </c>
      <c r="BD37">
        <f>IF(ISEVEN(ROW(Diff!BD37)), 4*Diff!BD37,2*Diff!BD37)</f>
        <v>0</v>
      </c>
      <c r="BE37">
        <f>IF(ISEVEN(ROW(Diff!BE37)), 4*Diff!BE37,2*Diff!BE37)</f>
        <v>1.0799999999999841</v>
      </c>
      <c r="BF37">
        <f>IF(ISEVEN(ROW(Diff!BF37)), 4*Diff!BF37,2*Diff!BF37)</f>
        <v>1.2599999999999909</v>
      </c>
      <c r="BG37">
        <f>IF(ISEVEN(ROW(Diff!BG37)), 4*Diff!BG37,2*Diff!BG37)</f>
        <v>1.4299999999999784</v>
      </c>
      <c r="BH37">
        <f>IF(ISEVEN(ROW(Diff!BH37)), 4*Diff!BH37,2*Diff!BH37)</f>
        <v>1.5660000000000025</v>
      </c>
      <c r="BI37">
        <f>IF(ISEVEN(ROW(Diff!BI37)), 4*Diff!BI37,2*Diff!BI37)</f>
        <v>1.7299999999999898</v>
      </c>
      <c r="BJ37">
        <f>IF(ISEVEN(ROW(Diff!BJ37)), 4*Diff!BJ37,2*Diff!BJ37)</f>
        <v>1.8719999999999857</v>
      </c>
      <c r="BK37">
        <f>IF(ISEVEN(ROW(Diff!BK37)), 4*Diff!BK37,2*Diff!BK37)</f>
        <v>2.0039999999999907</v>
      </c>
      <c r="BL37">
        <f>IF(ISEVEN(ROW(Diff!BL37)), 4*Diff!BL37,2*Diff!BL37)</f>
        <v>1.9699999999999989</v>
      </c>
      <c r="BM37">
        <f>IF(ISEVEN(ROW(Diff!BM37)), 4*Diff!BM37,2*Diff!BM37)</f>
        <v>1.8360000000000127</v>
      </c>
      <c r="BN37">
        <f>IF(ISEVEN(ROW(Diff!BN37)), 4*Diff!BN37,2*Diff!BN37)</f>
        <v>1.6220000000000141</v>
      </c>
      <c r="BO37">
        <f>IF(ISEVEN(ROW(Diff!BO37)), 4*Diff!BO37,2*Diff!BO37)</f>
        <v>1.7539999999999907</v>
      </c>
      <c r="BP37">
        <f>IF(ISEVEN(ROW(Diff!BP37)), 4*Diff!BP37,2*Diff!BP37)</f>
        <v>1.7860000000000014</v>
      </c>
      <c r="BQ37">
        <f>IF(ISEVEN(ROW(Diff!BQ37)), 4*Diff!BQ37,2*Diff!BQ37)</f>
        <v>2.0360000000000014</v>
      </c>
      <c r="BR37">
        <f>IF(ISEVEN(ROW(Diff!BR37)), 4*Diff!BR37,2*Diff!BR37)</f>
        <v>2.2819999999999823</v>
      </c>
      <c r="BS37">
        <f>IF(ISEVEN(ROW(Diff!BS37)), 4*Diff!BS37,2*Diff!BS37)</f>
        <v>2.525999999999982</v>
      </c>
      <c r="BT37">
        <f>IF(ISEVEN(ROW(Diff!BT37)), 4*Diff!BT37,2*Diff!BT37)</f>
        <v>2.039999999999992</v>
      </c>
      <c r="BU37">
        <f>IF(ISEVEN(ROW(Diff!BU37)), 4*Diff!BU37,2*Diff!BU37)</f>
        <v>1.853999999999985</v>
      </c>
      <c r="BV37">
        <f>IF(ISEVEN(ROW(Diff!BV37)), 4*Diff!BV37,2*Diff!BV37)</f>
        <v>1.8159999999999741</v>
      </c>
      <c r="BW37">
        <f>IF(ISEVEN(ROW(Diff!BW37)), 4*Diff!BW37,2*Diff!BW37)</f>
        <v>1.7979999999999734</v>
      </c>
      <c r="BX37">
        <f>IF(ISEVEN(ROW(Diff!BX37)), 4*Diff!BX37,2*Diff!BX37)</f>
        <v>-0.33800000000002228</v>
      </c>
      <c r="BY37">
        <f>IF(ISEVEN(ROW(Diff!BY37)), 4*Diff!BY37,2*Diff!BY37)</f>
        <v>-0.73400000000000887</v>
      </c>
      <c r="BZ37">
        <f>IF(ISEVEN(ROW(Diff!BZ37)), 4*Diff!BZ37,2*Diff!BZ37)</f>
        <v>-0.27200000000001978</v>
      </c>
      <c r="CA37">
        <f>IF(ISEVEN(ROW(Diff!CA37)), 4*Diff!CA37,2*Diff!CA37)</f>
        <v>0.29399999999998272</v>
      </c>
      <c r="CB37">
        <f>IF(ISEVEN(ROW(Diff!CB37)), 4*Diff!CB37,2*Diff!CB37)</f>
        <v>0</v>
      </c>
      <c r="CC37">
        <f>IF(ISEVEN(ROW(Diff!CC37)), 4*Diff!CC37,2*Diff!CC37)</f>
        <v>0</v>
      </c>
      <c r="CD37">
        <f>IF(ISEVEN(ROW(Diff!CD37)), 4*Diff!CD37,2*Diff!CD37)</f>
        <v>0</v>
      </c>
      <c r="CE37">
        <f>IF(ISEVEN(ROW(Diff!CE37)), 4*Diff!CE37,2*Diff!CE37)</f>
        <v>0</v>
      </c>
      <c r="CF37">
        <f>IF(ISEVEN(ROW(Diff!CF37)), 4*Diff!CF37,2*Diff!CF37)</f>
        <v>0</v>
      </c>
      <c r="CG37">
        <f>IF(ISEVEN(ROW(Diff!CG37)), 4*Diff!CG37,2*Diff!CG37)</f>
        <v>0</v>
      </c>
      <c r="CH37">
        <f>IF(ISEVEN(ROW(Diff!CH37)), 4*Diff!CH37,2*Diff!CH37)</f>
        <v>0</v>
      </c>
      <c r="CI37">
        <f>IF(ISEVEN(ROW(Diff!CI37)), 4*Diff!CI37,2*Diff!CI37)</f>
        <v>0</v>
      </c>
      <c r="CJ37">
        <f>IF(ISEVEN(ROW(Diff!CJ37)), 4*Diff!CJ37,2*Diff!CJ37)</f>
        <v>0</v>
      </c>
      <c r="CK37">
        <f>IF(ISEVEN(ROW(Diff!CK37)), 4*Diff!CK37,2*Diff!CK37)</f>
        <v>0</v>
      </c>
      <c r="CL37">
        <f>IF(ISEVEN(ROW(Diff!CL37)), 4*Diff!CL37,2*Diff!CL37)</f>
        <v>0</v>
      </c>
      <c r="CM37">
        <f>IF(ISEVEN(ROW(Diff!CM37)), 4*Diff!CM37,2*Diff!CM37)</f>
        <v>0</v>
      </c>
      <c r="CN37">
        <f>IF(ISEVEN(ROW(Diff!CN37)), 4*Diff!CN37,2*Diff!CN37)</f>
        <v>0</v>
      </c>
      <c r="CO37">
        <f>IF(ISEVEN(ROW(Diff!CO37)), 4*Diff!CO37,2*Diff!CO37)</f>
        <v>0</v>
      </c>
      <c r="CP37">
        <f>IF(ISEVEN(ROW(Diff!CP37)), 4*Diff!CP37,2*Diff!CP37)</f>
        <v>0</v>
      </c>
      <c r="CQ37">
        <f>IF(ISEVEN(ROW(Diff!CQ37)), 4*Diff!CQ37,2*Diff!CQ37)</f>
        <v>0</v>
      </c>
      <c r="CR37">
        <f>IF(ISEVEN(ROW(Diff!CR37)), 4*Diff!CR37,2*Diff!CR37)</f>
        <v>0</v>
      </c>
      <c r="CS37">
        <f>IF(ISEVEN(ROW(Diff!CS37)), 4*Diff!CS37,2*Diff!CS37)</f>
        <v>0</v>
      </c>
      <c r="CT37">
        <f>IF(ISEVEN(ROW(Diff!CT37)), 4*Diff!CT37,2*Diff!CT37)</f>
        <v>0</v>
      </c>
    </row>
    <row r="38" spans="2:98">
      <c r="B38">
        <f>IF(ISEVEN(ROW(Diff!B38)), 4*Diff!B38,2*Diff!B38)</f>
        <v>0</v>
      </c>
      <c r="C38">
        <f>IF(ISEVEN(ROW(Diff!C38)), 4*Diff!C38,2*Diff!C38)</f>
        <v>0</v>
      </c>
      <c r="D38">
        <f>IF(ISEVEN(ROW(Diff!D38)), 4*Diff!D38,2*Diff!D38)</f>
        <v>0</v>
      </c>
      <c r="E38">
        <f>IF(ISEVEN(ROW(Diff!E38)), 4*Diff!E38,2*Diff!E38)</f>
        <v>0</v>
      </c>
      <c r="F38">
        <f>IF(ISEVEN(ROW(Diff!F38)), 4*Diff!F38,2*Diff!F38)</f>
        <v>0</v>
      </c>
      <c r="G38">
        <f>IF(ISEVEN(ROW(Diff!G38)), 4*Diff!G38,2*Diff!G38)</f>
        <v>0</v>
      </c>
      <c r="H38">
        <f>IF(ISEVEN(ROW(Diff!H38)), 4*Diff!H38,2*Diff!H38)</f>
        <v>0</v>
      </c>
      <c r="I38">
        <f>IF(ISEVEN(ROW(Diff!I38)), 4*Diff!I38,2*Diff!I38)</f>
        <v>0</v>
      </c>
      <c r="J38">
        <f>IF(ISEVEN(ROW(Diff!J38)), 4*Diff!J38,2*Diff!J38)</f>
        <v>0</v>
      </c>
      <c r="K38">
        <f>IF(ISEVEN(ROW(Diff!K38)), 4*Diff!K38,2*Diff!K38)</f>
        <v>0</v>
      </c>
      <c r="L38">
        <f>IF(ISEVEN(ROW(Diff!L38)), 4*Diff!L38,2*Diff!L38)</f>
        <v>0</v>
      </c>
      <c r="M38">
        <f>IF(ISEVEN(ROW(Diff!M38)), 4*Diff!M38,2*Diff!M38)</f>
        <v>0</v>
      </c>
      <c r="N38">
        <f>IF(ISEVEN(ROW(Diff!N38)), 4*Diff!N38,2*Diff!N38)</f>
        <v>0</v>
      </c>
      <c r="O38">
        <f>IF(ISEVEN(ROW(Diff!O38)), 4*Diff!O38,2*Diff!O38)</f>
        <v>0</v>
      </c>
      <c r="P38">
        <f>IF(ISEVEN(ROW(Diff!P38)), 4*Diff!P38,2*Diff!P38)</f>
        <v>0</v>
      </c>
      <c r="Q38">
        <f>IF(ISEVEN(ROW(Diff!Q38)), 4*Diff!Q38,2*Diff!Q38)</f>
        <v>0</v>
      </c>
      <c r="R38">
        <f>IF(ISEVEN(ROW(Diff!R38)), 4*Diff!R38,2*Diff!R38)</f>
        <v>0</v>
      </c>
      <c r="S38">
        <f>IF(ISEVEN(ROW(Diff!S38)), 4*Diff!S38,2*Diff!S38)</f>
        <v>0</v>
      </c>
      <c r="T38">
        <f>IF(ISEVEN(ROW(Diff!T38)), 4*Diff!T38,2*Diff!T38)</f>
        <v>0</v>
      </c>
      <c r="U38">
        <f>IF(ISEVEN(ROW(Diff!U38)), 4*Diff!U38,2*Diff!U38)</f>
        <v>0</v>
      </c>
      <c r="V38">
        <f>IF(ISEVEN(ROW(Diff!V38)), 4*Diff!V38,2*Diff!V38)</f>
        <v>0</v>
      </c>
      <c r="W38">
        <f>IF(ISEVEN(ROW(Diff!W38)), 4*Diff!W38,2*Diff!W38)</f>
        <v>0</v>
      </c>
      <c r="X38">
        <f>IF(ISEVEN(ROW(Diff!X38)), 4*Diff!X38,2*Diff!X38)</f>
        <v>0</v>
      </c>
      <c r="Y38">
        <f>IF(ISEVEN(ROW(Diff!Y38)), 4*Diff!Y38,2*Diff!Y38)</f>
        <v>0</v>
      </c>
      <c r="Z38">
        <f>IF(ISEVEN(ROW(Diff!Z38)), 4*Diff!Z38,2*Diff!Z38)</f>
        <v>2.8359999999999559</v>
      </c>
      <c r="AA38">
        <f>IF(ISEVEN(ROW(Diff!AA38)), 4*Diff!AA38,2*Diff!AA38)</f>
        <v>3.4519999999999982</v>
      </c>
      <c r="AB38">
        <f>IF(ISEVEN(ROW(Diff!AB38)), 4*Diff!AB38,2*Diff!AB38)</f>
        <v>3.3359999999999559</v>
      </c>
      <c r="AC38">
        <f>IF(ISEVEN(ROW(Diff!AC38)), 4*Diff!AC38,2*Diff!AC38)</f>
        <v>3.5120000000000005</v>
      </c>
      <c r="AD38">
        <f>IF(ISEVEN(ROW(Diff!AD38)), 4*Diff!AD38,2*Diff!AD38)</f>
        <v>3.0160000000000196</v>
      </c>
      <c r="AE38">
        <f>IF(ISEVEN(ROW(Diff!AE38)), 4*Diff!AE38,2*Diff!AE38)</f>
        <v>2.1639999999999873</v>
      </c>
      <c r="AF38">
        <f>IF(ISEVEN(ROW(Diff!AF38)), 4*Diff!AF38,2*Diff!AF38)</f>
        <v>2.1080000000000041</v>
      </c>
      <c r="AG38">
        <f>IF(ISEVEN(ROW(Diff!AG38)), 4*Diff!AG38,2*Diff!AG38)</f>
        <v>2.4560000000000173</v>
      </c>
      <c r="AH38">
        <f>IF(ISEVEN(ROW(Diff!AH38)), 4*Diff!AH38,2*Diff!AH38)</f>
        <v>3.3319999999999936</v>
      </c>
      <c r="AI38">
        <f>IF(ISEVEN(ROW(Diff!AI38)), 4*Diff!AI38,2*Diff!AI38)</f>
        <v>3.4320000000000164</v>
      </c>
      <c r="AJ38">
        <f>IF(ISEVEN(ROW(Diff!AJ38)), 4*Diff!AJ38,2*Diff!AJ38)</f>
        <v>3.452000000000055</v>
      </c>
      <c r="AK38">
        <f>IF(ISEVEN(ROW(Diff!AK38)), 4*Diff!AK38,2*Diff!AK38)</f>
        <v>3.3040000000000305</v>
      </c>
      <c r="AL38">
        <f>IF(ISEVEN(ROW(Diff!AL38)), 4*Diff!AL38,2*Diff!AL38)</f>
        <v>3.3280000000000314</v>
      </c>
      <c r="AM38">
        <f>IF(ISEVEN(ROW(Diff!AM38)), 4*Diff!AM38,2*Diff!AM38)</f>
        <v>4.8040000000000305</v>
      </c>
      <c r="AN38">
        <f>IF(ISEVEN(ROW(Diff!AN38)), 4*Diff!AN38,2*Diff!AN38)</f>
        <v>3.7680000000000291</v>
      </c>
      <c r="AO38">
        <f>IF(ISEVEN(ROW(Diff!AO38)), 4*Diff!AO38,2*Diff!AO38)</f>
        <v>2.9440000000000168</v>
      </c>
      <c r="AP38">
        <f>IF(ISEVEN(ROW(Diff!AP38)), 4*Diff!AP38,2*Diff!AP38)</f>
        <v>0</v>
      </c>
      <c r="AQ38">
        <f>IF(ISEVEN(ROW(Diff!AQ38)), 4*Diff!AQ38,2*Diff!AQ38)</f>
        <v>0</v>
      </c>
      <c r="AR38">
        <f>IF(ISEVEN(ROW(Diff!AR38)), 4*Diff!AR38,2*Diff!AR38)</f>
        <v>0</v>
      </c>
      <c r="AS38">
        <f>IF(ISEVEN(ROW(Diff!AS38)), 4*Diff!AS38,2*Diff!AS38)</f>
        <v>0</v>
      </c>
      <c r="AT38">
        <f>IF(ISEVEN(ROW(Diff!AT38)), 4*Diff!AT38,2*Diff!AT38)</f>
        <v>0</v>
      </c>
      <c r="AU38">
        <f>IF(ISEVEN(ROW(Diff!AU38)), 4*Diff!AU38,2*Diff!AU38)</f>
        <v>0</v>
      </c>
      <c r="AV38">
        <f>IF(ISEVEN(ROW(Diff!AV38)), 4*Diff!AV38,2*Diff!AV38)</f>
        <v>0</v>
      </c>
      <c r="AW38">
        <f>IF(ISEVEN(ROW(Diff!AW38)), 4*Diff!AW38,2*Diff!AW38)</f>
        <v>0</v>
      </c>
      <c r="AX38">
        <f>IF(ISEVEN(ROW(Diff!AX38)), 4*Diff!AX38,2*Diff!AX38)</f>
        <v>0</v>
      </c>
      <c r="AY38">
        <f>IF(ISEVEN(ROW(Diff!AY38)), 4*Diff!AY38,2*Diff!AY38)</f>
        <v>0</v>
      </c>
      <c r="AZ38">
        <f>IF(ISEVEN(ROW(Diff!AZ38)), 4*Diff!AZ38,2*Diff!AZ38)</f>
        <v>0</v>
      </c>
      <c r="BA38">
        <f>IF(ISEVEN(ROW(Diff!BA38)), 4*Diff!BA38,2*Diff!BA38)</f>
        <v>0</v>
      </c>
      <c r="BB38">
        <f>IF(ISEVEN(ROW(Diff!BB38)), 4*Diff!BB38,2*Diff!BB38)</f>
        <v>0</v>
      </c>
      <c r="BC38">
        <f>IF(ISEVEN(ROW(Diff!BC38)), 4*Diff!BC38,2*Diff!BC38)</f>
        <v>0</v>
      </c>
      <c r="BD38">
        <f>IF(ISEVEN(ROW(Diff!BD38)), 4*Diff!BD38,2*Diff!BD38)</f>
        <v>0</v>
      </c>
      <c r="BE38">
        <f>IF(ISEVEN(ROW(Diff!BE38)), 4*Diff!BE38,2*Diff!BE38)</f>
        <v>0</v>
      </c>
      <c r="BF38">
        <f>IF(ISEVEN(ROW(Diff!BF38)), 4*Diff!BF38,2*Diff!BF38)</f>
        <v>0</v>
      </c>
      <c r="BG38">
        <f>IF(ISEVEN(ROW(Diff!BG38)), 4*Diff!BG38,2*Diff!BG38)</f>
        <v>0</v>
      </c>
      <c r="BH38">
        <f>IF(ISEVEN(ROW(Diff!BH38)), 4*Diff!BH38,2*Diff!BH38)</f>
        <v>0</v>
      </c>
      <c r="BI38">
        <f>IF(ISEVEN(ROW(Diff!BI38)), 4*Diff!BI38,2*Diff!BI38)</f>
        <v>3.4039999999999964</v>
      </c>
      <c r="BJ38">
        <f>IF(ISEVEN(ROW(Diff!BJ38)), 4*Diff!BJ38,2*Diff!BJ38)</f>
        <v>3.8239999999999554</v>
      </c>
      <c r="BK38">
        <f>IF(ISEVEN(ROW(Diff!BK38)), 4*Diff!BK38,2*Diff!BK38)</f>
        <v>3.8439999999999941</v>
      </c>
      <c r="BL38">
        <f>IF(ISEVEN(ROW(Diff!BL38)), 4*Diff!BL38,2*Diff!BL38)</f>
        <v>4.1279999999999859</v>
      </c>
      <c r="BM38">
        <f>IF(ISEVEN(ROW(Diff!BM38)), 4*Diff!BM38,2*Diff!BM38)</f>
        <v>3.8879999999999768</v>
      </c>
      <c r="BN38">
        <f>IF(ISEVEN(ROW(Diff!BN38)), 4*Diff!BN38,2*Diff!BN38)</f>
        <v>3.5319999999999823</v>
      </c>
      <c r="BO38">
        <f>IF(ISEVEN(ROW(Diff!BO38)), 4*Diff!BO38,2*Diff!BO38)</f>
        <v>3.4999999999999432</v>
      </c>
      <c r="BP38">
        <f>IF(ISEVEN(ROW(Diff!BP38)), 4*Diff!BP38,2*Diff!BP38)</f>
        <v>3.9799999999999613</v>
      </c>
      <c r="BQ38">
        <f>IF(ISEVEN(ROW(Diff!BQ38)), 4*Diff!BQ38,2*Diff!BQ38)</f>
        <v>4.70799999999997</v>
      </c>
      <c r="BR38">
        <f>IF(ISEVEN(ROW(Diff!BR38)), 4*Diff!BR38,2*Diff!BR38)</f>
        <v>5.4199999999999591</v>
      </c>
      <c r="BS38">
        <f>IF(ISEVEN(ROW(Diff!BS38)), 4*Diff!BS38,2*Diff!BS38)</f>
        <v>4.5839999999999463</v>
      </c>
      <c r="BT38">
        <f>IF(ISEVEN(ROW(Diff!BT38)), 4*Diff!BT38,2*Diff!BT38)</f>
        <v>4.2199999999999704</v>
      </c>
      <c r="BU38">
        <f>IF(ISEVEN(ROW(Diff!BU38)), 4*Diff!BU38,2*Diff!BU38)</f>
        <v>3.9039999999999395</v>
      </c>
      <c r="BV38">
        <f>IF(ISEVEN(ROW(Diff!BV38)), 4*Diff!BV38,2*Diff!BV38)</f>
        <v>3.4599999999999795</v>
      </c>
      <c r="BW38">
        <f>IF(ISEVEN(ROW(Diff!BW38)), 4*Diff!BW38,2*Diff!BW38)</f>
        <v>0.63599999999996726</v>
      </c>
      <c r="BX38">
        <f>IF(ISEVEN(ROW(Diff!BX38)), 4*Diff!BX38,2*Diff!BX38)</f>
        <v>-1.0600000000000023</v>
      </c>
      <c r="BY38">
        <f>IF(ISEVEN(ROW(Diff!BY38)), 4*Diff!BY38,2*Diff!BY38)</f>
        <v>-0.74000000000000909</v>
      </c>
      <c r="BZ38">
        <f>IF(ISEVEN(ROW(Diff!BZ38)), 4*Diff!BZ38,2*Diff!BZ38)</f>
        <v>-9.2000000000041382E-2</v>
      </c>
      <c r="CA38">
        <f>IF(ISEVEN(ROW(Diff!CA38)), 4*Diff!CA38,2*Diff!CA38)</f>
        <v>4.7999999999944976E-2</v>
      </c>
      <c r="CB38">
        <f>IF(ISEVEN(ROW(Diff!CB38)), 4*Diff!CB38,2*Diff!CB38)</f>
        <v>0</v>
      </c>
      <c r="CC38">
        <f>IF(ISEVEN(ROW(Diff!CC38)), 4*Diff!CC38,2*Diff!CC38)</f>
        <v>0</v>
      </c>
      <c r="CD38">
        <f>IF(ISEVEN(ROW(Diff!CD38)), 4*Diff!CD38,2*Diff!CD38)</f>
        <v>0</v>
      </c>
      <c r="CE38">
        <f>IF(ISEVEN(ROW(Diff!CE38)), 4*Diff!CE38,2*Diff!CE38)</f>
        <v>0</v>
      </c>
      <c r="CF38">
        <f>IF(ISEVEN(ROW(Diff!CF38)), 4*Diff!CF38,2*Diff!CF38)</f>
        <v>0</v>
      </c>
      <c r="CG38">
        <f>IF(ISEVEN(ROW(Diff!CG38)), 4*Diff!CG38,2*Diff!CG38)</f>
        <v>0</v>
      </c>
      <c r="CH38">
        <f>IF(ISEVEN(ROW(Diff!CH38)), 4*Diff!CH38,2*Diff!CH38)</f>
        <v>0</v>
      </c>
      <c r="CI38">
        <f>IF(ISEVEN(ROW(Diff!CI38)), 4*Diff!CI38,2*Diff!CI38)</f>
        <v>0</v>
      </c>
      <c r="CJ38">
        <f>IF(ISEVEN(ROW(Diff!CJ38)), 4*Diff!CJ38,2*Diff!CJ38)</f>
        <v>0</v>
      </c>
      <c r="CK38">
        <f>IF(ISEVEN(ROW(Diff!CK38)), 4*Diff!CK38,2*Diff!CK38)</f>
        <v>0</v>
      </c>
      <c r="CL38">
        <f>IF(ISEVEN(ROW(Diff!CL38)), 4*Diff!CL38,2*Diff!CL38)</f>
        <v>0</v>
      </c>
      <c r="CM38">
        <f>IF(ISEVEN(ROW(Diff!CM38)), 4*Diff!CM38,2*Diff!CM38)</f>
        <v>0</v>
      </c>
      <c r="CN38">
        <f>IF(ISEVEN(ROW(Diff!CN38)), 4*Diff!CN38,2*Diff!CN38)</f>
        <v>0</v>
      </c>
      <c r="CO38">
        <f>IF(ISEVEN(ROW(Diff!CO38)), 4*Diff!CO38,2*Diff!CO38)</f>
        <v>0</v>
      </c>
      <c r="CP38">
        <f>IF(ISEVEN(ROW(Diff!CP38)), 4*Diff!CP38,2*Diff!CP38)</f>
        <v>0</v>
      </c>
      <c r="CQ38">
        <f>IF(ISEVEN(ROW(Diff!CQ38)), 4*Diff!CQ38,2*Diff!CQ38)</f>
        <v>0</v>
      </c>
      <c r="CR38">
        <f>IF(ISEVEN(ROW(Diff!CR38)), 4*Diff!CR38,2*Diff!CR38)</f>
        <v>0</v>
      </c>
      <c r="CS38">
        <f>IF(ISEVEN(ROW(Diff!CS38)), 4*Diff!CS38,2*Diff!CS38)</f>
        <v>0</v>
      </c>
      <c r="CT38">
        <f>IF(ISEVEN(ROW(Diff!CT38)), 4*Diff!CT38,2*Diff!CT38)</f>
        <v>0</v>
      </c>
    </row>
    <row r="39" spans="2:98">
      <c r="B39">
        <f>IF(ISEVEN(ROW(Diff!B39)), 4*Diff!B39,2*Diff!B39)</f>
        <v>0</v>
      </c>
      <c r="C39">
        <f>IF(ISEVEN(ROW(Diff!C39)), 4*Diff!C39,2*Diff!C39)</f>
        <v>0</v>
      </c>
      <c r="D39">
        <f>IF(ISEVEN(ROW(Diff!D39)), 4*Diff!D39,2*Diff!D39)</f>
        <v>0</v>
      </c>
      <c r="E39">
        <f>IF(ISEVEN(ROW(Diff!E39)), 4*Diff!E39,2*Diff!E39)</f>
        <v>0</v>
      </c>
      <c r="F39">
        <f>IF(ISEVEN(ROW(Diff!F39)), 4*Diff!F39,2*Diff!F39)</f>
        <v>0</v>
      </c>
      <c r="G39">
        <f>IF(ISEVEN(ROW(Diff!G39)), 4*Diff!G39,2*Diff!G39)</f>
        <v>0</v>
      </c>
      <c r="H39">
        <f>IF(ISEVEN(ROW(Diff!H39)), 4*Diff!H39,2*Diff!H39)</f>
        <v>0</v>
      </c>
      <c r="I39">
        <f>IF(ISEVEN(ROW(Diff!I39)), 4*Diff!I39,2*Diff!I39)</f>
        <v>0</v>
      </c>
      <c r="J39">
        <f>IF(ISEVEN(ROW(Diff!J39)), 4*Diff!J39,2*Diff!J39)</f>
        <v>0</v>
      </c>
      <c r="K39">
        <f>IF(ISEVEN(ROW(Diff!K39)), 4*Diff!K39,2*Diff!K39)</f>
        <v>0</v>
      </c>
      <c r="L39">
        <f>IF(ISEVEN(ROW(Diff!L39)), 4*Diff!L39,2*Diff!L39)</f>
        <v>0</v>
      </c>
      <c r="M39">
        <f>IF(ISEVEN(ROW(Diff!M39)), 4*Diff!M39,2*Diff!M39)</f>
        <v>0</v>
      </c>
      <c r="N39">
        <f>IF(ISEVEN(ROW(Diff!N39)), 4*Diff!N39,2*Diff!N39)</f>
        <v>0</v>
      </c>
      <c r="O39">
        <f>IF(ISEVEN(ROW(Diff!O39)), 4*Diff!O39,2*Diff!O39)</f>
        <v>0</v>
      </c>
      <c r="P39">
        <f>IF(ISEVEN(ROW(Diff!P39)), 4*Diff!P39,2*Diff!P39)</f>
        <v>0</v>
      </c>
      <c r="Q39">
        <f>IF(ISEVEN(ROW(Diff!Q39)), 4*Diff!Q39,2*Diff!Q39)</f>
        <v>0</v>
      </c>
      <c r="R39">
        <f>IF(ISEVEN(ROW(Diff!R39)), 4*Diff!R39,2*Diff!R39)</f>
        <v>0</v>
      </c>
      <c r="S39">
        <f>IF(ISEVEN(ROW(Diff!S39)), 4*Diff!S39,2*Diff!S39)</f>
        <v>0</v>
      </c>
      <c r="T39">
        <f>IF(ISEVEN(ROW(Diff!T39)), 4*Diff!T39,2*Diff!T39)</f>
        <v>0</v>
      </c>
      <c r="U39">
        <f>IF(ISEVEN(ROW(Diff!U39)), 4*Diff!U39,2*Diff!U39)</f>
        <v>0</v>
      </c>
      <c r="V39">
        <f>IF(ISEVEN(ROW(Diff!V39)), 4*Diff!V39,2*Diff!V39)</f>
        <v>0</v>
      </c>
      <c r="W39">
        <f>IF(ISEVEN(ROW(Diff!W39)), 4*Diff!W39,2*Diff!W39)</f>
        <v>0</v>
      </c>
      <c r="X39">
        <f>IF(ISEVEN(ROW(Diff!X39)), 4*Diff!X39,2*Diff!X39)</f>
        <v>0</v>
      </c>
      <c r="Y39">
        <f>IF(ISEVEN(ROW(Diff!Y39)), 4*Diff!Y39,2*Diff!Y39)</f>
        <v>0</v>
      </c>
      <c r="Z39">
        <f>IF(ISEVEN(ROW(Diff!Z39)), 4*Diff!Z39,2*Diff!Z39)</f>
        <v>0</v>
      </c>
      <c r="AA39">
        <f>IF(ISEVEN(ROW(Diff!AA39)), 4*Diff!AA39,2*Diff!AA39)</f>
        <v>1.5519999999999925</v>
      </c>
      <c r="AB39">
        <f>IF(ISEVEN(ROW(Diff!AB39)), 4*Diff!AB39,2*Diff!AB39)</f>
        <v>1.6239999999999952</v>
      </c>
      <c r="AC39">
        <f>IF(ISEVEN(ROW(Diff!AC39)), 4*Diff!AC39,2*Diff!AC39)</f>
        <v>1.7040000000000077</v>
      </c>
      <c r="AD39">
        <f>IF(ISEVEN(ROW(Diff!AD39)), 4*Diff!AD39,2*Diff!AD39)</f>
        <v>1.4019999999999868</v>
      </c>
      <c r="AE39">
        <f>IF(ISEVEN(ROW(Diff!AE39)), 4*Diff!AE39,2*Diff!AE39)</f>
        <v>0.81999999999999318</v>
      </c>
      <c r="AF39">
        <f>IF(ISEVEN(ROW(Diff!AF39)), 4*Diff!AF39,2*Diff!AF39)</f>
        <v>1.4280000000000257</v>
      </c>
      <c r="AG39">
        <f>IF(ISEVEN(ROW(Diff!AG39)), 4*Diff!AG39,2*Diff!AG39)</f>
        <v>1.3320000000000221</v>
      </c>
      <c r="AH39">
        <f>IF(ISEVEN(ROW(Diff!AH39)), 4*Diff!AH39,2*Diff!AH39)</f>
        <v>1.1500000000000057</v>
      </c>
      <c r="AI39">
        <f>IF(ISEVEN(ROW(Diff!AI39)), 4*Diff!AI39,2*Diff!AI39)</f>
        <v>1.4819999999999993</v>
      </c>
      <c r="AJ39">
        <f>IF(ISEVEN(ROW(Diff!AJ39)), 4*Diff!AJ39,2*Diff!AJ39)</f>
        <v>1.5480000000000018</v>
      </c>
      <c r="AK39">
        <f>IF(ISEVEN(ROW(Diff!AK39)), 4*Diff!AK39,2*Diff!AK39)</f>
        <v>1.4140000000000157</v>
      </c>
      <c r="AL39">
        <f>IF(ISEVEN(ROW(Diff!AL39)), 4*Diff!AL39,2*Diff!AL39)</f>
        <v>0.69200000000000728</v>
      </c>
      <c r="AM39">
        <f>IF(ISEVEN(ROW(Diff!AM39)), 4*Diff!AM39,2*Diff!AM39)</f>
        <v>2.2520000000000095</v>
      </c>
      <c r="AN39">
        <f>IF(ISEVEN(ROW(Diff!AN39)), 4*Diff!AN39,2*Diff!AN39)</f>
        <v>1.6520000000000152</v>
      </c>
      <c r="AO39">
        <f>IF(ISEVEN(ROW(Diff!AO39)), 4*Diff!AO39,2*Diff!AO39)</f>
        <v>1.5240000000000009</v>
      </c>
      <c r="AP39">
        <f>IF(ISEVEN(ROW(Diff!AP39)), 4*Diff!AP39,2*Diff!AP39)</f>
        <v>1.6839999999999975</v>
      </c>
      <c r="AQ39">
        <f>IF(ISEVEN(ROW(Diff!AQ39)), 4*Diff!AQ39,2*Diff!AQ39)</f>
        <v>0</v>
      </c>
      <c r="AR39">
        <f>IF(ISEVEN(ROW(Diff!AR39)), 4*Diff!AR39,2*Diff!AR39)</f>
        <v>0</v>
      </c>
      <c r="AS39">
        <f>IF(ISEVEN(ROW(Diff!AS39)), 4*Diff!AS39,2*Diff!AS39)</f>
        <v>0</v>
      </c>
      <c r="AT39">
        <f>IF(ISEVEN(ROW(Diff!AT39)), 4*Diff!AT39,2*Diff!AT39)</f>
        <v>0</v>
      </c>
      <c r="AU39">
        <f>IF(ISEVEN(ROW(Diff!AU39)), 4*Diff!AU39,2*Diff!AU39)</f>
        <v>0</v>
      </c>
      <c r="AV39">
        <f>IF(ISEVEN(ROW(Diff!AV39)), 4*Diff!AV39,2*Diff!AV39)</f>
        <v>0</v>
      </c>
      <c r="AW39">
        <f>IF(ISEVEN(ROW(Diff!AW39)), 4*Diff!AW39,2*Diff!AW39)</f>
        <v>0</v>
      </c>
      <c r="AX39">
        <f>IF(ISEVEN(ROW(Diff!AX39)), 4*Diff!AX39,2*Diff!AX39)</f>
        <v>0</v>
      </c>
      <c r="AY39">
        <f>IF(ISEVEN(ROW(Diff!AY39)), 4*Diff!AY39,2*Diff!AY39)</f>
        <v>0</v>
      </c>
      <c r="AZ39">
        <f>IF(ISEVEN(ROW(Diff!AZ39)), 4*Diff!AZ39,2*Diff!AZ39)</f>
        <v>0</v>
      </c>
      <c r="BA39">
        <f>IF(ISEVEN(ROW(Diff!BA39)), 4*Diff!BA39,2*Diff!BA39)</f>
        <v>0</v>
      </c>
      <c r="BB39">
        <f>IF(ISEVEN(ROW(Diff!BB39)), 4*Diff!BB39,2*Diff!BB39)</f>
        <v>0</v>
      </c>
      <c r="BC39">
        <f>IF(ISEVEN(ROW(Diff!BC39)), 4*Diff!BC39,2*Diff!BC39)</f>
        <v>0</v>
      </c>
      <c r="BD39">
        <f>IF(ISEVEN(ROW(Diff!BD39)), 4*Diff!BD39,2*Diff!BD39)</f>
        <v>0</v>
      </c>
      <c r="BE39">
        <f>IF(ISEVEN(ROW(Diff!BE39)), 4*Diff!BE39,2*Diff!BE39)</f>
        <v>0</v>
      </c>
      <c r="BF39">
        <f>IF(ISEVEN(ROW(Diff!BF39)), 4*Diff!BF39,2*Diff!BF39)</f>
        <v>0</v>
      </c>
      <c r="BG39">
        <f>IF(ISEVEN(ROW(Diff!BG39)), 4*Diff!BG39,2*Diff!BG39)</f>
        <v>0</v>
      </c>
      <c r="BH39">
        <f>IF(ISEVEN(ROW(Diff!BH39)), 4*Diff!BH39,2*Diff!BH39)</f>
        <v>0</v>
      </c>
      <c r="BI39">
        <f>IF(ISEVEN(ROW(Diff!BI39)), 4*Diff!BI39,2*Diff!BI39)</f>
        <v>0</v>
      </c>
      <c r="BJ39">
        <f>IF(ISEVEN(ROW(Diff!BJ39)), 4*Diff!BJ39,2*Diff!BJ39)</f>
        <v>0</v>
      </c>
      <c r="BK39">
        <f>IF(ISEVEN(ROW(Diff!BK39)), 4*Diff!BK39,2*Diff!BK39)</f>
        <v>0</v>
      </c>
      <c r="BL39">
        <f>IF(ISEVEN(ROW(Diff!BL39)), 4*Diff!BL39,2*Diff!BL39)</f>
        <v>0</v>
      </c>
      <c r="BM39">
        <f>IF(ISEVEN(ROW(Diff!BM39)), 4*Diff!BM39,2*Diff!BM39)</f>
        <v>0</v>
      </c>
      <c r="BN39">
        <f>IF(ISEVEN(ROW(Diff!BN39)), 4*Diff!BN39,2*Diff!BN39)</f>
        <v>0</v>
      </c>
      <c r="BO39">
        <f>IF(ISEVEN(ROW(Diff!BO39)), 4*Diff!BO39,2*Diff!BO39)</f>
        <v>0</v>
      </c>
      <c r="BP39">
        <f>IF(ISEVEN(ROW(Diff!BP39)), 4*Diff!BP39,2*Diff!BP39)</f>
        <v>1.8019999999999925</v>
      </c>
      <c r="BQ39">
        <f>IF(ISEVEN(ROW(Diff!BQ39)), 4*Diff!BQ39,2*Diff!BQ39)</f>
        <v>1.4459999999999695</v>
      </c>
      <c r="BR39">
        <f>IF(ISEVEN(ROW(Diff!BR39)), 4*Diff!BR39,2*Diff!BR39)</f>
        <v>1.7859999999999729</v>
      </c>
      <c r="BS39">
        <f>IF(ISEVEN(ROW(Diff!BS39)), 4*Diff!BS39,2*Diff!BS39)</f>
        <v>0.78399999999999181</v>
      </c>
      <c r="BT39">
        <f>IF(ISEVEN(ROW(Diff!BT39)), 4*Diff!BT39,2*Diff!BT39)</f>
        <v>0.35799999999997567</v>
      </c>
      <c r="BU39">
        <f>IF(ISEVEN(ROW(Diff!BU39)), 4*Diff!BU39,2*Diff!BU39)</f>
        <v>0.72799999999998022</v>
      </c>
      <c r="BV39">
        <f>IF(ISEVEN(ROW(Diff!BV39)), 4*Diff!BV39,2*Diff!BV39)</f>
        <v>0.23999999999998067</v>
      </c>
      <c r="BW39">
        <f>IF(ISEVEN(ROW(Diff!BW39)), 4*Diff!BW39,2*Diff!BW39)</f>
        <v>1.799999999997226E-2</v>
      </c>
      <c r="BX39">
        <f>IF(ISEVEN(ROW(Diff!BX39)), 4*Diff!BX39,2*Diff!BX39)</f>
        <v>-0.26000000000001933</v>
      </c>
      <c r="BY39">
        <f>IF(ISEVEN(ROW(Diff!BY39)), 4*Diff!BY39,2*Diff!BY39)</f>
        <v>-7.6000000000021828E-2</v>
      </c>
      <c r="BZ39">
        <f>IF(ISEVEN(ROW(Diff!BZ39)), 4*Diff!BZ39,2*Diff!BZ39)</f>
        <v>0</v>
      </c>
      <c r="CA39">
        <f>IF(ISEVEN(ROW(Diff!CA39)), 4*Diff!CA39,2*Diff!CA39)</f>
        <v>0</v>
      </c>
      <c r="CB39">
        <f>IF(ISEVEN(ROW(Diff!CB39)), 4*Diff!CB39,2*Diff!CB39)</f>
        <v>0</v>
      </c>
      <c r="CC39">
        <f>IF(ISEVEN(ROW(Diff!CC39)), 4*Diff!CC39,2*Diff!CC39)</f>
        <v>0</v>
      </c>
      <c r="CD39">
        <f>IF(ISEVEN(ROW(Diff!CD39)), 4*Diff!CD39,2*Diff!CD39)</f>
        <v>0</v>
      </c>
      <c r="CE39">
        <f>IF(ISEVEN(ROW(Diff!CE39)), 4*Diff!CE39,2*Diff!CE39)</f>
        <v>0</v>
      </c>
      <c r="CF39">
        <f>IF(ISEVEN(ROW(Diff!CF39)), 4*Diff!CF39,2*Diff!CF39)</f>
        <v>0</v>
      </c>
      <c r="CG39">
        <f>IF(ISEVEN(ROW(Diff!CG39)), 4*Diff!CG39,2*Diff!CG39)</f>
        <v>0</v>
      </c>
      <c r="CH39">
        <f>IF(ISEVEN(ROW(Diff!CH39)), 4*Diff!CH39,2*Diff!CH39)</f>
        <v>0</v>
      </c>
      <c r="CI39">
        <f>IF(ISEVEN(ROW(Diff!CI39)), 4*Diff!CI39,2*Diff!CI39)</f>
        <v>0</v>
      </c>
      <c r="CJ39">
        <f>IF(ISEVEN(ROW(Diff!CJ39)), 4*Diff!CJ39,2*Diff!CJ39)</f>
        <v>0</v>
      </c>
      <c r="CK39">
        <f>IF(ISEVEN(ROW(Diff!CK39)), 4*Diff!CK39,2*Diff!CK39)</f>
        <v>0</v>
      </c>
      <c r="CL39">
        <f>IF(ISEVEN(ROW(Diff!CL39)), 4*Diff!CL39,2*Diff!CL39)</f>
        <v>0</v>
      </c>
      <c r="CM39">
        <f>IF(ISEVEN(ROW(Diff!CM39)), 4*Diff!CM39,2*Diff!CM39)</f>
        <v>0</v>
      </c>
      <c r="CN39">
        <f>IF(ISEVEN(ROW(Diff!CN39)), 4*Diff!CN39,2*Diff!CN39)</f>
        <v>0</v>
      </c>
      <c r="CO39">
        <f>IF(ISEVEN(ROW(Diff!CO39)), 4*Diff!CO39,2*Diff!CO39)</f>
        <v>0</v>
      </c>
      <c r="CP39">
        <f>IF(ISEVEN(ROW(Diff!CP39)), 4*Diff!CP39,2*Diff!CP39)</f>
        <v>0</v>
      </c>
      <c r="CQ39">
        <f>IF(ISEVEN(ROW(Diff!CQ39)), 4*Diff!CQ39,2*Diff!CQ39)</f>
        <v>0</v>
      </c>
      <c r="CR39">
        <f>IF(ISEVEN(ROW(Diff!CR39)), 4*Diff!CR39,2*Diff!CR39)</f>
        <v>0</v>
      </c>
      <c r="CS39">
        <f>IF(ISEVEN(ROW(Diff!CS39)), 4*Diff!CS39,2*Diff!CS39)</f>
        <v>0</v>
      </c>
      <c r="CT39">
        <f>IF(ISEVEN(ROW(Diff!CT39)), 4*Diff!CT39,2*Diff!CT39)</f>
        <v>0</v>
      </c>
    </row>
    <row r="40" spans="2:98">
      <c r="B40">
        <f>IF(ISEVEN(ROW(Diff!B40)), 4*Diff!B40,2*Diff!B40)</f>
        <v>0</v>
      </c>
      <c r="C40">
        <f>IF(ISEVEN(ROW(Diff!C40)), 4*Diff!C40,2*Diff!C40)</f>
        <v>0</v>
      </c>
      <c r="D40">
        <f>IF(ISEVEN(ROW(Diff!D40)), 4*Diff!D40,2*Diff!D40)</f>
        <v>0</v>
      </c>
      <c r="E40">
        <f>IF(ISEVEN(ROW(Diff!E40)), 4*Diff!E40,2*Diff!E40)</f>
        <v>0</v>
      </c>
      <c r="F40">
        <f>IF(ISEVEN(ROW(Diff!F40)), 4*Diff!F40,2*Diff!F40)</f>
        <v>0</v>
      </c>
      <c r="G40">
        <f>IF(ISEVEN(ROW(Diff!G40)), 4*Diff!G40,2*Diff!G40)</f>
        <v>0</v>
      </c>
      <c r="H40">
        <f>IF(ISEVEN(ROW(Diff!H40)), 4*Diff!H40,2*Diff!H40)</f>
        <v>0</v>
      </c>
      <c r="I40">
        <f>IF(ISEVEN(ROW(Diff!I40)), 4*Diff!I40,2*Diff!I40)</f>
        <v>0</v>
      </c>
      <c r="J40">
        <f>IF(ISEVEN(ROW(Diff!J40)), 4*Diff!J40,2*Diff!J40)</f>
        <v>0</v>
      </c>
      <c r="K40">
        <f>IF(ISEVEN(ROW(Diff!K40)), 4*Diff!K40,2*Diff!K40)</f>
        <v>0</v>
      </c>
      <c r="L40">
        <f>IF(ISEVEN(ROW(Diff!L40)), 4*Diff!L40,2*Diff!L40)</f>
        <v>0</v>
      </c>
      <c r="M40">
        <f>IF(ISEVEN(ROW(Diff!M40)), 4*Diff!M40,2*Diff!M40)</f>
        <v>0</v>
      </c>
      <c r="N40">
        <f>IF(ISEVEN(ROW(Diff!N40)), 4*Diff!N40,2*Diff!N40)</f>
        <v>0</v>
      </c>
      <c r="O40">
        <f>IF(ISEVEN(ROW(Diff!O40)), 4*Diff!O40,2*Diff!O40)</f>
        <v>0</v>
      </c>
      <c r="P40">
        <f>IF(ISEVEN(ROW(Diff!P40)), 4*Diff!P40,2*Diff!P40)</f>
        <v>0</v>
      </c>
      <c r="Q40">
        <f>IF(ISEVEN(ROW(Diff!Q40)), 4*Diff!Q40,2*Diff!Q40)</f>
        <v>0</v>
      </c>
      <c r="R40">
        <f>IF(ISEVEN(ROW(Diff!R40)), 4*Diff!R40,2*Diff!R40)</f>
        <v>0</v>
      </c>
      <c r="S40">
        <f>IF(ISEVEN(ROW(Diff!S40)), 4*Diff!S40,2*Diff!S40)</f>
        <v>0</v>
      </c>
      <c r="T40">
        <f>IF(ISEVEN(ROW(Diff!T40)), 4*Diff!T40,2*Diff!T40)</f>
        <v>0</v>
      </c>
      <c r="U40">
        <f>IF(ISEVEN(ROW(Diff!U40)), 4*Diff!U40,2*Diff!U40)</f>
        <v>0</v>
      </c>
      <c r="V40">
        <f>IF(ISEVEN(ROW(Diff!V40)), 4*Diff!V40,2*Diff!V40)</f>
        <v>0</v>
      </c>
      <c r="W40">
        <f>IF(ISEVEN(ROW(Diff!W40)), 4*Diff!W40,2*Diff!W40)</f>
        <v>0</v>
      </c>
      <c r="X40">
        <f>IF(ISEVEN(ROW(Diff!X40)), 4*Diff!X40,2*Diff!X40)</f>
        <v>0</v>
      </c>
      <c r="Y40">
        <f>IF(ISEVEN(ROW(Diff!Y40)), 4*Diff!Y40,2*Diff!Y40)</f>
        <v>0</v>
      </c>
      <c r="Z40">
        <f>IF(ISEVEN(ROW(Diff!Z40)), 4*Diff!Z40,2*Diff!Z40)</f>
        <v>0</v>
      </c>
      <c r="AA40">
        <f>IF(ISEVEN(ROW(Diff!AA40)), 4*Diff!AA40,2*Diff!AA40)</f>
        <v>2.7319999999999709</v>
      </c>
      <c r="AB40">
        <f>IF(ISEVEN(ROW(Diff!AB40)), 4*Diff!AB40,2*Diff!AB40)</f>
        <v>3.4559999999999604</v>
      </c>
      <c r="AC40">
        <f>IF(ISEVEN(ROW(Diff!AC40)), 4*Diff!AC40,2*Diff!AC40)</f>
        <v>3.4920000000000186</v>
      </c>
      <c r="AD40">
        <f>IF(ISEVEN(ROW(Diff!AD40)), 4*Diff!AD40,2*Diff!AD40)</f>
        <v>4.396000000000015</v>
      </c>
      <c r="AE40">
        <f>IF(ISEVEN(ROW(Diff!AE40)), 4*Diff!AE40,2*Diff!AE40)</f>
        <v>3.3520000000000323</v>
      </c>
      <c r="AF40">
        <f>IF(ISEVEN(ROW(Diff!AF40)), 4*Diff!AF40,2*Diff!AF40)</f>
        <v>2.5960000000000036</v>
      </c>
      <c r="AG40">
        <f>IF(ISEVEN(ROW(Diff!AG40)), 4*Diff!AG40,2*Diff!AG40)</f>
        <v>2.6280000000000427</v>
      </c>
      <c r="AH40">
        <f>IF(ISEVEN(ROW(Diff!AH40)), 4*Diff!AH40,2*Diff!AH40)</f>
        <v>2.4959999999999809</v>
      </c>
      <c r="AI40">
        <f>IF(ISEVEN(ROW(Diff!AI40)), 4*Diff!AI40,2*Diff!AI40)</f>
        <v>2.5079999999999814</v>
      </c>
      <c r="AJ40">
        <f>IF(ISEVEN(ROW(Diff!AJ40)), 4*Diff!AJ40,2*Diff!AJ40)</f>
        <v>2.1560000000000059</v>
      </c>
      <c r="AK40">
        <f>IF(ISEVEN(ROW(Diff!AK40)), 4*Diff!AK40,2*Diff!AK40)</f>
        <v>1.839999999999975</v>
      </c>
      <c r="AL40">
        <f>IF(ISEVEN(ROW(Diff!AL40)), 4*Diff!AL40,2*Diff!AL40)</f>
        <v>1.4479999999999791</v>
      </c>
      <c r="AM40">
        <f>IF(ISEVEN(ROW(Diff!AM40)), 4*Diff!AM40,2*Diff!AM40)</f>
        <v>2.8439999999999941</v>
      </c>
      <c r="AN40">
        <f>IF(ISEVEN(ROW(Diff!AN40)), 4*Diff!AN40,2*Diff!AN40)</f>
        <v>2.6240000000000236</v>
      </c>
      <c r="AO40">
        <f>IF(ISEVEN(ROW(Diff!AO40)), 4*Diff!AO40,2*Diff!AO40)</f>
        <v>3.1519999999999868</v>
      </c>
      <c r="AP40">
        <f>IF(ISEVEN(ROW(Diff!AP40)), 4*Diff!AP40,2*Diff!AP40)</f>
        <v>3.1000000000000227</v>
      </c>
      <c r="AQ40">
        <f>IF(ISEVEN(ROW(Diff!AQ40)), 4*Diff!AQ40,2*Diff!AQ40)</f>
        <v>3.4120000000000346</v>
      </c>
      <c r="AR40">
        <f>IF(ISEVEN(ROW(Diff!AR40)), 4*Diff!AR40,2*Diff!AR40)</f>
        <v>0</v>
      </c>
      <c r="AS40">
        <f>IF(ISEVEN(ROW(Diff!AS40)), 4*Diff!AS40,2*Diff!AS40)</f>
        <v>0</v>
      </c>
      <c r="AT40">
        <f>IF(ISEVEN(ROW(Diff!AT40)), 4*Diff!AT40,2*Diff!AT40)</f>
        <v>0</v>
      </c>
      <c r="AU40">
        <f>IF(ISEVEN(ROW(Diff!AU40)), 4*Diff!AU40,2*Diff!AU40)</f>
        <v>0</v>
      </c>
      <c r="AV40">
        <f>IF(ISEVEN(ROW(Diff!AV40)), 4*Diff!AV40,2*Diff!AV40)</f>
        <v>0</v>
      </c>
      <c r="AW40">
        <f>IF(ISEVEN(ROW(Diff!AW40)), 4*Diff!AW40,2*Diff!AW40)</f>
        <v>0</v>
      </c>
      <c r="AX40">
        <f>IF(ISEVEN(ROW(Diff!AX40)), 4*Diff!AX40,2*Diff!AX40)</f>
        <v>0</v>
      </c>
      <c r="AY40">
        <f>IF(ISEVEN(ROW(Diff!AY40)), 4*Diff!AY40,2*Diff!AY40)</f>
        <v>0</v>
      </c>
      <c r="AZ40">
        <f>IF(ISEVEN(ROW(Diff!AZ40)), 4*Diff!AZ40,2*Diff!AZ40)</f>
        <v>0</v>
      </c>
      <c r="BA40">
        <f>IF(ISEVEN(ROW(Diff!BA40)), 4*Diff!BA40,2*Diff!BA40)</f>
        <v>0</v>
      </c>
      <c r="BB40">
        <f>IF(ISEVEN(ROW(Diff!BB40)), 4*Diff!BB40,2*Diff!BB40)</f>
        <v>0</v>
      </c>
      <c r="BC40">
        <f>IF(ISEVEN(ROW(Diff!BC40)), 4*Diff!BC40,2*Diff!BC40)</f>
        <v>0</v>
      </c>
      <c r="BD40">
        <f>IF(ISEVEN(ROW(Diff!BD40)), 4*Diff!BD40,2*Diff!BD40)</f>
        <v>0</v>
      </c>
      <c r="BE40">
        <f>IF(ISEVEN(ROW(Diff!BE40)), 4*Diff!BE40,2*Diff!BE40)</f>
        <v>0</v>
      </c>
      <c r="BF40">
        <f>IF(ISEVEN(ROW(Diff!BF40)), 4*Diff!BF40,2*Diff!BF40)</f>
        <v>0</v>
      </c>
      <c r="BG40">
        <f>IF(ISEVEN(ROW(Diff!BG40)), 4*Diff!BG40,2*Diff!BG40)</f>
        <v>0</v>
      </c>
      <c r="BH40">
        <f>IF(ISEVEN(ROW(Diff!BH40)), 4*Diff!BH40,2*Diff!BH40)</f>
        <v>0</v>
      </c>
      <c r="BI40">
        <f>IF(ISEVEN(ROW(Diff!BI40)), 4*Diff!BI40,2*Diff!BI40)</f>
        <v>0</v>
      </c>
      <c r="BJ40">
        <f>IF(ISEVEN(ROW(Diff!BJ40)), 4*Diff!BJ40,2*Diff!BJ40)</f>
        <v>0</v>
      </c>
      <c r="BK40">
        <f>IF(ISEVEN(ROW(Diff!BK40)), 4*Diff!BK40,2*Diff!BK40)</f>
        <v>0</v>
      </c>
      <c r="BL40">
        <f>IF(ISEVEN(ROW(Diff!BL40)), 4*Diff!BL40,2*Diff!BL40)</f>
        <v>0</v>
      </c>
      <c r="BM40">
        <f>IF(ISEVEN(ROW(Diff!BM40)), 4*Diff!BM40,2*Diff!BM40)</f>
        <v>0</v>
      </c>
      <c r="BN40">
        <f>IF(ISEVEN(ROW(Diff!BN40)), 4*Diff!BN40,2*Diff!BN40)</f>
        <v>0</v>
      </c>
      <c r="BO40">
        <f>IF(ISEVEN(ROW(Diff!BO40)), 4*Diff!BO40,2*Diff!BO40)</f>
        <v>0</v>
      </c>
      <c r="BP40">
        <f>IF(ISEVEN(ROW(Diff!BP40)), 4*Diff!BP40,2*Diff!BP40)</f>
        <v>0</v>
      </c>
      <c r="BQ40">
        <f>IF(ISEVEN(ROW(Diff!BQ40)), 4*Diff!BQ40,2*Diff!BQ40)</f>
        <v>0</v>
      </c>
      <c r="BR40">
        <f>IF(ISEVEN(ROW(Diff!BR40)), 4*Diff!BR40,2*Diff!BR40)</f>
        <v>0</v>
      </c>
      <c r="BS40">
        <f>IF(ISEVEN(ROW(Diff!BS40)), 4*Diff!BS40,2*Diff!BS40)</f>
        <v>0</v>
      </c>
      <c r="BT40">
        <f>IF(ISEVEN(ROW(Diff!BT40)), 4*Diff!BT40,2*Diff!BT40)</f>
        <v>0.21999999999997044</v>
      </c>
      <c r="BU40">
        <f>IF(ISEVEN(ROW(Diff!BU40)), 4*Diff!BU40,2*Diff!BU40)</f>
        <v>0.11599999999998545</v>
      </c>
      <c r="BV40">
        <f>IF(ISEVEN(ROW(Diff!BV40)), 4*Diff!BV40,2*Diff!BV40)</f>
        <v>0.11199999999996635</v>
      </c>
      <c r="BW40">
        <f>IF(ISEVEN(ROW(Diff!BW40)), 4*Diff!BW40,2*Diff!BW40)</f>
        <v>0.1239999999999668</v>
      </c>
      <c r="BX40">
        <f>IF(ISEVEN(ROW(Diff!BX40)), 4*Diff!BX40,2*Diff!BX40)</f>
        <v>0.1239999999999668</v>
      </c>
      <c r="BY40">
        <f>IF(ISEVEN(ROW(Diff!BY40)), 4*Diff!BY40,2*Diff!BY40)</f>
        <v>6.399999999996453E-2</v>
      </c>
      <c r="BZ40">
        <f>IF(ISEVEN(ROW(Diff!BZ40)), 4*Diff!BZ40,2*Diff!BZ40)</f>
        <v>0</v>
      </c>
      <c r="CA40">
        <f>IF(ISEVEN(ROW(Diff!CA40)), 4*Diff!CA40,2*Diff!CA40)</f>
        <v>0</v>
      </c>
      <c r="CB40">
        <f>IF(ISEVEN(ROW(Diff!CB40)), 4*Diff!CB40,2*Diff!CB40)</f>
        <v>0</v>
      </c>
      <c r="CC40">
        <f>IF(ISEVEN(ROW(Diff!CC40)), 4*Diff!CC40,2*Diff!CC40)</f>
        <v>0</v>
      </c>
      <c r="CD40">
        <f>IF(ISEVEN(ROW(Diff!CD40)), 4*Diff!CD40,2*Diff!CD40)</f>
        <v>0</v>
      </c>
      <c r="CE40">
        <f>IF(ISEVEN(ROW(Diff!CE40)), 4*Diff!CE40,2*Diff!CE40)</f>
        <v>0</v>
      </c>
      <c r="CF40">
        <f>IF(ISEVEN(ROW(Diff!CF40)), 4*Diff!CF40,2*Diff!CF40)</f>
        <v>0</v>
      </c>
      <c r="CG40">
        <f>IF(ISEVEN(ROW(Diff!CG40)), 4*Diff!CG40,2*Diff!CG40)</f>
        <v>0</v>
      </c>
      <c r="CH40">
        <f>IF(ISEVEN(ROW(Diff!CH40)), 4*Diff!CH40,2*Diff!CH40)</f>
        <v>0</v>
      </c>
      <c r="CI40">
        <f>IF(ISEVEN(ROW(Diff!CI40)), 4*Diff!CI40,2*Diff!CI40)</f>
        <v>0</v>
      </c>
      <c r="CJ40">
        <f>IF(ISEVEN(ROW(Diff!CJ40)), 4*Diff!CJ40,2*Diff!CJ40)</f>
        <v>0</v>
      </c>
      <c r="CK40">
        <f>IF(ISEVEN(ROW(Diff!CK40)), 4*Diff!CK40,2*Diff!CK40)</f>
        <v>0</v>
      </c>
      <c r="CL40">
        <f>IF(ISEVEN(ROW(Diff!CL40)), 4*Diff!CL40,2*Diff!CL40)</f>
        <v>0</v>
      </c>
      <c r="CM40">
        <f>IF(ISEVEN(ROW(Diff!CM40)), 4*Diff!CM40,2*Diff!CM40)</f>
        <v>0</v>
      </c>
      <c r="CN40">
        <f>IF(ISEVEN(ROW(Diff!CN40)), 4*Diff!CN40,2*Diff!CN40)</f>
        <v>0</v>
      </c>
      <c r="CO40">
        <f>IF(ISEVEN(ROW(Diff!CO40)), 4*Diff!CO40,2*Diff!CO40)</f>
        <v>0</v>
      </c>
      <c r="CP40">
        <f>IF(ISEVEN(ROW(Diff!CP40)), 4*Diff!CP40,2*Diff!CP40)</f>
        <v>0</v>
      </c>
      <c r="CQ40">
        <f>IF(ISEVEN(ROW(Diff!CQ40)), 4*Diff!CQ40,2*Diff!CQ40)</f>
        <v>0</v>
      </c>
      <c r="CR40">
        <f>IF(ISEVEN(ROW(Diff!CR40)), 4*Diff!CR40,2*Diff!CR40)</f>
        <v>0</v>
      </c>
      <c r="CS40">
        <f>IF(ISEVEN(ROW(Diff!CS40)), 4*Diff!CS40,2*Diff!CS40)</f>
        <v>0</v>
      </c>
      <c r="CT40">
        <f>IF(ISEVEN(ROW(Diff!CT40)), 4*Diff!CT40,2*Diff!CT40)</f>
        <v>0</v>
      </c>
    </row>
    <row r="41" spans="2:98">
      <c r="B41">
        <f>IF(ISEVEN(ROW(Diff!B41)), 4*Diff!B41,2*Diff!B41)</f>
        <v>0</v>
      </c>
      <c r="C41">
        <f>IF(ISEVEN(ROW(Diff!C41)), 4*Diff!C41,2*Diff!C41)</f>
        <v>0</v>
      </c>
      <c r="D41">
        <f>IF(ISEVEN(ROW(Diff!D41)), 4*Diff!D41,2*Diff!D41)</f>
        <v>0</v>
      </c>
      <c r="E41">
        <f>IF(ISEVEN(ROW(Diff!E41)), 4*Diff!E41,2*Diff!E41)</f>
        <v>0</v>
      </c>
      <c r="F41">
        <f>IF(ISEVEN(ROW(Diff!F41)), 4*Diff!F41,2*Diff!F41)</f>
        <v>0</v>
      </c>
      <c r="G41">
        <f>IF(ISEVEN(ROW(Diff!G41)), 4*Diff!G41,2*Diff!G41)</f>
        <v>0</v>
      </c>
      <c r="H41">
        <f>IF(ISEVEN(ROW(Diff!H41)), 4*Diff!H41,2*Diff!H41)</f>
        <v>0</v>
      </c>
      <c r="I41">
        <f>IF(ISEVEN(ROW(Diff!I41)), 4*Diff!I41,2*Diff!I41)</f>
        <v>0</v>
      </c>
      <c r="J41">
        <f>IF(ISEVEN(ROW(Diff!J41)), 4*Diff!J41,2*Diff!J41)</f>
        <v>0</v>
      </c>
      <c r="K41">
        <f>IF(ISEVEN(ROW(Diff!K41)), 4*Diff!K41,2*Diff!K41)</f>
        <v>0</v>
      </c>
      <c r="L41">
        <f>IF(ISEVEN(ROW(Diff!L41)), 4*Diff!L41,2*Diff!L41)</f>
        <v>0</v>
      </c>
      <c r="M41">
        <f>IF(ISEVEN(ROW(Diff!M41)), 4*Diff!M41,2*Diff!M41)</f>
        <v>0</v>
      </c>
      <c r="N41">
        <f>IF(ISEVEN(ROW(Diff!N41)), 4*Diff!N41,2*Diff!N41)</f>
        <v>0</v>
      </c>
      <c r="O41">
        <f>IF(ISEVEN(ROW(Diff!O41)), 4*Diff!O41,2*Diff!O41)</f>
        <v>0</v>
      </c>
      <c r="P41">
        <f>IF(ISEVEN(ROW(Diff!P41)), 4*Diff!P41,2*Diff!P41)</f>
        <v>0</v>
      </c>
      <c r="Q41">
        <f>IF(ISEVEN(ROW(Diff!Q41)), 4*Diff!Q41,2*Diff!Q41)</f>
        <v>0</v>
      </c>
      <c r="R41">
        <f>IF(ISEVEN(ROW(Diff!R41)), 4*Diff!R41,2*Diff!R41)</f>
        <v>0</v>
      </c>
      <c r="S41">
        <f>IF(ISEVEN(ROW(Diff!S41)), 4*Diff!S41,2*Diff!S41)</f>
        <v>0</v>
      </c>
      <c r="T41">
        <f>IF(ISEVEN(ROW(Diff!T41)), 4*Diff!T41,2*Diff!T41)</f>
        <v>0</v>
      </c>
      <c r="U41">
        <f>IF(ISEVEN(ROW(Diff!U41)), 4*Diff!U41,2*Diff!U41)</f>
        <v>0</v>
      </c>
      <c r="V41">
        <f>IF(ISEVEN(ROW(Diff!V41)), 4*Diff!V41,2*Diff!V41)</f>
        <v>0</v>
      </c>
      <c r="W41">
        <f>IF(ISEVEN(ROW(Diff!W41)), 4*Diff!W41,2*Diff!W41)</f>
        <v>0</v>
      </c>
      <c r="X41">
        <f>IF(ISEVEN(ROW(Diff!X41)), 4*Diff!X41,2*Diff!X41)</f>
        <v>0</v>
      </c>
      <c r="Y41">
        <f>IF(ISEVEN(ROW(Diff!Y41)), 4*Diff!Y41,2*Diff!Y41)</f>
        <v>0</v>
      </c>
      <c r="Z41">
        <f>IF(ISEVEN(ROW(Diff!Z41)), 4*Diff!Z41,2*Diff!Z41)</f>
        <v>0</v>
      </c>
      <c r="AA41">
        <f>IF(ISEVEN(ROW(Diff!AA41)), 4*Diff!AA41,2*Diff!AA41)</f>
        <v>0</v>
      </c>
      <c r="AB41">
        <f>IF(ISEVEN(ROW(Diff!AB41)), 4*Diff!AB41,2*Diff!AB41)</f>
        <v>0.96799999999998931</v>
      </c>
      <c r="AC41">
        <f>IF(ISEVEN(ROW(Diff!AC41)), 4*Diff!AC41,2*Diff!AC41)</f>
        <v>1.6260000000000048</v>
      </c>
      <c r="AD41">
        <f>IF(ISEVEN(ROW(Diff!AD41)), 4*Diff!AD41,2*Diff!AD41)</f>
        <v>2.2019999999999982</v>
      </c>
      <c r="AE41">
        <f>IF(ISEVEN(ROW(Diff!AE41)), 4*Diff!AE41,2*Diff!AE41)</f>
        <v>1.8340000000000032</v>
      </c>
      <c r="AF41">
        <f>IF(ISEVEN(ROW(Diff!AF41)), 4*Diff!AF41,2*Diff!AF41)</f>
        <v>1.2420000000000186</v>
      </c>
      <c r="AG41">
        <f>IF(ISEVEN(ROW(Diff!AG41)), 4*Diff!AG41,2*Diff!AG41)</f>
        <v>1.2040000000000077</v>
      </c>
      <c r="AH41">
        <f>IF(ISEVEN(ROW(Diff!AH41)), 4*Diff!AH41,2*Diff!AH41)</f>
        <v>1.2839999999999918</v>
      </c>
      <c r="AI41">
        <f>IF(ISEVEN(ROW(Diff!AI41)), 4*Diff!AI41,2*Diff!AI41)</f>
        <v>1.2299999999999898</v>
      </c>
      <c r="AJ41">
        <f>IF(ISEVEN(ROW(Diff!AJ41)), 4*Diff!AJ41,2*Diff!AJ41)</f>
        <v>1.304000000000002</v>
      </c>
      <c r="AK41">
        <f>IF(ISEVEN(ROW(Diff!AK41)), 4*Diff!AK41,2*Diff!AK41)</f>
        <v>1.2020000000000266</v>
      </c>
      <c r="AL41">
        <f>IF(ISEVEN(ROW(Diff!AL41)), 4*Diff!AL41,2*Diff!AL41)</f>
        <v>0.79800000000000182</v>
      </c>
      <c r="AM41">
        <f>IF(ISEVEN(ROW(Diff!AM41)), 4*Diff!AM41,2*Diff!AM41)</f>
        <v>1.0740000000000123</v>
      </c>
      <c r="AN41">
        <f>IF(ISEVEN(ROW(Diff!AN41)), 4*Diff!AN41,2*Diff!AN41)</f>
        <v>1.2719999999999914</v>
      </c>
      <c r="AO41">
        <f>IF(ISEVEN(ROW(Diff!AO41)), 4*Diff!AO41,2*Diff!AO41)</f>
        <v>1.3340000000000032</v>
      </c>
      <c r="AP41">
        <f>IF(ISEVEN(ROW(Diff!AP41)), 4*Diff!AP41,2*Diff!AP41)</f>
        <v>1.5960000000000036</v>
      </c>
      <c r="AQ41">
        <f>IF(ISEVEN(ROW(Diff!AQ41)), 4*Diff!AQ41,2*Diff!AQ41)</f>
        <v>1.8920000000000243</v>
      </c>
      <c r="AR41">
        <f>IF(ISEVEN(ROW(Diff!AR41)), 4*Diff!AR41,2*Diff!AR41)</f>
        <v>0</v>
      </c>
      <c r="AS41">
        <f>IF(ISEVEN(ROW(Diff!AS41)), 4*Diff!AS41,2*Diff!AS41)</f>
        <v>0</v>
      </c>
      <c r="AT41">
        <f>IF(ISEVEN(ROW(Diff!AT41)), 4*Diff!AT41,2*Diff!AT41)</f>
        <v>0</v>
      </c>
      <c r="AU41">
        <f>IF(ISEVEN(ROW(Diff!AU41)), 4*Diff!AU41,2*Diff!AU41)</f>
        <v>0</v>
      </c>
      <c r="AV41">
        <f>IF(ISEVEN(ROW(Diff!AV41)), 4*Diff!AV41,2*Diff!AV41)</f>
        <v>0</v>
      </c>
      <c r="AW41">
        <f>IF(ISEVEN(ROW(Diff!AW41)), 4*Diff!AW41,2*Diff!AW41)</f>
        <v>0</v>
      </c>
      <c r="AX41">
        <f>IF(ISEVEN(ROW(Diff!AX41)), 4*Diff!AX41,2*Diff!AX41)</f>
        <v>0</v>
      </c>
      <c r="AY41">
        <f>IF(ISEVEN(ROW(Diff!AY41)), 4*Diff!AY41,2*Diff!AY41)</f>
        <v>0</v>
      </c>
      <c r="AZ41">
        <f>IF(ISEVEN(ROW(Diff!AZ41)), 4*Diff!AZ41,2*Diff!AZ41)</f>
        <v>0</v>
      </c>
      <c r="BA41">
        <f>IF(ISEVEN(ROW(Diff!BA41)), 4*Diff!BA41,2*Diff!BA41)</f>
        <v>0</v>
      </c>
      <c r="BB41">
        <f>IF(ISEVEN(ROW(Diff!BB41)), 4*Diff!BB41,2*Diff!BB41)</f>
        <v>0</v>
      </c>
      <c r="BC41">
        <f>IF(ISEVEN(ROW(Diff!BC41)), 4*Diff!BC41,2*Diff!BC41)</f>
        <v>0</v>
      </c>
      <c r="BD41">
        <f>IF(ISEVEN(ROW(Diff!BD41)), 4*Diff!BD41,2*Diff!BD41)</f>
        <v>0</v>
      </c>
      <c r="BE41">
        <f>IF(ISEVEN(ROW(Diff!BE41)), 4*Diff!BE41,2*Diff!BE41)</f>
        <v>0</v>
      </c>
      <c r="BF41">
        <f>IF(ISEVEN(ROW(Diff!BF41)), 4*Diff!BF41,2*Diff!BF41)</f>
        <v>0</v>
      </c>
      <c r="BG41">
        <f>IF(ISEVEN(ROW(Diff!BG41)), 4*Diff!BG41,2*Diff!BG41)</f>
        <v>0</v>
      </c>
      <c r="BH41">
        <f>IF(ISEVEN(ROW(Diff!BH41)), 4*Diff!BH41,2*Diff!BH41)</f>
        <v>0</v>
      </c>
      <c r="BI41">
        <f>IF(ISEVEN(ROW(Diff!BI41)), 4*Diff!BI41,2*Diff!BI41)</f>
        <v>0</v>
      </c>
      <c r="BJ41">
        <f>IF(ISEVEN(ROW(Diff!BJ41)), 4*Diff!BJ41,2*Diff!BJ41)</f>
        <v>0</v>
      </c>
      <c r="BK41">
        <f>IF(ISEVEN(ROW(Diff!BK41)), 4*Diff!BK41,2*Diff!BK41)</f>
        <v>0</v>
      </c>
      <c r="BL41">
        <f>IF(ISEVEN(ROW(Diff!BL41)), 4*Diff!BL41,2*Diff!BL41)</f>
        <v>0</v>
      </c>
      <c r="BM41">
        <f>IF(ISEVEN(ROW(Diff!BM41)), 4*Diff!BM41,2*Diff!BM41)</f>
        <v>0</v>
      </c>
      <c r="BN41">
        <f>IF(ISEVEN(ROW(Diff!BN41)), 4*Diff!BN41,2*Diff!BN41)</f>
        <v>0</v>
      </c>
      <c r="BO41">
        <f>IF(ISEVEN(ROW(Diff!BO41)), 4*Diff!BO41,2*Diff!BO41)</f>
        <v>0</v>
      </c>
      <c r="BP41">
        <f>IF(ISEVEN(ROW(Diff!BP41)), 4*Diff!BP41,2*Diff!BP41)</f>
        <v>0</v>
      </c>
      <c r="BQ41">
        <f>IF(ISEVEN(ROW(Diff!BQ41)), 4*Diff!BQ41,2*Diff!BQ41)</f>
        <v>0</v>
      </c>
      <c r="BR41">
        <f>IF(ISEVEN(ROW(Diff!BR41)), 4*Diff!BR41,2*Diff!BR41)</f>
        <v>0</v>
      </c>
      <c r="BS41">
        <f>IF(ISEVEN(ROW(Diff!BS41)), 4*Diff!BS41,2*Diff!BS41)</f>
        <v>0</v>
      </c>
      <c r="BT41">
        <f>IF(ISEVEN(ROW(Diff!BT41)), 4*Diff!BT41,2*Diff!BT41)</f>
        <v>0</v>
      </c>
      <c r="BU41">
        <f>IF(ISEVEN(ROW(Diff!BU41)), 4*Diff!BU41,2*Diff!BU41)</f>
        <v>0</v>
      </c>
      <c r="BV41">
        <f>IF(ISEVEN(ROW(Diff!BV41)), 4*Diff!BV41,2*Diff!BV41)</f>
        <v>6.5999999999974079E-2</v>
      </c>
      <c r="BW41">
        <f>IF(ISEVEN(ROW(Diff!BW41)), 4*Diff!BW41,2*Diff!BW41)</f>
        <v>0.20199999999996976</v>
      </c>
      <c r="BX41">
        <f>IF(ISEVEN(ROW(Diff!BX41)), 4*Diff!BX41,2*Diff!BX41)</f>
        <v>0.27799999999999159</v>
      </c>
      <c r="BY41">
        <f>IF(ISEVEN(ROW(Diff!BY41)), 4*Diff!BY41,2*Diff!BY41)</f>
        <v>0.25799999999998136</v>
      </c>
      <c r="BZ41">
        <f>IF(ISEVEN(ROW(Diff!BZ41)), 4*Diff!BZ41,2*Diff!BZ41)</f>
        <v>0</v>
      </c>
      <c r="CA41">
        <f>IF(ISEVEN(ROW(Diff!CA41)), 4*Diff!CA41,2*Diff!CA41)</f>
        <v>0</v>
      </c>
      <c r="CB41">
        <f>IF(ISEVEN(ROW(Diff!CB41)), 4*Diff!CB41,2*Diff!CB41)</f>
        <v>0</v>
      </c>
      <c r="CC41">
        <f>IF(ISEVEN(ROW(Diff!CC41)), 4*Diff!CC41,2*Diff!CC41)</f>
        <v>0</v>
      </c>
      <c r="CD41">
        <f>IF(ISEVEN(ROW(Diff!CD41)), 4*Diff!CD41,2*Diff!CD41)</f>
        <v>0</v>
      </c>
      <c r="CE41">
        <f>IF(ISEVEN(ROW(Diff!CE41)), 4*Diff!CE41,2*Diff!CE41)</f>
        <v>0</v>
      </c>
      <c r="CF41">
        <f>IF(ISEVEN(ROW(Diff!CF41)), 4*Diff!CF41,2*Diff!CF41)</f>
        <v>0</v>
      </c>
      <c r="CG41">
        <f>IF(ISEVEN(ROW(Diff!CG41)), 4*Diff!CG41,2*Diff!CG41)</f>
        <v>0</v>
      </c>
      <c r="CH41">
        <f>IF(ISEVEN(ROW(Diff!CH41)), 4*Diff!CH41,2*Diff!CH41)</f>
        <v>0</v>
      </c>
      <c r="CI41">
        <f>IF(ISEVEN(ROW(Diff!CI41)), 4*Diff!CI41,2*Diff!CI41)</f>
        <v>0</v>
      </c>
      <c r="CJ41">
        <f>IF(ISEVEN(ROW(Diff!CJ41)), 4*Diff!CJ41,2*Diff!CJ41)</f>
        <v>0</v>
      </c>
      <c r="CK41">
        <f>IF(ISEVEN(ROW(Diff!CK41)), 4*Diff!CK41,2*Diff!CK41)</f>
        <v>0</v>
      </c>
      <c r="CL41">
        <f>IF(ISEVEN(ROW(Diff!CL41)), 4*Diff!CL41,2*Diff!CL41)</f>
        <v>0</v>
      </c>
      <c r="CM41">
        <f>IF(ISEVEN(ROW(Diff!CM41)), 4*Diff!CM41,2*Diff!CM41)</f>
        <v>0</v>
      </c>
      <c r="CN41">
        <f>IF(ISEVEN(ROW(Diff!CN41)), 4*Diff!CN41,2*Diff!CN41)</f>
        <v>0</v>
      </c>
      <c r="CO41">
        <f>IF(ISEVEN(ROW(Diff!CO41)), 4*Diff!CO41,2*Diff!CO41)</f>
        <v>0</v>
      </c>
      <c r="CP41">
        <f>IF(ISEVEN(ROW(Diff!CP41)), 4*Diff!CP41,2*Diff!CP41)</f>
        <v>0</v>
      </c>
      <c r="CQ41">
        <f>IF(ISEVEN(ROW(Diff!CQ41)), 4*Diff!CQ41,2*Diff!CQ41)</f>
        <v>0</v>
      </c>
      <c r="CR41">
        <f>IF(ISEVEN(ROW(Diff!CR41)), 4*Diff!CR41,2*Diff!CR41)</f>
        <v>0</v>
      </c>
      <c r="CS41">
        <f>IF(ISEVEN(ROW(Diff!CS41)), 4*Diff!CS41,2*Diff!CS41)</f>
        <v>0</v>
      </c>
      <c r="CT41">
        <f>IF(ISEVEN(ROW(Diff!CT41)), 4*Diff!CT41,2*Diff!CT41)</f>
        <v>0</v>
      </c>
    </row>
    <row r="42" spans="2:98">
      <c r="B42">
        <f>IF(ISEVEN(ROW(Diff!B42)), 4*Diff!B42,2*Diff!B42)</f>
        <v>0</v>
      </c>
      <c r="C42">
        <f>IF(ISEVEN(ROW(Diff!C42)), 4*Diff!C42,2*Diff!C42)</f>
        <v>0</v>
      </c>
      <c r="D42">
        <f>IF(ISEVEN(ROW(Diff!D42)), 4*Diff!D42,2*Diff!D42)</f>
        <v>0</v>
      </c>
      <c r="E42">
        <f>IF(ISEVEN(ROW(Diff!E42)), 4*Diff!E42,2*Diff!E42)</f>
        <v>0</v>
      </c>
      <c r="F42">
        <f>IF(ISEVEN(ROW(Diff!F42)), 4*Diff!F42,2*Diff!F42)</f>
        <v>0</v>
      </c>
      <c r="G42">
        <f>IF(ISEVEN(ROW(Diff!G42)), 4*Diff!G42,2*Diff!G42)</f>
        <v>0</v>
      </c>
      <c r="H42">
        <f>IF(ISEVEN(ROW(Diff!H42)), 4*Diff!H42,2*Diff!H42)</f>
        <v>0</v>
      </c>
      <c r="I42">
        <f>IF(ISEVEN(ROW(Diff!I42)), 4*Diff!I42,2*Diff!I42)</f>
        <v>0</v>
      </c>
      <c r="J42">
        <f>IF(ISEVEN(ROW(Diff!J42)), 4*Diff!J42,2*Diff!J42)</f>
        <v>0</v>
      </c>
      <c r="K42">
        <f>IF(ISEVEN(ROW(Diff!K42)), 4*Diff!K42,2*Diff!K42)</f>
        <v>0</v>
      </c>
      <c r="L42">
        <f>IF(ISEVEN(ROW(Diff!L42)), 4*Diff!L42,2*Diff!L42)</f>
        <v>0</v>
      </c>
      <c r="M42">
        <f>IF(ISEVEN(ROW(Diff!M42)), 4*Diff!M42,2*Diff!M42)</f>
        <v>0</v>
      </c>
      <c r="N42">
        <f>IF(ISEVEN(ROW(Diff!N42)), 4*Diff!N42,2*Diff!N42)</f>
        <v>0</v>
      </c>
      <c r="O42">
        <f>IF(ISEVEN(ROW(Diff!O42)), 4*Diff!O42,2*Diff!O42)</f>
        <v>0</v>
      </c>
      <c r="P42">
        <f>IF(ISEVEN(ROW(Diff!P42)), 4*Diff!P42,2*Diff!P42)</f>
        <v>0</v>
      </c>
      <c r="Q42">
        <f>IF(ISEVEN(ROW(Diff!Q42)), 4*Diff!Q42,2*Diff!Q42)</f>
        <v>0</v>
      </c>
      <c r="R42">
        <f>IF(ISEVEN(ROW(Diff!R42)), 4*Diff!R42,2*Diff!R42)</f>
        <v>0</v>
      </c>
      <c r="S42">
        <f>IF(ISEVEN(ROW(Diff!S42)), 4*Diff!S42,2*Diff!S42)</f>
        <v>0</v>
      </c>
      <c r="T42">
        <f>IF(ISEVEN(ROW(Diff!T42)), 4*Diff!T42,2*Diff!T42)</f>
        <v>0</v>
      </c>
      <c r="U42">
        <f>IF(ISEVEN(ROW(Diff!U42)), 4*Diff!U42,2*Diff!U42)</f>
        <v>0</v>
      </c>
      <c r="V42">
        <f>IF(ISEVEN(ROW(Diff!V42)), 4*Diff!V42,2*Diff!V42)</f>
        <v>0</v>
      </c>
      <c r="W42">
        <f>IF(ISEVEN(ROW(Diff!W42)), 4*Diff!W42,2*Diff!W42)</f>
        <v>0</v>
      </c>
      <c r="X42">
        <f>IF(ISEVEN(ROW(Diff!X42)), 4*Diff!X42,2*Diff!X42)</f>
        <v>0</v>
      </c>
      <c r="Y42">
        <f>IF(ISEVEN(ROW(Diff!Y42)), 4*Diff!Y42,2*Diff!Y42)</f>
        <v>0</v>
      </c>
      <c r="Z42">
        <f>IF(ISEVEN(ROW(Diff!Z42)), 4*Diff!Z42,2*Diff!Z42)</f>
        <v>0</v>
      </c>
      <c r="AA42">
        <f>IF(ISEVEN(ROW(Diff!AA42)), 4*Diff!AA42,2*Diff!AA42)</f>
        <v>0</v>
      </c>
      <c r="AB42">
        <f>IF(ISEVEN(ROW(Diff!AB42)), 4*Diff!AB42,2*Diff!AB42)</f>
        <v>0</v>
      </c>
      <c r="AC42">
        <f>IF(ISEVEN(ROW(Diff!AC42)), 4*Diff!AC42,2*Diff!AC42)</f>
        <v>2.9360000000000355</v>
      </c>
      <c r="AD42">
        <f>IF(ISEVEN(ROW(Diff!AD42)), 4*Diff!AD42,2*Diff!AD42)</f>
        <v>3.8840000000000146</v>
      </c>
      <c r="AE42">
        <f>IF(ISEVEN(ROW(Diff!AE42)), 4*Diff!AE42,2*Diff!AE42)</f>
        <v>3.3480000000000132</v>
      </c>
      <c r="AF42">
        <f>IF(ISEVEN(ROW(Diff!AF42)), 4*Diff!AF42,2*Diff!AF42)</f>
        <v>2.3320000000000505</v>
      </c>
      <c r="AG42">
        <f>IF(ISEVEN(ROW(Diff!AG42)), 4*Diff!AG42,2*Diff!AG42)</f>
        <v>2.8080000000000496</v>
      </c>
      <c r="AH42">
        <f>IF(ISEVEN(ROW(Diff!AH42)), 4*Diff!AH42,2*Diff!AH42)</f>
        <v>3.7119999999999891</v>
      </c>
      <c r="AI42">
        <f>IF(ISEVEN(ROW(Diff!AI42)), 4*Diff!AI42,2*Diff!AI42)</f>
        <v>2.8759999999999764</v>
      </c>
      <c r="AJ42">
        <f>IF(ISEVEN(ROW(Diff!AJ42)), 4*Diff!AJ42,2*Diff!AJ42)</f>
        <v>2.8439999999999941</v>
      </c>
      <c r="AK42">
        <f>IF(ISEVEN(ROW(Diff!AK42)), 4*Diff!AK42,2*Diff!AK42)</f>
        <v>2.7160000000000082</v>
      </c>
      <c r="AL42">
        <f>IF(ISEVEN(ROW(Diff!AL42)), 4*Diff!AL42,2*Diff!AL42)</f>
        <v>2.5360000000000014</v>
      </c>
      <c r="AM42">
        <f>IF(ISEVEN(ROW(Diff!AM42)), 4*Diff!AM42,2*Diff!AM42)</f>
        <v>2.2400000000000091</v>
      </c>
      <c r="AN42">
        <f>IF(ISEVEN(ROW(Diff!AN42)), 4*Diff!AN42,2*Diff!AN42)</f>
        <v>1.8640000000000327</v>
      </c>
      <c r="AO42">
        <f>IF(ISEVEN(ROW(Diff!AO42)), 4*Diff!AO42,2*Diff!AO42)</f>
        <v>2.1200000000000045</v>
      </c>
      <c r="AP42">
        <f>IF(ISEVEN(ROW(Diff!AP42)), 4*Diff!AP42,2*Diff!AP42)</f>
        <v>2.8880000000000337</v>
      </c>
      <c r="AQ42">
        <f>IF(ISEVEN(ROW(Diff!AQ42)), 4*Diff!AQ42,2*Diff!AQ42)</f>
        <v>3.7520000000000095</v>
      </c>
      <c r="AR42">
        <f>IF(ISEVEN(ROW(Diff!AR42)), 4*Diff!AR42,2*Diff!AR42)</f>
        <v>0</v>
      </c>
      <c r="AS42">
        <f>IF(ISEVEN(ROW(Diff!AS42)), 4*Diff!AS42,2*Diff!AS42)</f>
        <v>0</v>
      </c>
      <c r="AT42">
        <f>IF(ISEVEN(ROW(Diff!AT42)), 4*Diff!AT42,2*Diff!AT42)</f>
        <v>0</v>
      </c>
      <c r="AU42">
        <f>IF(ISEVEN(ROW(Diff!AU42)), 4*Diff!AU42,2*Diff!AU42)</f>
        <v>0</v>
      </c>
      <c r="AV42">
        <f>IF(ISEVEN(ROW(Diff!AV42)), 4*Diff!AV42,2*Diff!AV42)</f>
        <v>0</v>
      </c>
      <c r="AW42">
        <f>IF(ISEVEN(ROW(Diff!AW42)), 4*Diff!AW42,2*Diff!AW42)</f>
        <v>0</v>
      </c>
      <c r="AX42">
        <f>IF(ISEVEN(ROW(Diff!AX42)), 4*Diff!AX42,2*Diff!AX42)</f>
        <v>0</v>
      </c>
      <c r="AY42">
        <f>IF(ISEVEN(ROW(Diff!AY42)), 4*Diff!AY42,2*Diff!AY42)</f>
        <v>0</v>
      </c>
      <c r="AZ42">
        <f>IF(ISEVEN(ROW(Diff!AZ42)), 4*Diff!AZ42,2*Diff!AZ42)</f>
        <v>0</v>
      </c>
      <c r="BA42">
        <f>IF(ISEVEN(ROW(Diff!BA42)), 4*Diff!BA42,2*Diff!BA42)</f>
        <v>0</v>
      </c>
      <c r="BB42">
        <f>IF(ISEVEN(ROW(Diff!BB42)), 4*Diff!BB42,2*Diff!BB42)</f>
        <v>0</v>
      </c>
      <c r="BC42">
        <f>IF(ISEVEN(ROW(Diff!BC42)), 4*Diff!BC42,2*Diff!BC42)</f>
        <v>0</v>
      </c>
      <c r="BD42">
        <f>IF(ISEVEN(ROW(Diff!BD42)), 4*Diff!BD42,2*Diff!BD42)</f>
        <v>0</v>
      </c>
      <c r="BE42">
        <f>IF(ISEVEN(ROW(Diff!BE42)), 4*Diff!BE42,2*Diff!BE42)</f>
        <v>0</v>
      </c>
      <c r="BF42">
        <f>IF(ISEVEN(ROW(Diff!BF42)), 4*Diff!BF42,2*Diff!BF42)</f>
        <v>0</v>
      </c>
      <c r="BG42">
        <f>IF(ISEVEN(ROW(Diff!BG42)), 4*Diff!BG42,2*Diff!BG42)</f>
        <v>0</v>
      </c>
      <c r="BH42">
        <f>IF(ISEVEN(ROW(Diff!BH42)), 4*Diff!BH42,2*Diff!BH42)</f>
        <v>0</v>
      </c>
      <c r="BI42">
        <f>IF(ISEVEN(ROW(Diff!BI42)), 4*Diff!BI42,2*Diff!BI42)</f>
        <v>0</v>
      </c>
      <c r="BJ42">
        <f>IF(ISEVEN(ROW(Diff!BJ42)), 4*Diff!BJ42,2*Diff!BJ42)</f>
        <v>0</v>
      </c>
      <c r="BK42">
        <f>IF(ISEVEN(ROW(Diff!BK42)), 4*Diff!BK42,2*Diff!BK42)</f>
        <v>0</v>
      </c>
      <c r="BL42">
        <f>IF(ISEVEN(ROW(Diff!BL42)), 4*Diff!BL42,2*Diff!BL42)</f>
        <v>0</v>
      </c>
      <c r="BM42">
        <f>IF(ISEVEN(ROW(Diff!BM42)), 4*Diff!BM42,2*Diff!BM42)</f>
        <v>0</v>
      </c>
      <c r="BN42">
        <f>IF(ISEVEN(ROW(Diff!BN42)), 4*Diff!BN42,2*Diff!BN42)</f>
        <v>0</v>
      </c>
      <c r="BO42">
        <f>IF(ISEVEN(ROW(Diff!BO42)), 4*Diff!BO42,2*Diff!BO42)</f>
        <v>0</v>
      </c>
      <c r="BP42">
        <f>IF(ISEVEN(ROW(Diff!BP42)), 4*Diff!BP42,2*Diff!BP42)</f>
        <v>0</v>
      </c>
      <c r="BQ42">
        <f>IF(ISEVEN(ROW(Diff!BQ42)), 4*Diff!BQ42,2*Diff!BQ42)</f>
        <v>0</v>
      </c>
      <c r="BR42">
        <f>IF(ISEVEN(ROW(Diff!BR42)), 4*Diff!BR42,2*Diff!BR42)</f>
        <v>0</v>
      </c>
      <c r="BS42">
        <f>IF(ISEVEN(ROW(Diff!BS42)), 4*Diff!BS42,2*Diff!BS42)</f>
        <v>0</v>
      </c>
      <c r="BT42">
        <f>IF(ISEVEN(ROW(Diff!BT42)), 4*Diff!BT42,2*Diff!BT42)</f>
        <v>0</v>
      </c>
      <c r="BU42">
        <f>IF(ISEVEN(ROW(Diff!BU42)), 4*Diff!BU42,2*Diff!BU42)</f>
        <v>0</v>
      </c>
      <c r="BV42">
        <f>IF(ISEVEN(ROW(Diff!BV42)), 4*Diff!BV42,2*Diff!BV42)</f>
        <v>0</v>
      </c>
      <c r="BW42">
        <f>IF(ISEVEN(ROW(Diff!BW42)), 4*Diff!BW42,2*Diff!BW42)</f>
        <v>0</v>
      </c>
      <c r="BX42">
        <f>IF(ISEVEN(ROW(Diff!BX42)), 4*Diff!BX42,2*Diff!BX42)</f>
        <v>0</v>
      </c>
      <c r="BY42">
        <f>IF(ISEVEN(ROW(Diff!BY42)), 4*Diff!BY42,2*Diff!BY42)</f>
        <v>0</v>
      </c>
      <c r="BZ42">
        <f>IF(ISEVEN(ROW(Diff!BZ42)), 4*Diff!BZ42,2*Diff!BZ42)</f>
        <v>0</v>
      </c>
      <c r="CA42">
        <f>IF(ISEVEN(ROW(Diff!CA42)), 4*Diff!CA42,2*Diff!CA42)</f>
        <v>0</v>
      </c>
      <c r="CB42">
        <f>IF(ISEVEN(ROW(Diff!CB42)), 4*Diff!CB42,2*Diff!CB42)</f>
        <v>0</v>
      </c>
      <c r="CC42">
        <f>IF(ISEVEN(ROW(Diff!CC42)), 4*Diff!CC42,2*Diff!CC42)</f>
        <v>0</v>
      </c>
      <c r="CD42">
        <f>IF(ISEVEN(ROW(Diff!CD42)), 4*Diff!CD42,2*Diff!CD42)</f>
        <v>0</v>
      </c>
      <c r="CE42">
        <f>IF(ISEVEN(ROW(Diff!CE42)), 4*Diff!CE42,2*Diff!CE42)</f>
        <v>0</v>
      </c>
      <c r="CF42">
        <f>IF(ISEVEN(ROW(Diff!CF42)), 4*Diff!CF42,2*Diff!CF42)</f>
        <v>0</v>
      </c>
      <c r="CG42">
        <f>IF(ISEVEN(ROW(Diff!CG42)), 4*Diff!CG42,2*Diff!CG42)</f>
        <v>0</v>
      </c>
      <c r="CH42">
        <f>IF(ISEVEN(ROW(Diff!CH42)), 4*Diff!CH42,2*Diff!CH42)</f>
        <v>0</v>
      </c>
      <c r="CI42">
        <f>IF(ISEVEN(ROW(Diff!CI42)), 4*Diff!CI42,2*Diff!CI42)</f>
        <v>0</v>
      </c>
      <c r="CJ42">
        <f>IF(ISEVEN(ROW(Diff!CJ42)), 4*Diff!CJ42,2*Diff!CJ42)</f>
        <v>0</v>
      </c>
      <c r="CK42">
        <f>IF(ISEVEN(ROW(Diff!CK42)), 4*Diff!CK42,2*Diff!CK42)</f>
        <v>0</v>
      </c>
      <c r="CL42">
        <f>IF(ISEVEN(ROW(Diff!CL42)), 4*Diff!CL42,2*Diff!CL42)</f>
        <v>0</v>
      </c>
      <c r="CM42">
        <f>IF(ISEVEN(ROW(Diff!CM42)), 4*Diff!CM42,2*Diff!CM42)</f>
        <v>0</v>
      </c>
      <c r="CN42">
        <f>IF(ISEVEN(ROW(Diff!CN42)), 4*Diff!CN42,2*Diff!CN42)</f>
        <v>0</v>
      </c>
      <c r="CO42">
        <f>IF(ISEVEN(ROW(Diff!CO42)), 4*Diff!CO42,2*Diff!CO42)</f>
        <v>0</v>
      </c>
      <c r="CP42">
        <f>IF(ISEVEN(ROW(Diff!CP42)), 4*Diff!CP42,2*Diff!CP42)</f>
        <v>0</v>
      </c>
      <c r="CQ42">
        <f>IF(ISEVEN(ROW(Diff!CQ42)), 4*Diff!CQ42,2*Diff!CQ42)</f>
        <v>0</v>
      </c>
      <c r="CR42">
        <f>IF(ISEVEN(ROW(Diff!CR42)), 4*Diff!CR42,2*Diff!CR42)</f>
        <v>0</v>
      </c>
      <c r="CS42">
        <f>IF(ISEVEN(ROW(Diff!CS42)), 4*Diff!CS42,2*Diff!CS42)</f>
        <v>0</v>
      </c>
      <c r="CT42">
        <f>IF(ISEVEN(ROW(Diff!CT42)), 4*Diff!CT42,2*Diff!CT42)</f>
        <v>0</v>
      </c>
    </row>
    <row r="43" spans="2:98">
      <c r="B43">
        <f>IF(ISEVEN(ROW(Diff!B43)), 4*Diff!B43,2*Diff!B43)</f>
        <v>0</v>
      </c>
      <c r="C43">
        <f>IF(ISEVEN(ROW(Diff!C43)), 4*Diff!C43,2*Diff!C43)</f>
        <v>0</v>
      </c>
      <c r="D43">
        <f>IF(ISEVEN(ROW(Diff!D43)), 4*Diff!D43,2*Diff!D43)</f>
        <v>0</v>
      </c>
      <c r="E43">
        <f>IF(ISEVEN(ROW(Diff!E43)), 4*Diff!E43,2*Diff!E43)</f>
        <v>0</v>
      </c>
      <c r="F43">
        <f>IF(ISEVEN(ROW(Diff!F43)), 4*Diff!F43,2*Diff!F43)</f>
        <v>0</v>
      </c>
      <c r="G43">
        <f>IF(ISEVEN(ROW(Diff!G43)), 4*Diff!G43,2*Diff!G43)</f>
        <v>0</v>
      </c>
      <c r="H43">
        <f>IF(ISEVEN(ROW(Diff!H43)), 4*Diff!H43,2*Diff!H43)</f>
        <v>0</v>
      </c>
      <c r="I43">
        <f>IF(ISEVEN(ROW(Diff!I43)), 4*Diff!I43,2*Diff!I43)</f>
        <v>0</v>
      </c>
      <c r="J43">
        <f>IF(ISEVEN(ROW(Diff!J43)), 4*Diff!J43,2*Diff!J43)</f>
        <v>0</v>
      </c>
      <c r="K43">
        <f>IF(ISEVEN(ROW(Diff!K43)), 4*Diff!K43,2*Diff!K43)</f>
        <v>0</v>
      </c>
      <c r="L43">
        <f>IF(ISEVEN(ROW(Diff!L43)), 4*Diff!L43,2*Diff!L43)</f>
        <v>0</v>
      </c>
      <c r="M43">
        <f>IF(ISEVEN(ROW(Diff!M43)), 4*Diff!M43,2*Diff!M43)</f>
        <v>0</v>
      </c>
      <c r="N43">
        <f>IF(ISEVEN(ROW(Diff!N43)), 4*Diff!N43,2*Diff!N43)</f>
        <v>0</v>
      </c>
      <c r="O43">
        <f>IF(ISEVEN(ROW(Diff!O43)), 4*Diff!O43,2*Diff!O43)</f>
        <v>0</v>
      </c>
      <c r="P43">
        <f>IF(ISEVEN(ROW(Diff!P43)), 4*Diff!P43,2*Diff!P43)</f>
        <v>0</v>
      </c>
      <c r="Q43">
        <f>IF(ISEVEN(ROW(Diff!Q43)), 4*Diff!Q43,2*Diff!Q43)</f>
        <v>0</v>
      </c>
      <c r="R43">
        <f>IF(ISEVEN(ROW(Diff!R43)), 4*Diff!R43,2*Diff!R43)</f>
        <v>0</v>
      </c>
      <c r="S43">
        <f>IF(ISEVEN(ROW(Diff!S43)), 4*Diff!S43,2*Diff!S43)</f>
        <v>0</v>
      </c>
      <c r="T43">
        <f>IF(ISEVEN(ROW(Diff!T43)), 4*Diff!T43,2*Diff!T43)</f>
        <v>0</v>
      </c>
      <c r="U43">
        <f>IF(ISEVEN(ROW(Diff!U43)), 4*Diff!U43,2*Diff!U43)</f>
        <v>0</v>
      </c>
      <c r="V43">
        <f>IF(ISEVEN(ROW(Diff!V43)), 4*Diff!V43,2*Diff!V43)</f>
        <v>0</v>
      </c>
      <c r="W43">
        <f>IF(ISEVEN(ROW(Diff!W43)), 4*Diff!W43,2*Diff!W43)</f>
        <v>0</v>
      </c>
      <c r="X43">
        <f>IF(ISEVEN(ROW(Diff!X43)), 4*Diff!X43,2*Diff!X43)</f>
        <v>0</v>
      </c>
      <c r="Y43">
        <f>IF(ISEVEN(ROW(Diff!Y43)), 4*Diff!Y43,2*Diff!Y43)</f>
        <v>0</v>
      </c>
      <c r="Z43">
        <f>IF(ISEVEN(ROW(Diff!Z43)), 4*Diff!Z43,2*Diff!Z43)</f>
        <v>0</v>
      </c>
      <c r="AA43">
        <f>IF(ISEVEN(ROW(Diff!AA43)), 4*Diff!AA43,2*Diff!AA43)</f>
        <v>0</v>
      </c>
      <c r="AB43">
        <f>IF(ISEVEN(ROW(Diff!AB43)), 4*Diff!AB43,2*Diff!AB43)</f>
        <v>0</v>
      </c>
      <c r="AC43">
        <f>IF(ISEVEN(ROW(Diff!AC43)), 4*Diff!AC43,2*Diff!AC43)</f>
        <v>0</v>
      </c>
      <c r="AD43">
        <f>IF(ISEVEN(ROW(Diff!AD43)), 4*Diff!AD43,2*Diff!AD43)</f>
        <v>0</v>
      </c>
      <c r="AE43">
        <f>IF(ISEVEN(ROW(Diff!AE43)), 4*Diff!AE43,2*Diff!AE43)</f>
        <v>1.4420000000000073</v>
      </c>
      <c r="AF43">
        <f>IF(ISEVEN(ROW(Diff!AF43)), 4*Diff!AF43,2*Diff!AF43)</f>
        <v>2.4320000000000164</v>
      </c>
      <c r="AG43">
        <f>IF(ISEVEN(ROW(Diff!AG43)), 4*Diff!AG43,2*Diff!AG43)</f>
        <v>2.8720000000000141</v>
      </c>
      <c r="AH43">
        <f>IF(ISEVEN(ROW(Diff!AH43)), 4*Diff!AH43,2*Diff!AH43)</f>
        <v>1.8060000000000116</v>
      </c>
      <c r="AI43">
        <f>IF(ISEVEN(ROW(Diff!AI43)), 4*Diff!AI43,2*Diff!AI43)</f>
        <v>1.7940000000000111</v>
      </c>
      <c r="AJ43">
        <f>IF(ISEVEN(ROW(Diff!AJ43)), 4*Diff!AJ43,2*Diff!AJ43)</f>
        <v>1.4979999999999905</v>
      </c>
      <c r="AK43">
        <f>IF(ISEVEN(ROW(Diff!AK43)), 4*Diff!AK43,2*Diff!AK43)</f>
        <v>1.1820000000000164</v>
      </c>
      <c r="AL43">
        <f>IF(ISEVEN(ROW(Diff!AL43)), 4*Diff!AL43,2*Diff!AL43)</f>
        <v>1.1660000000000252</v>
      </c>
      <c r="AM43">
        <f>IF(ISEVEN(ROW(Diff!AM43)), 4*Diff!AM43,2*Diff!AM43)</f>
        <v>1.8059999999999832</v>
      </c>
      <c r="AN43">
        <f>IF(ISEVEN(ROW(Diff!AN43)), 4*Diff!AN43,2*Diff!AN43)</f>
        <v>1.7519999999999811</v>
      </c>
      <c r="AO43">
        <f>IF(ISEVEN(ROW(Diff!AO43)), 4*Diff!AO43,2*Diff!AO43)</f>
        <v>1.7039999999999793</v>
      </c>
      <c r="AP43">
        <f>IF(ISEVEN(ROW(Diff!AP43)), 4*Diff!AP43,2*Diff!AP43)</f>
        <v>1.2040000000000077</v>
      </c>
      <c r="AQ43">
        <f>IF(ISEVEN(ROW(Diff!AQ43)), 4*Diff!AQ43,2*Diff!AQ43)</f>
        <v>0</v>
      </c>
      <c r="AR43">
        <f>IF(ISEVEN(ROW(Diff!AR43)), 4*Diff!AR43,2*Diff!AR43)</f>
        <v>0</v>
      </c>
      <c r="AS43">
        <f>IF(ISEVEN(ROW(Diff!AS43)), 4*Diff!AS43,2*Diff!AS43)</f>
        <v>0</v>
      </c>
      <c r="AT43">
        <f>IF(ISEVEN(ROW(Diff!AT43)), 4*Diff!AT43,2*Diff!AT43)</f>
        <v>0</v>
      </c>
      <c r="AU43">
        <f>IF(ISEVEN(ROW(Diff!AU43)), 4*Diff!AU43,2*Diff!AU43)</f>
        <v>0</v>
      </c>
      <c r="AV43">
        <f>IF(ISEVEN(ROW(Diff!AV43)), 4*Diff!AV43,2*Diff!AV43)</f>
        <v>0</v>
      </c>
      <c r="AW43">
        <f>IF(ISEVEN(ROW(Diff!AW43)), 4*Diff!AW43,2*Diff!AW43)</f>
        <v>0</v>
      </c>
      <c r="AX43">
        <f>IF(ISEVEN(ROW(Diff!AX43)), 4*Diff!AX43,2*Diff!AX43)</f>
        <v>0</v>
      </c>
      <c r="AY43">
        <f>IF(ISEVEN(ROW(Diff!AY43)), 4*Diff!AY43,2*Diff!AY43)</f>
        <v>0</v>
      </c>
      <c r="AZ43">
        <f>IF(ISEVEN(ROW(Diff!AZ43)), 4*Diff!AZ43,2*Diff!AZ43)</f>
        <v>0</v>
      </c>
      <c r="BA43">
        <f>IF(ISEVEN(ROW(Diff!BA43)), 4*Diff!BA43,2*Diff!BA43)</f>
        <v>0</v>
      </c>
      <c r="BB43">
        <f>IF(ISEVEN(ROW(Diff!BB43)), 4*Diff!BB43,2*Diff!BB43)</f>
        <v>0</v>
      </c>
      <c r="BC43">
        <f>IF(ISEVEN(ROW(Diff!BC43)), 4*Diff!BC43,2*Diff!BC43)</f>
        <v>0</v>
      </c>
      <c r="BD43">
        <f>IF(ISEVEN(ROW(Diff!BD43)), 4*Diff!BD43,2*Diff!BD43)</f>
        <v>0</v>
      </c>
      <c r="BE43">
        <f>IF(ISEVEN(ROW(Diff!BE43)), 4*Diff!BE43,2*Diff!BE43)</f>
        <v>0</v>
      </c>
      <c r="BF43">
        <f>IF(ISEVEN(ROW(Diff!BF43)), 4*Diff!BF43,2*Diff!BF43)</f>
        <v>0</v>
      </c>
      <c r="BG43">
        <f>IF(ISEVEN(ROW(Diff!BG43)), 4*Diff!BG43,2*Diff!BG43)</f>
        <v>0</v>
      </c>
      <c r="BH43">
        <f>IF(ISEVEN(ROW(Diff!BH43)), 4*Diff!BH43,2*Diff!BH43)</f>
        <v>0</v>
      </c>
      <c r="BI43">
        <f>IF(ISEVEN(ROW(Diff!BI43)), 4*Diff!BI43,2*Diff!BI43)</f>
        <v>0</v>
      </c>
      <c r="BJ43">
        <f>IF(ISEVEN(ROW(Diff!BJ43)), 4*Diff!BJ43,2*Diff!BJ43)</f>
        <v>0</v>
      </c>
      <c r="BK43">
        <f>IF(ISEVEN(ROW(Diff!BK43)), 4*Diff!BK43,2*Diff!BK43)</f>
        <v>0</v>
      </c>
      <c r="BL43">
        <f>IF(ISEVEN(ROW(Diff!BL43)), 4*Diff!BL43,2*Diff!BL43)</f>
        <v>0</v>
      </c>
      <c r="BM43">
        <f>IF(ISEVEN(ROW(Diff!BM43)), 4*Diff!BM43,2*Diff!BM43)</f>
        <v>0</v>
      </c>
      <c r="BN43">
        <f>IF(ISEVEN(ROW(Diff!BN43)), 4*Diff!BN43,2*Diff!BN43)</f>
        <v>0</v>
      </c>
      <c r="BO43">
        <f>IF(ISEVEN(ROW(Diff!BO43)), 4*Diff!BO43,2*Diff!BO43)</f>
        <v>0</v>
      </c>
      <c r="BP43">
        <f>IF(ISEVEN(ROW(Diff!BP43)), 4*Diff!BP43,2*Diff!BP43)</f>
        <v>0</v>
      </c>
      <c r="BQ43">
        <f>IF(ISEVEN(ROW(Diff!BQ43)), 4*Diff!BQ43,2*Diff!BQ43)</f>
        <v>0</v>
      </c>
      <c r="BR43">
        <f>IF(ISEVEN(ROW(Diff!BR43)), 4*Diff!BR43,2*Diff!BR43)</f>
        <v>0</v>
      </c>
      <c r="BS43">
        <f>IF(ISEVEN(ROW(Diff!BS43)), 4*Diff!BS43,2*Diff!BS43)</f>
        <v>0</v>
      </c>
      <c r="BT43">
        <f>IF(ISEVEN(ROW(Diff!BT43)), 4*Diff!BT43,2*Diff!BT43)</f>
        <v>0</v>
      </c>
      <c r="BU43">
        <f>IF(ISEVEN(ROW(Diff!BU43)), 4*Diff!BU43,2*Diff!BU43)</f>
        <v>0</v>
      </c>
      <c r="BV43">
        <f>IF(ISEVEN(ROW(Diff!BV43)), 4*Diff!BV43,2*Diff!BV43)</f>
        <v>0</v>
      </c>
      <c r="BW43">
        <f>IF(ISEVEN(ROW(Diff!BW43)), 4*Diff!BW43,2*Diff!BW43)</f>
        <v>0</v>
      </c>
      <c r="BX43">
        <f>IF(ISEVEN(ROW(Diff!BX43)), 4*Diff!BX43,2*Diff!BX43)</f>
        <v>0</v>
      </c>
      <c r="BY43">
        <f>IF(ISEVEN(ROW(Diff!BY43)), 4*Diff!BY43,2*Diff!BY43)</f>
        <v>0</v>
      </c>
      <c r="BZ43">
        <f>IF(ISEVEN(ROW(Diff!BZ43)), 4*Diff!BZ43,2*Diff!BZ43)</f>
        <v>0</v>
      </c>
      <c r="CA43">
        <f>IF(ISEVEN(ROW(Diff!CA43)), 4*Diff!CA43,2*Diff!CA43)</f>
        <v>0</v>
      </c>
      <c r="CB43">
        <f>IF(ISEVEN(ROW(Diff!CB43)), 4*Diff!CB43,2*Diff!CB43)</f>
        <v>0</v>
      </c>
      <c r="CC43">
        <f>IF(ISEVEN(ROW(Diff!CC43)), 4*Diff!CC43,2*Diff!CC43)</f>
        <v>0</v>
      </c>
      <c r="CD43">
        <f>IF(ISEVEN(ROW(Diff!CD43)), 4*Diff!CD43,2*Diff!CD43)</f>
        <v>0</v>
      </c>
      <c r="CE43">
        <f>IF(ISEVEN(ROW(Diff!CE43)), 4*Diff!CE43,2*Diff!CE43)</f>
        <v>0</v>
      </c>
      <c r="CF43">
        <f>IF(ISEVEN(ROW(Diff!CF43)), 4*Diff!CF43,2*Diff!CF43)</f>
        <v>0</v>
      </c>
      <c r="CG43">
        <f>IF(ISEVEN(ROW(Diff!CG43)), 4*Diff!CG43,2*Diff!CG43)</f>
        <v>0</v>
      </c>
      <c r="CH43">
        <f>IF(ISEVEN(ROW(Diff!CH43)), 4*Diff!CH43,2*Diff!CH43)</f>
        <v>0</v>
      </c>
      <c r="CI43">
        <f>IF(ISEVEN(ROW(Diff!CI43)), 4*Diff!CI43,2*Diff!CI43)</f>
        <v>0</v>
      </c>
      <c r="CJ43">
        <f>IF(ISEVEN(ROW(Diff!CJ43)), 4*Diff!CJ43,2*Diff!CJ43)</f>
        <v>0</v>
      </c>
      <c r="CK43">
        <f>IF(ISEVEN(ROW(Diff!CK43)), 4*Diff!CK43,2*Diff!CK43)</f>
        <v>0</v>
      </c>
      <c r="CL43">
        <f>IF(ISEVEN(ROW(Diff!CL43)), 4*Diff!CL43,2*Diff!CL43)</f>
        <v>0</v>
      </c>
      <c r="CM43">
        <f>IF(ISEVEN(ROW(Diff!CM43)), 4*Diff!CM43,2*Diff!CM43)</f>
        <v>0</v>
      </c>
      <c r="CN43">
        <f>IF(ISEVEN(ROW(Diff!CN43)), 4*Diff!CN43,2*Diff!CN43)</f>
        <v>0</v>
      </c>
      <c r="CO43">
        <f>IF(ISEVEN(ROW(Diff!CO43)), 4*Diff!CO43,2*Diff!CO43)</f>
        <v>0</v>
      </c>
      <c r="CP43">
        <f>IF(ISEVEN(ROW(Diff!CP43)), 4*Diff!CP43,2*Diff!CP43)</f>
        <v>0</v>
      </c>
      <c r="CQ43">
        <f>IF(ISEVEN(ROW(Diff!CQ43)), 4*Diff!CQ43,2*Diff!CQ43)</f>
        <v>0</v>
      </c>
      <c r="CR43">
        <f>IF(ISEVEN(ROW(Diff!CR43)), 4*Diff!CR43,2*Diff!CR43)</f>
        <v>0</v>
      </c>
      <c r="CS43">
        <f>IF(ISEVEN(ROW(Diff!CS43)), 4*Diff!CS43,2*Diff!CS43)</f>
        <v>0</v>
      </c>
      <c r="CT43">
        <f>IF(ISEVEN(ROW(Diff!CT43)), 4*Diff!CT43,2*Diff!CT43)</f>
        <v>0</v>
      </c>
    </row>
    <row r="44" spans="2:98">
      <c r="B44">
        <f>IF(ISEVEN(ROW(Diff!B44)), 4*Diff!B44,2*Diff!B44)</f>
        <v>0</v>
      </c>
      <c r="C44">
        <f>IF(ISEVEN(ROW(Diff!C44)), 4*Diff!C44,2*Diff!C44)</f>
        <v>0</v>
      </c>
      <c r="D44">
        <f>IF(ISEVEN(ROW(Diff!D44)), 4*Diff!D44,2*Diff!D44)</f>
        <v>0</v>
      </c>
      <c r="E44">
        <f>IF(ISEVEN(ROW(Diff!E44)), 4*Diff!E44,2*Diff!E44)</f>
        <v>0</v>
      </c>
      <c r="F44">
        <f>IF(ISEVEN(ROW(Diff!F44)), 4*Diff!F44,2*Diff!F44)</f>
        <v>0</v>
      </c>
      <c r="G44">
        <f>IF(ISEVEN(ROW(Diff!G44)), 4*Diff!G44,2*Diff!G44)</f>
        <v>0</v>
      </c>
      <c r="H44">
        <f>IF(ISEVEN(ROW(Diff!H44)), 4*Diff!H44,2*Diff!H44)</f>
        <v>0</v>
      </c>
      <c r="I44">
        <f>IF(ISEVEN(ROW(Diff!I44)), 4*Diff!I44,2*Diff!I44)</f>
        <v>0</v>
      </c>
      <c r="J44">
        <f>IF(ISEVEN(ROW(Diff!J44)), 4*Diff!J44,2*Diff!J44)</f>
        <v>0</v>
      </c>
      <c r="K44">
        <f>IF(ISEVEN(ROW(Diff!K44)), 4*Diff!K44,2*Diff!K44)</f>
        <v>0</v>
      </c>
      <c r="L44">
        <f>IF(ISEVEN(ROW(Diff!L44)), 4*Diff!L44,2*Diff!L44)</f>
        <v>0</v>
      </c>
      <c r="M44">
        <f>IF(ISEVEN(ROW(Diff!M44)), 4*Diff!M44,2*Diff!M44)</f>
        <v>0</v>
      </c>
      <c r="N44">
        <f>IF(ISEVEN(ROW(Diff!N44)), 4*Diff!N44,2*Diff!N44)</f>
        <v>0</v>
      </c>
      <c r="O44">
        <f>IF(ISEVEN(ROW(Diff!O44)), 4*Diff!O44,2*Diff!O44)</f>
        <v>0</v>
      </c>
      <c r="P44">
        <f>IF(ISEVEN(ROW(Diff!P44)), 4*Diff!P44,2*Diff!P44)</f>
        <v>0</v>
      </c>
      <c r="Q44">
        <f>IF(ISEVEN(ROW(Diff!Q44)), 4*Diff!Q44,2*Diff!Q44)</f>
        <v>0</v>
      </c>
      <c r="R44">
        <f>IF(ISEVEN(ROW(Diff!R44)), 4*Diff!R44,2*Diff!R44)</f>
        <v>0</v>
      </c>
      <c r="S44">
        <f>IF(ISEVEN(ROW(Diff!S44)), 4*Diff!S44,2*Diff!S44)</f>
        <v>0</v>
      </c>
      <c r="T44">
        <f>IF(ISEVEN(ROW(Diff!T44)), 4*Diff!T44,2*Diff!T44)</f>
        <v>0</v>
      </c>
      <c r="U44">
        <f>IF(ISEVEN(ROW(Diff!U44)), 4*Diff!U44,2*Diff!U44)</f>
        <v>0</v>
      </c>
      <c r="V44">
        <f>IF(ISEVEN(ROW(Diff!V44)), 4*Diff!V44,2*Diff!V44)</f>
        <v>0</v>
      </c>
      <c r="W44">
        <f>IF(ISEVEN(ROW(Diff!W44)), 4*Diff!W44,2*Diff!W44)</f>
        <v>0</v>
      </c>
      <c r="X44">
        <f>IF(ISEVEN(ROW(Diff!X44)), 4*Diff!X44,2*Diff!X44)</f>
        <v>0</v>
      </c>
      <c r="Y44">
        <f>IF(ISEVEN(ROW(Diff!Y44)), 4*Diff!Y44,2*Diff!Y44)</f>
        <v>0</v>
      </c>
      <c r="Z44">
        <f>IF(ISEVEN(ROW(Diff!Z44)), 4*Diff!Z44,2*Diff!Z44)</f>
        <v>0</v>
      </c>
      <c r="AA44">
        <f>IF(ISEVEN(ROW(Diff!AA44)), 4*Diff!AA44,2*Diff!AA44)</f>
        <v>0</v>
      </c>
      <c r="AB44">
        <f>IF(ISEVEN(ROW(Diff!AB44)), 4*Diff!AB44,2*Diff!AB44)</f>
        <v>0</v>
      </c>
      <c r="AC44">
        <f>IF(ISEVEN(ROW(Diff!AC44)), 4*Diff!AC44,2*Diff!AC44)</f>
        <v>0</v>
      </c>
      <c r="AD44">
        <f>IF(ISEVEN(ROW(Diff!AD44)), 4*Diff!AD44,2*Diff!AD44)</f>
        <v>0</v>
      </c>
      <c r="AE44">
        <f>IF(ISEVEN(ROW(Diff!AE44)), 4*Diff!AE44,2*Diff!AE44)</f>
        <v>0</v>
      </c>
      <c r="AF44">
        <f>IF(ISEVEN(ROW(Diff!AF44)), 4*Diff!AF44,2*Diff!AF44)</f>
        <v>5.1720000000000255</v>
      </c>
      <c r="AG44">
        <f>IF(ISEVEN(ROW(Diff!AG44)), 4*Diff!AG44,2*Diff!AG44)</f>
        <v>5.6120000000000232</v>
      </c>
      <c r="AH44">
        <f>IF(ISEVEN(ROW(Diff!AH44)), 4*Diff!AH44,2*Diff!AH44)</f>
        <v>3.5800000000000409</v>
      </c>
      <c r="AI44">
        <f>IF(ISEVEN(ROW(Diff!AI44)), 4*Diff!AI44,2*Diff!AI44)</f>
        <v>3.6720000000000255</v>
      </c>
      <c r="AJ44">
        <f>IF(ISEVEN(ROW(Diff!AJ44)), 4*Diff!AJ44,2*Diff!AJ44)</f>
        <v>2.9319999999999595</v>
      </c>
      <c r="AK44">
        <f>IF(ISEVEN(ROW(Diff!AK44)), 4*Diff!AK44,2*Diff!AK44)</f>
        <v>2.6800000000000068</v>
      </c>
      <c r="AL44">
        <f>IF(ISEVEN(ROW(Diff!AL44)), 4*Diff!AL44,2*Diff!AL44)</f>
        <v>2.9279999999999973</v>
      </c>
      <c r="AM44">
        <f>IF(ISEVEN(ROW(Diff!AM44)), 4*Diff!AM44,2*Diff!AM44)</f>
        <v>3.8479999999999563</v>
      </c>
      <c r="AN44">
        <f>IF(ISEVEN(ROW(Diff!AN44)), 4*Diff!AN44,2*Diff!AN44)</f>
        <v>3.7719999999999914</v>
      </c>
      <c r="AO44">
        <f>IF(ISEVEN(ROW(Diff!AO44)), 4*Diff!AO44,2*Diff!AO44)</f>
        <v>3.6879999999999882</v>
      </c>
      <c r="AP44">
        <f>IF(ISEVEN(ROW(Diff!AP44)), 4*Diff!AP44,2*Diff!AP44)</f>
        <v>0</v>
      </c>
      <c r="AQ44">
        <f>IF(ISEVEN(ROW(Diff!AQ44)), 4*Diff!AQ44,2*Diff!AQ44)</f>
        <v>0</v>
      </c>
      <c r="AR44">
        <f>IF(ISEVEN(ROW(Diff!AR44)), 4*Diff!AR44,2*Diff!AR44)</f>
        <v>0</v>
      </c>
      <c r="AS44">
        <f>IF(ISEVEN(ROW(Diff!AS44)), 4*Diff!AS44,2*Diff!AS44)</f>
        <v>0</v>
      </c>
      <c r="AT44">
        <f>IF(ISEVEN(ROW(Diff!AT44)), 4*Diff!AT44,2*Diff!AT44)</f>
        <v>0</v>
      </c>
      <c r="AU44">
        <f>IF(ISEVEN(ROW(Diff!AU44)), 4*Diff!AU44,2*Diff!AU44)</f>
        <v>0</v>
      </c>
      <c r="AV44">
        <f>IF(ISEVEN(ROW(Diff!AV44)), 4*Diff!AV44,2*Diff!AV44)</f>
        <v>0</v>
      </c>
      <c r="AW44">
        <f>IF(ISEVEN(ROW(Diff!AW44)), 4*Diff!AW44,2*Diff!AW44)</f>
        <v>0</v>
      </c>
      <c r="AX44">
        <f>IF(ISEVEN(ROW(Diff!AX44)), 4*Diff!AX44,2*Diff!AX44)</f>
        <v>0</v>
      </c>
      <c r="AY44">
        <f>IF(ISEVEN(ROW(Diff!AY44)), 4*Diff!AY44,2*Diff!AY44)</f>
        <v>0</v>
      </c>
      <c r="AZ44">
        <f>IF(ISEVEN(ROW(Diff!AZ44)), 4*Diff!AZ44,2*Diff!AZ44)</f>
        <v>0</v>
      </c>
      <c r="BA44">
        <f>IF(ISEVEN(ROW(Diff!BA44)), 4*Diff!BA44,2*Diff!BA44)</f>
        <v>0</v>
      </c>
      <c r="BB44">
        <f>IF(ISEVEN(ROW(Diff!BB44)), 4*Diff!BB44,2*Diff!BB44)</f>
        <v>0</v>
      </c>
      <c r="BC44">
        <f>IF(ISEVEN(ROW(Diff!BC44)), 4*Diff!BC44,2*Diff!BC44)</f>
        <v>0</v>
      </c>
      <c r="BD44">
        <f>IF(ISEVEN(ROW(Diff!BD44)), 4*Diff!BD44,2*Diff!BD44)</f>
        <v>0</v>
      </c>
      <c r="BE44">
        <f>IF(ISEVEN(ROW(Diff!BE44)), 4*Diff!BE44,2*Diff!BE44)</f>
        <v>0</v>
      </c>
      <c r="BF44">
        <f>IF(ISEVEN(ROW(Diff!BF44)), 4*Diff!BF44,2*Diff!BF44)</f>
        <v>0</v>
      </c>
      <c r="BG44">
        <f>IF(ISEVEN(ROW(Diff!BG44)), 4*Diff!BG44,2*Diff!BG44)</f>
        <v>0</v>
      </c>
      <c r="BH44">
        <f>IF(ISEVEN(ROW(Diff!BH44)), 4*Diff!BH44,2*Diff!BH44)</f>
        <v>0</v>
      </c>
      <c r="BI44">
        <f>IF(ISEVEN(ROW(Diff!BI44)), 4*Diff!BI44,2*Diff!BI44)</f>
        <v>0</v>
      </c>
      <c r="BJ44">
        <f>IF(ISEVEN(ROW(Diff!BJ44)), 4*Diff!BJ44,2*Diff!BJ44)</f>
        <v>0</v>
      </c>
      <c r="BK44">
        <f>IF(ISEVEN(ROW(Diff!BK44)), 4*Diff!BK44,2*Diff!BK44)</f>
        <v>0</v>
      </c>
      <c r="BL44">
        <f>IF(ISEVEN(ROW(Diff!BL44)), 4*Diff!BL44,2*Diff!BL44)</f>
        <v>0</v>
      </c>
      <c r="BM44">
        <f>IF(ISEVEN(ROW(Diff!BM44)), 4*Diff!BM44,2*Diff!BM44)</f>
        <v>0</v>
      </c>
      <c r="BN44">
        <f>IF(ISEVEN(ROW(Diff!BN44)), 4*Diff!BN44,2*Diff!BN44)</f>
        <v>0</v>
      </c>
      <c r="BO44">
        <f>IF(ISEVEN(ROW(Diff!BO44)), 4*Diff!BO44,2*Diff!BO44)</f>
        <v>0</v>
      </c>
      <c r="BP44">
        <f>IF(ISEVEN(ROW(Diff!BP44)), 4*Diff!BP44,2*Diff!BP44)</f>
        <v>0</v>
      </c>
      <c r="BQ44">
        <f>IF(ISEVEN(ROW(Diff!BQ44)), 4*Diff!BQ44,2*Diff!BQ44)</f>
        <v>0</v>
      </c>
      <c r="BR44">
        <f>IF(ISEVEN(ROW(Diff!BR44)), 4*Diff!BR44,2*Diff!BR44)</f>
        <v>0</v>
      </c>
      <c r="BS44">
        <f>IF(ISEVEN(ROW(Diff!BS44)), 4*Diff!BS44,2*Diff!BS44)</f>
        <v>0</v>
      </c>
      <c r="BT44">
        <f>IF(ISEVEN(ROW(Diff!BT44)), 4*Diff!BT44,2*Diff!BT44)</f>
        <v>0</v>
      </c>
      <c r="BU44">
        <f>IF(ISEVEN(ROW(Diff!BU44)), 4*Diff!BU44,2*Diff!BU44)</f>
        <v>0</v>
      </c>
      <c r="BV44">
        <f>IF(ISEVEN(ROW(Diff!BV44)), 4*Diff!BV44,2*Diff!BV44)</f>
        <v>0</v>
      </c>
      <c r="BW44">
        <f>IF(ISEVEN(ROW(Diff!BW44)), 4*Diff!BW44,2*Diff!BW44)</f>
        <v>0</v>
      </c>
      <c r="BX44">
        <f>IF(ISEVEN(ROW(Diff!BX44)), 4*Diff!BX44,2*Diff!BX44)</f>
        <v>0</v>
      </c>
      <c r="BY44">
        <f>IF(ISEVEN(ROW(Diff!BY44)), 4*Diff!BY44,2*Diff!BY44)</f>
        <v>0</v>
      </c>
      <c r="BZ44">
        <f>IF(ISEVEN(ROW(Diff!BZ44)), 4*Diff!BZ44,2*Diff!BZ44)</f>
        <v>0</v>
      </c>
      <c r="CA44">
        <f>IF(ISEVEN(ROW(Diff!CA44)), 4*Diff!CA44,2*Diff!CA44)</f>
        <v>0</v>
      </c>
      <c r="CB44">
        <f>IF(ISEVEN(ROW(Diff!CB44)), 4*Diff!CB44,2*Diff!CB44)</f>
        <v>0</v>
      </c>
      <c r="CC44">
        <f>IF(ISEVEN(ROW(Diff!CC44)), 4*Diff!CC44,2*Diff!CC44)</f>
        <v>0</v>
      </c>
      <c r="CD44">
        <f>IF(ISEVEN(ROW(Diff!CD44)), 4*Diff!CD44,2*Diff!CD44)</f>
        <v>0</v>
      </c>
      <c r="CE44">
        <f>IF(ISEVEN(ROW(Diff!CE44)), 4*Diff!CE44,2*Diff!CE44)</f>
        <v>0</v>
      </c>
      <c r="CF44">
        <f>IF(ISEVEN(ROW(Diff!CF44)), 4*Diff!CF44,2*Diff!CF44)</f>
        <v>0</v>
      </c>
      <c r="CG44">
        <f>IF(ISEVEN(ROW(Diff!CG44)), 4*Diff!CG44,2*Diff!CG44)</f>
        <v>0</v>
      </c>
      <c r="CH44">
        <f>IF(ISEVEN(ROW(Diff!CH44)), 4*Diff!CH44,2*Diff!CH44)</f>
        <v>0</v>
      </c>
      <c r="CI44">
        <f>IF(ISEVEN(ROW(Diff!CI44)), 4*Diff!CI44,2*Diff!CI44)</f>
        <v>0</v>
      </c>
      <c r="CJ44">
        <f>IF(ISEVEN(ROW(Diff!CJ44)), 4*Diff!CJ44,2*Diff!CJ44)</f>
        <v>0</v>
      </c>
      <c r="CK44">
        <f>IF(ISEVEN(ROW(Diff!CK44)), 4*Diff!CK44,2*Diff!CK44)</f>
        <v>0</v>
      </c>
      <c r="CL44">
        <f>IF(ISEVEN(ROW(Diff!CL44)), 4*Diff!CL44,2*Diff!CL44)</f>
        <v>0</v>
      </c>
      <c r="CM44">
        <f>IF(ISEVEN(ROW(Diff!CM44)), 4*Diff!CM44,2*Diff!CM44)</f>
        <v>0</v>
      </c>
      <c r="CN44">
        <f>IF(ISEVEN(ROW(Diff!CN44)), 4*Diff!CN44,2*Diff!CN44)</f>
        <v>0</v>
      </c>
      <c r="CO44">
        <f>IF(ISEVEN(ROW(Diff!CO44)), 4*Diff!CO44,2*Diff!CO44)</f>
        <v>0</v>
      </c>
      <c r="CP44">
        <f>IF(ISEVEN(ROW(Diff!CP44)), 4*Diff!CP44,2*Diff!CP44)</f>
        <v>0</v>
      </c>
      <c r="CQ44">
        <f>IF(ISEVEN(ROW(Diff!CQ44)), 4*Diff!CQ44,2*Diff!CQ44)</f>
        <v>0</v>
      </c>
      <c r="CR44">
        <f>IF(ISEVEN(ROW(Diff!CR44)), 4*Diff!CR44,2*Diff!CR44)</f>
        <v>0</v>
      </c>
      <c r="CS44">
        <f>IF(ISEVEN(ROW(Diff!CS44)), 4*Diff!CS44,2*Diff!CS44)</f>
        <v>0</v>
      </c>
      <c r="CT44">
        <f>IF(ISEVEN(ROW(Diff!CT44)), 4*Diff!CT44,2*Diff!CT44)</f>
        <v>0</v>
      </c>
    </row>
    <row r="45" spans="2:98">
      <c r="B45">
        <f>IF(ISEVEN(ROW(Diff!B45)), 4*Diff!B45,2*Diff!B45)</f>
        <v>0</v>
      </c>
      <c r="C45">
        <f>IF(ISEVEN(ROW(Diff!C45)), 4*Diff!C45,2*Diff!C45)</f>
        <v>0</v>
      </c>
      <c r="D45">
        <f>IF(ISEVEN(ROW(Diff!D45)), 4*Diff!D45,2*Diff!D45)</f>
        <v>0</v>
      </c>
      <c r="E45">
        <f>IF(ISEVEN(ROW(Diff!E45)), 4*Diff!E45,2*Diff!E45)</f>
        <v>0</v>
      </c>
      <c r="F45">
        <f>IF(ISEVEN(ROW(Diff!F45)), 4*Diff!F45,2*Diff!F45)</f>
        <v>0</v>
      </c>
      <c r="G45">
        <f>IF(ISEVEN(ROW(Diff!G45)), 4*Diff!G45,2*Diff!G45)</f>
        <v>0</v>
      </c>
      <c r="H45">
        <f>IF(ISEVEN(ROW(Diff!H45)), 4*Diff!H45,2*Diff!H45)</f>
        <v>0</v>
      </c>
      <c r="I45">
        <f>IF(ISEVEN(ROW(Diff!I45)), 4*Diff!I45,2*Diff!I45)</f>
        <v>0</v>
      </c>
      <c r="J45">
        <f>IF(ISEVEN(ROW(Diff!J45)), 4*Diff!J45,2*Diff!J45)</f>
        <v>0</v>
      </c>
      <c r="K45">
        <f>IF(ISEVEN(ROW(Diff!K45)), 4*Diff!K45,2*Diff!K45)</f>
        <v>0</v>
      </c>
      <c r="L45">
        <f>IF(ISEVEN(ROW(Diff!L45)), 4*Diff!L45,2*Diff!L45)</f>
        <v>0</v>
      </c>
      <c r="M45">
        <f>IF(ISEVEN(ROW(Diff!M45)), 4*Diff!M45,2*Diff!M45)</f>
        <v>0</v>
      </c>
      <c r="N45">
        <f>IF(ISEVEN(ROW(Diff!N45)), 4*Diff!N45,2*Diff!N45)</f>
        <v>0</v>
      </c>
      <c r="O45">
        <f>IF(ISEVEN(ROW(Diff!O45)), 4*Diff!O45,2*Diff!O45)</f>
        <v>0</v>
      </c>
      <c r="P45">
        <f>IF(ISEVEN(ROW(Diff!P45)), 4*Diff!P45,2*Diff!P45)</f>
        <v>0</v>
      </c>
      <c r="Q45">
        <f>IF(ISEVEN(ROW(Diff!Q45)), 4*Diff!Q45,2*Diff!Q45)</f>
        <v>0</v>
      </c>
      <c r="R45">
        <f>IF(ISEVEN(ROW(Diff!R45)), 4*Diff!R45,2*Diff!R45)</f>
        <v>0</v>
      </c>
      <c r="S45">
        <f>IF(ISEVEN(ROW(Diff!S45)), 4*Diff!S45,2*Diff!S45)</f>
        <v>0</v>
      </c>
      <c r="T45">
        <f>IF(ISEVEN(ROW(Diff!T45)), 4*Diff!T45,2*Diff!T45)</f>
        <v>0</v>
      </c>
      <c r="U45">
        <f>IF(ISEVEN(ROW(Diff!U45)), 4*Diff!U45,2*Diff!U45)</f>
        <v>0</v>
      </c>
      <c r="V45">
        <f>IF(ISEVEN(ROW(Diff!V45)), 4*Diff!V45,2*Diff!V45)</f>
        <v>0</v>
      </c>
      <c r="W45">
        <f>IF(ISEVEN(ROW(Diff!W45)), 4*Diff!W45,2*Diff!W45)</f>
        <v>0</v>
      </c>
      <c r="X45">
        <f>IF(ISEVEN(ROW(Diff!X45)), 4*Diff!X45,2*Diff!X45)</f>
        <v>0</v>
      </c>
      <c r="Y45">
        <f>IF(ISEVEN(ROW(Diff!Y45)), 4*Diff!Y45,2*Diff!Y45)</f>
        <v>0</v>
      </c>
      <c r="Z45">
        <f>IF(ISEVEN(ROW(Diff!Z45)), 4*Diff!Z45,2*Diff!Z45)</f>
        <v>0</v>
      </c>
      <c r="AA45">
        <f>IF(ISEVEN(ROW(Diff!AA45)), 4*Diff!AA45,2*Diff!AA45)</f>
        <v>0</v>
      </c>
      <c r="AB45">
        <f>IF(ISEVEN(ROW(Diff!AB45)), 4*Diff!AB45,2*Diff!AB45)</f>
        <v>0</v>
      </c>
      <c r="AC45">
        <f>IF(ISEVEN(ROW(Diff!AC45)), 4*Diff!AC45,2*Diff!AC45)</f>
        <v>0</v>
      </c>
      <c r="AD45">
        <f>IF(ISEVEN(ROW(Diff!AD45)), 4*Diff!AD45,2*Diff!AD45)</f>
        <v>0</v>
      </c>
      <c r="AE45">
        <f>IF(ISEVEN(ROW(Diff!AE45)), 4*Diff!AE45,2*Diff!AE45)</f>
        <v>0</v>
      </c>
      <c r="AF45">
        <f>IF(ISEVEN(ROW(Diff!AF45)), 4*Diff!AF45,2*Diff!AF45)</f>
        <v>2.6580000000000155</v>
      </c>
      <c r="AG45">
        <f>IF(ISEVEN(ROW(Diff!AG45)), 4*Diff!AG45,2*Diff!AG45)</f>
        <v>2.7560000000000286</v>
      </c>
      <c r="AH45">
        <f>IF(ISEVEN(ROW(Diff!AH45)), 4*Diff!AH45,2*Diff!AH45)</f>
        <v>2.7360000000000184</v>
      </c>
      <c r="AI45">
        <f>IF(ISEVEN(ROW(Diff!AI45)), 4*Diff!AI45,2*Diff!AI45)</f>
        <v>1.8320000000000221</v>
      </c>
      <c r="AJ45">
        <f>IF(ISEVEN(ROW(Diff!AJ45)), 4*Diff!AJ45,2*Diff!AJ45)</f>
        <v>1.8060000000000116</v>
      </c>
      <c r="AK45">
        <f>IF(ISEVEN(ROW(Diff!AK45)), 4*Diff!AK45,2*Diff!AK45)</f>
        <v>1.5600000000000023</v>
      </c>
      <c r="AL45">
        <f>IF(ISEVEN(ROW(Diff!AL45)), 4*Diff!AL45,2*Diff!AL45)</f>
        <v>1.51400000000001</v>
      </c>
      <c r="AM45">
        <f>IF(ISEVEN(ROW(Diff!AM45)), 4*Diff!AM45,2*Diff!AM45)</f>
        <v>2.0480000000000018</v>
      </c>
      <c r="AN45">
        <f>IF(ISEVEN(ROW(Diff!AN45)), 4*Diff!AN45,2*Diff!AN45)</f>
        <v>0</v>
      </c>
      <c r="AO45">
        <f>IF(ISEVEN(ROW(Diff!AO45)), 4*Diff!AO45,2*Diff!AO45)</f>
        <v>0</v>
      </c>
      <c r="AP45">
        <f>IF(ISEVEN(ROW(Diff!AP45)), 4*Diff!AP45,2*Diff!AP45)</f>
        <v>0</v>
      </c>
      <c r="AQ45">
        <f>IF(ISEVEN(ROW(Diff!AQ45)), 4*Diff!AQ45,2*Diff!AQ45)</f>
        <v>0</v>
      </c>
      <c r="AR45">
        <f>IF(ISEVEN(ROW(Diff!AR45)), 4*Diff!AR45,2*Diff!AR45)</f>
        <v>0</v>
      </c>
      <c r="AS45">
        <f>IF(ISEVEN(ROW(Diff!AS45)), 4*Diff!AS45,2*Diff!AS45)</f>
        <v>0</v>
      </c>
      <c r="AT45">
        <f>IF(ISEVEN(ROW(Diff!AT45)), 4*Diff!AT45,2*Diff!AT45)</f>
        <v>0</v>
      </c>
      <c r="AU45">
        <f>IF(ISEVEN(ROW(Diff!AU45)), 4*Diff!AU45,2*Diff!AU45)</f>
        <v>0</v>
      </c>
      <c r="AV45">
        <f>IF(ISEVEN(ROW(Diff!AV45)), 4*Diff!AV45,2*Diff!AV45)</f>
        <v>0</v>
      </c>
      <c r="AW45">
        <f>IF(ISEVEN(ROW(Diff!AW45)), 4*Diff!AW45,2*Diff!AW45)</f>
        <v>0</v>
      </c>
      <c r="AX45">
        <f>IF(ISEVEN(ROW(Diff!AX45)), 4*Diff!AX45,2*Diff!AX45)</f>
        <v>0</v>
      </c>
      <c r="AY45">
        <f>IF(ISEVEN(ROW(Diff!AY45)), 4*Diff!AY45,2*Diff!AY45)</f>
        <v>0</v>
      </c>
      <c r="AZ45">
        <f>IF(ISEVEN(ROW(Diff!AZ45)), 4*Diff!AZ45,2*Diff!AZ45)</f>
        <v>0</v>
      </c>
      <c r="BA45">
        <f>IF(ISEVEN(ROW(Diff!BA45)), 4*Diff!BA45,2*Diff!BA45)</f>
        <v>0</v>
      </c>
      <c r="BB45">
        <f>IF(ISEVEN(ROW(Diff!BB45)), 4*Diff!BB45,2*Diff!BB45)</f>
        <v>0</v>
      </c>
      <c r="BC45">
        <f>IF(ISEVEN(ROW(Diff!BC45)), 4*Diff!BC45,2*Diff!BC45)</f>
        <v>0</v>
      </c>
      <c r="BD45">
        <f>IF(ISEVEN(ROW(Diff!BD45)), 4*Diff!BD45,2*Diff!BD45)</f>
        <v>0</v>
      </c>
      <c r="BE45">
        <f>IF(ISEVEN(ROW(Diff!BE45)), 4*Diff!BE45,2*Diff!BE45)</f>
        <v>0</v>
      </c>
      <c r="BF45">
        <f>IF(ISEVEN(ROW(Diff!BF45)), 4*Diff!BF45,2*Diff!BF45)</f>
        <v>0</v>
      </c>
      <c r="BG45">
        <f>IF(ISEVEN(ROW(Diff!BG45)), 4*Diff!BG45,2*Diff!BG45)</f>
        <v>0</v>
      </c>
      <c r="BH45">
        <f>IF(ISEVEN(ROW(Diff!BH45)), 4*Diff!BH45,2*Diff!BH45)</f>
        <v>0</v>
      </c>
      <c r="BI45">
        <f>IF(ISEVEN(ROW(Diff!BI45)), 4*Diff!BI45,2*Diff!BI45)</f>
        <v>0</v>
      </c>
      <c r="BJ45">
        <f>IF(ISEVEN(ROW(Diff!BJ45)), 4*Diff!BJ45,2*Diff!BJ45)</f>
        <v>0</v>
      </c>
      <c r="BK45">
        <f>IF(ISEVEN(ROW(Diff!BK45)), 4*Diff!BK45,2*Diff!BK45)</f>
        <v>0</v>
      </c>
      <c r="BL45">
        <f>IF(ISEVEN(ROW(Diff!BL45)), 4*Diff!BL45,2*Diff!BL45)</f>
        <v>0</v>
      </c>
      <c r="BM45">
        <f>IF(ISEVEN(ROW(Diff!BM45)), 4*Diff!BM45,2*Diff!BM45)</f>
        <v>0</v>
      </c>
      <c r="BN45">
        <f>IF(ISEVEN(ROW(Diff!BN45)), 4*Diff!BN45,2*Diff!BN45)</f>
        <v>0</v>
      </c>
      <c r="BO45">
        <f>IF(ISEVEN(ROW(Diff!BO45)), 4*Diff!BO45,2*Diff!BO45)</f>
        <v>0</v>
      </c>
      <c r="BP45">
        <f>IF(ISEVEN(ROW(Diff!BP45)), 4*Diff!BP45,2*Diff!BP45)</f>
        <v>0</v>
      </c>
      <c r="BQ45">
        <f>IF(ISEVEN(ROW(Diff!BQ45)), 4*Diff!BQ45,2*Diff!BQ45)</f>
        <v>0</v>
      </c>
      <c r="BR45">
        <f>IF(ISEVEN(ROW(Diff!BR45)), 4*Diff!BR45,2*Diff!BR45)</f>
        <v>0</v>
      </c>
      <c r="BS45">
        <f>IF(ISEVEN(ROW(Diff!BS45)), 4*Diff!BS45,2*Diff!BS45)</f>
        <v>0</v>
      </c>
      <c r="BT45">
        <f>IF(ISEVEN(ROW(Diff!BT45)), 4*Diff!BT45,2*Diff!BT45)</f>
        <v>0</v>
      </c>
      <c r="BU45">
        <f>IF(ISEVEN(ROW(Diff!BU45)), 4*Diff!BU45,2*Diff!BU45)</f>
        <v>0</v>
      </c>
      <c r="BV45">
        <f>IF(ISEVEN(ROW(Diff!BV45)), 4*Diff!BV45,2*Diff!BV45)</f>
        <v>0</v>
      </c>
      <c r="BW45">
        <f>IF(ISEVEN(ROW(Diff!BW45)), 4*Diff!BW45,2*Diff!BW45)</f>
        <v>0</v>
      </c>
      <c r="BX45">
        <f>IF(ISEVEN(ROW(Diff!BX45)), 4*Diff!BX45,2*Diff!BX45)</f>
        <v>0</v>
      </c>
      <c r="BY45">
        <f>IF(ISEVEN(ROW(Diff!BY45)), 4*Diff!BY45,2*Diff!BY45)</f>
        <v>0</v>
      </c>
      <c r="BZ45">
        <f>IF(ISEVEN(ROW(Diff!BZ45)), 4*Diff!BZ45,2*Diff!BZ45)</f>
        <v>0</v>
      </c>
      <c r="CA45">
        <f>IF(ISEVEN(ROW(Diff!CA45)), 4*Diff!CA45,2*Diff!CA45)</f>
        <v>0</v>
      </c>
      <c r="CB45">
        <f>IF(ISEVEN(ROW(Diff!CB45)), 4*Diff!CB45,2*Diff!CB45)</f>
        <v>0</v>
      </c>
      <c r="CC45">
        <f>IF(ISEVEN(ROW(Diff!CC45)), 4*Diff!CC45,2*Diff!CC45)</f>
        <v>0</v>
      </c>
      <c r="CD45">
        <f>IF(ISEVEN(ROW(Diff!CD45)), 4*Diff!CD45,2*Diff!CD45)</f>
        <v>0</v>
      </c>
      <c r="CE45">
        <f>IF(ISEVEN(ROW(Diff!CE45)), 4*Diff!CE45,2*Diff!CE45)</f>
        <v>0</v>
      </c>
      <c r="CF45">
        <f>IF(ISEVEN(ROW(Diff!CF45)), 4*Diff!CF45,2*Diff!CF45)</f>
        <v>0</v>
      </c>
      <c r="CG45">
        <f>IF(ISEVEN(ROW(Diff!CG45)), 4*Diff!CG45,2*Diff!CG45)</f>
        <v>0</v>
      </c>
      <c r="CH45">
        <f>IF(ISEVEN(ROW(Diff!CH45)), 4*Diff!CH45,2*Diff!CH45)</f>
        <v>0</v>
      </c>
      <c r="CI45">
        <f>IF(ISEVEN(ROW(Diff!CI45)), 4*Diff!CI45,2*Diff!CI45)</f>
        <v>0</v>
      </c>
      <c r="CJ45">
        <f>IF(ISEVEN(ROW(Diff!CJ45)), 4*Diff!CJ45,2*Diff!CJ45)</f>
        <v>0</v>
      </c>
      <c r="CK45">
        <f>IF(ISEVEN(ROW(Diff!CK45)), 4*Diff!CK45,2*Diff!CK45)</f>
        <v>0</v>
      </c>
      <c r="CL45">
        <f>IF(ISEVEN(ROW(Diff!CL45)), 4*Diff!CL45,2*Diff!CL45)</f>
        <v>0</v>
      </c>
      <c r="CM45">
        <f>IF(ISEVEN(ROW(Diff!CM45)), 4*Diff!CM45,2*Diff!CM45)</f>
        <v>0</v>
      </c>
      <c r="CN45">
        <f>IF(ISEVEN(ROW(Diff!CN45)), 4*Diff!CN45,2*Diff!CN45)</f>
        <v>0</v>
      </c>
      <c r="CO45">
        <f>IF(ISEVEN(ROW(Diff!CO45)), 4*Diff!CO45,2*Diff!CO45)</f>
        <v>0</v>
      </c>
      <c r="CP45">
        <f>IF(ISEVEN(ROW(Diff!CP45)), 4*Diff!CP45,2*Diff!CP45)</f>
        <v>0</v>
      </c>
      <c r="CQ45">
        <f>IF(ISEVEN(ROW(Diff!CQ45)), 4*Diff!CQ45,2*Diff!CQ45)</f>
        <v>0</v>
      </c>
      <c r="CR45">
        <f>IF(ISEVEN(ROW(Diff!CR45)), 4*Diff!CR45,2*Diff!CR45)</f>
        <v>0</v>
      </c>
      <c r="CS45">
        <f>IF(ISEVEN(ROW(Diff!CS45)), 4*Diff!CS45,2*Diff!CS45)</f>
        <v>0</v>
      </c>
      <c r="CT45">
        <f>IF(ISEVEN(ROW(Diff!CT45)), 4*Diff!CT45,2*Diff!CT45)</f>
        <v>0</v>
      </c>
    </row>
    <row r="46" spans="2:98">
      <c r="B46">
        <f>IF(ISEVEN(ROW(Diff!B46)), 4*Diff!B46,2*Diff!B46)</f>
        <v>0</v>
      </c>
      <c r="C46">
        <f>IF(ISEVEN(ROW(Diff!C46)), 4*Diff!C46,2*Diff!C46)</f>
        <v>0</v>
      </c>
      <c r="D46">
        <f>IF(ISEVEN(ROW(Diff!D46)), 4*Diff!D46,2*Diff!D46)</f>
        <v>0</v>
      </c>
      <c r="E46">
        <f>IF(ISEVEN(ROW(Diff!E46)), 4*Diff!E46,2*Diff!E46)</f>
        <v>0</v>
      </c>
      <c r="F46">
        <f>IF(ISEVEN(ROW(Diff!F46)), 4*Diff!F46,2*Diff!F46)</f>
        <v>0</v>
      </c>
      <c r="G46">
        <f>IF(ISEVEN(ROW(Diff!G46)), 4*Diff!G46,2*Diff!G46)</f>
        <v>0</v>
      </c>
      <c r="H46">
        <f>IF(ISEVEN(ROW(Diff!H46)), 4*Diff!H46,2*Diff!H46)</f>
        <v>0</v>
      </c>
      <c r="I46">
        <f>IF(ISEVEN(ROW(Diff!I46)), 4*Diff!I46,2*Diff!I46)</f>
        <v>0</v>
      </c>
      <c r="J46">
        <f>IF(ISEVEN(ROW(Diff!J46)), 4*Diff!J46,2*Diff!J46)</f>
        <v>0</v>
      </c>
      <c r="K46">
        <f>IF(ISEVEN(ROW(Diff!K46)), 4*Diff!K46,2*Diff!K46)</f>
        <v>0</v>
      </c>
      <c r="L46">
        <f>IF(ISEVEN(ROW(Diff!L46)), 4*Diff!L46,2*Diff!L46)</f>
        <v>0</v>
      </c>
      <c r="M46">
        <f>IF(ISEVEN(ROW(Diff!M46)), 4*Diff!M46,2*Diff!M46)</f>
        <v>0</v>
      </c>
      <c r="N46">
        <f>IF(ISEVEN(ROW(Diff!N46)), 4*Diff!N46,2*Diff!N46)</f>
        <v>0</v>
      </c>
      <c r="O46">
        <f>IF(ISEVEN(ROW(Diff!O46)), 4*Diff!O46,2*Diff!O46)</f>
        <v>0</v>
      </c>
      <c r="P46">
        <f>IF(ISEVEN(ROW(Diff!P46)), 4*Diff!P46,2*Diff!P46)</f>
        <v>0</v>
      </c>
      <c r="Q46">
        <f>IF(ISEVEN(ROW(Diff!Q46)), 4*Diff!Q46,2*Diff!Q46)</f>
        <v>0</v>
      </c>
      <c r="R46">
        <f>IF(ISEVEN(ROW(Diff!R46)), 4*Diff!R46,2*Diff!R46)</f>
        <v>0</v>
      </c>
      <c r="S46">
        <f>IF(ISEVEN(ROW(Diff!S46)), 4*Diff!S46,2*Diff!S46)</f>
        <v>0</v>
      </c>
      <c r="T46">
        <f>IF(ISEVEN(ROW(Diff!T46)), 4*Diff!T46,2*Diff!T46)</f>
        <v>0</v>
      </c>
      <c r="U46">
        <f>IF(ISEVEN(ROW(Diff!U46)), 4*Diff!U46,2*Diff!U46)</f>
        <v>0</v>
      </c>
      <c r="V46">
        <f>IF(ISEVEN(ROW(Diff!V46)), 4*Diff!V46,2*Diff!V46)</f>
        <v>0</v>
      </c>
      <c r="W46">
        <f>IF(ISEVEN(ROW(Diff!W46)), 4*Diff!W46,2*Diff!W46)</f>
        <v>0</v>
      </c>
      <c r="X46">
        <f>IF(ISEVEN(ROW(Diff!X46)), 4*Diff!X46,2*Diff!X46)</f>
        <v>0</v>
      </c>
      <c r="Y46">
        <f>IF(ISEVEN(ROW(Diff!Y46)), 4*Diff!Y46,2*Diff!Y46)</f>
        <v>0</v>
      </c>
      <c r="Z46">
        <f>IF(ISEVEN(ROW(Diff!Z46)), 4*Diff!Z46,2*Diff!Z46)</f>
        <v>0</v>
      </c>
      <c r="AA46">
        <f>IF(ISEVEN(ROW(Diff!AA46)), 4*Diff!AA46,2*Diff!AA46)</f>
        <v>0</v>
      </c>
      <c r="AB46">
        <f>IF(ISEVEN(ROW(Diff!AB46)), 4*Diff!AB46,2*Diff!AB46)</f>
        <v>0</v>
      </c>
      <c r="AC46">
        <f>IF(ISEVEN(ROW(Diff!AC46)), 4*Diff!AC46,2*Diff!AC46)</f>
        <v>0</v>
      </c>
      <c r="AD46">
        <f>IF(ISEVEN(ROW(Diff!AD46)), 4*Diff!AD46,2*Diff!AD46)</f>
        <v>0</v>
      </c>
      <c r="AE46">
        <f>IF(ISEVEN(ROW(Diff!AE46)), 4*Diff!AE46,2*Diff!AE46)</f>
        <v>0</v>
      </c>
      <c r="AF46">
        <f>IF(ISEVEN(ROW(Diff!AF46)), 4*Diff!AF46,2*Diff!AF46)</f>
        <v>0</v>
      </c>
      <c r="AG46">
        <f>IF(ISEVEN(ROW(Diff!AG46)), 4*Diff!AG46,2*Diff!AG46)</f>
        <v>0</v>
      </c>
      <c r="AH46">
        <f>IF(ISEVEN(ROW(Diff!AH46)), 4*Diff!AH46,2*Diff!AH46)</f>
        <v>3.6560000000000059</v>
      </c>
      <c r="AI46">
        <f>IF(ISEVEN(ROW(Diff!AI46)), 4*Diff!AI46,2*Diff!AI46)</f>
        <v>3.7880000000000109</v>
      </c>
      <c r="AJ46">
        <f>IF(ISEVEN(ROW(Diff!AJ46)), 4*Diff!AJ46,2*Diff!AJ46)</f>
        <v>3.4839999999999804</v>
      </c>
      <c r="AK46">
        <f>IF(ISEVEN(ROW(Diff!AK46)), 4*Diff!AK46,2*Diff!AK46)</f>
        <v>3.0720000000000027</v>
      </c>
      <c r="AL46">
        <f>IF(ISEVEN(ROW(Diff!AL46)), 4*Diff!AL46,2*Diff!AL46)</f>
        <v>3.1999999999999886</v>
      </c>
      <c r="AM46">
        <f>IF(ISEVEN(ROW(Diff!AM46)), 4*Diff!AM46,2*Diff!AM46)</f>
        <v>0</v>
      </c>
      <c r="AN46">
        <f>IF(ISEVEN(ROW(Diff!AN46)), 4*Diff!AN46,2*Diff!AN46)</f>
        <v>0</v>
      </c>
      <c r="AO46">
        <f>IF(ISEVEN(ROW(Diff!AO46)), 4*Diff!AO46,2*Diff!AO46)</f>
        <v>0</v>
      </c>
      <c r="AP46">
        <f>IF(ISEVEN(ROW(Diff!AP46)), 4*Diff!AP46,2*Diff!AP46)</f>
        <v>0</v>
      </c>
      <c r="AQ46">
        <f>IF(ISEVEN(ROW(Diff!AQ46)), 4*Diff!AQ46,2*Diff!AQ46)</f>
        <v>0</v>
      </c>
      <c r="AR46">
        <f>IF(ISEVEN(ROW(Diff!AR46)), 4*Diff!AR46,2*Diff!AR46)</f>
        <v>0</v>
      </c>
      <c r="AS46">
        <f>IF(ISEVEN(ROW(Diff!AS46)), 4*Diff!AS46,2*Diff!AS46)</f>
        <v>0</v>
      </c>
      <c r="AT46">
        <f>IF(ISEVEN(ROW(Diff!AT46)), 4*Diff!AT46,2*Diff!AT46)</f>
        <v>0</v>
      </c>
      <c r="AU46">
        <f>IF(ISEVEN(ROW(Diff!AU46)), 4*Diff!AU46,2*Diff!AU46)</f>
        <v>0</v>
      </c>
      <c r="AV46">
        <f>IF(ISEVEN(ROW(Diff!AV46)), 4*Diff!AV46,2*Diff!AV46)</f>
        <v>0</v>
      </c>
      <c r="AW46">
        <f>IF(ISEVEN(ROW(Diff!AW46)), 4*Diff!AW46,2*Diff!AW46)</f>
        <v>0</v>
      </c>
      <c r="AX46">
        <f>IF(ISEVEN(ROW(Diff!AX46)), 4*Diff!AX46,2*Diff!AX46)</f>
        <v>0</v>
      </c>
      <c r="AY46">
        <f>IF(ISEVEN(ROW(Diff!AY46)), 4*Diff!AY46,2*Diff!AY46)</f>
        <v>0</v>
      </c>
      <c r="AZ46">
        <f>IF(ISEVEN(ROW(Diff!AZ46)), 4*Diff!AZ46,2*Diff!AZ46)</f>
        <v>0</v>
      </c>
      <c r="BA46">
        <f>IF(ISEVEN(ROW(Diff!BA46)), 4*Diff!BA46,2*Diff!BA46)</f>
        <v>0</v>
      </c>
      <c r="BB46">
        <f>IF(ISEVEN(ROW(Diff!BB46)), 4*Diff!BB46,2*Diff!BB46)</f>
        <v>0</v>
      </c>
      <c r="BC46">
        <f>IF(ISEVEN(ROW(Diff!BC46)), 4*Diff!BC46,2*Diff!BC46)</f>
        <v>0</v>
      </c>
      <c r="BD46">
        <f>IF(ISEVEN(ROW(Diff!BD46)), 4*Diff!BD46,2*Diff!BD46)</f>
        <v>0</v>
      </c>
      <c r="BE46">
        <f>IF(ISEVEN(ROW(Diff!BE46)), 4*Diff!BE46,2*Diff!BE46)</f>
        <v>0</v>
      </c>
      <c r="BF46">
        <f>IF(ISEVEN(ROW(Diff!BF46)), 4*Diff!BF46,2*Diff!BF46)</f>
        <v>0</v>
      </c>
      <c r="BG46">
        <f>IF(ISEVEN(ROW(Diff!BG46)), 4*Diff!BG46,2*Diff!BG46)</f>
        <v>0</v>
      </c>
      <c r="BH46">
        <f>IF(ISEVEN(ROW(Diff!BH46)), 4*Diff!BH46,2*Diff!BH46)</f>
        <v>0</v>
      </c>
      <c r="BI46">
        <f>IF(ISEVEN(ROW(Diff!BI46)), 4*Diff!BI46,2*Diff!BI46)</f>
        <v>0</v>
      </c>
      <c r="BJ46">
        <f>IF(ISEVEN(ROW(Diff!BJ46)), 4*Diff!BJ46,2*Diff!BJ46)</f>
        <v>0</v>
      </c>
      <c r="BK46">
        <f>IF(ISEVEN(ROW(Diff!BK46)), 4*Diff!BK46,2*Diff!BK46)</f>
        <v>0</v>
      </c>
      <c r="BL46">
        <f>IF(ISEVEN(ROW(Diff!BL46)), 4*Diff!BL46,2*Diff!BL46)</f>
        <v>0</v>
      </c>
      <c r="BM46">
        <f>IF(ISEVEN(ROW(Diff!BM46)), 4*Diff!BM46,2*Diff!BM46)</f>
        <v>0</v>
      </c>
      <c r="BN46">
        <f>IF(ISEVEN(ROW(Diff!BN46)), 4*Diff!BN46,2*Diff!BN46)</f>
        <v>0</v>
      </c>
      <c r="BO46">
        <f>IF(ISEVEN(ROW(Diff!BO46)), 4*Diff!BO46,2*Diff!BO46)</f>
        <v>0</v>
      </c>
      <c r="BP46">
        <f>IF(ISEVEN(ROW(Diff!BP46)), 4*Diff!BP46,2*Diff!BP46)</f>
        <v>0</v>
      </c>
      <c r="BQ46">
        <f>IF(ISEVEN(ROW(Diff!BQ46)), 4*Diff!BQ46,2*Diff!BQ46)</f>
        <v>0</v>
      </c>
      <c r="BR46">
        <f>IF(ISEVEN(ROW(Diff!BR46)), 4*Diff!BR46,2*Diff!BR46)</f>
        <v>0</v>
      </c>
      <c r="BS46">
        <f>IF(ISEVEN(ROW(Diff!BS46)), 4*Diff!BS46,2*Diff!BS46)</f>
        <v>0</v>
      </c>
      <c r="BT46">
        <f>IF(ISEVEN(ROW(Diff!BT46)), 4*Diff!BT46,2*Diff!BT46)</f>
        <v>0</v>
      </c>
      <c r="BU46">
        <f>IF(ISEVEN(ROW(Diff!BU46)), 4*Diff!BU46,2*Diff!BU46)</f>
        <v>0</v>
      </c>
      <c r="BV46">
        <f>IF(ISEVEN(ROW(Diff!BV46)), 4*Diff!BV46,2*Diff!BV46)</f>
        <v>0</v>
      </c>
      <c r="BW46">
        <f>IF(ISEVEN(ROW(Diff!BW46)), 4*Diff!BW46,2*Diff!BW46)</f>
        <v>0</v>
      </c>
      <c r="BX46">
        <f>IF(ISEVEN(ROW(Diff!BX46)), 4*Diff!BX46,2*Diff!BX46)</f>
        <v>0</v>
      </c>
      <c r="BY46">
        <f>IF(ISEVEN(ROW(Diff!BY46)), 4*Diff!BY46,2*Diff!BY46)</f>
        <v>0</v>
      </c>
      <c r="BZ46">
        <f>IF(ISEVEN(ROW(Diff!BZ46)), 4*Diff!BZ46,2*Diff!BZ46)</f>
        <v>0</v>
      </c>
      <c r="CA46">
        <f>IF(ISEVEN(ROW(Diff!CA46)), 4*Diff!CA46,2*Diff!CA46)</f>
        <v>0</v>
      </c>
      <c r="CB46">
        <f>IF(ISEVEN(ROW(Diff!CB46)), 4*Diff!CB46,2*Diff!CB46)</f>
        <v>0</v>
      </c>
      <c r="CC46">
        <f>IF(ISEVEN(ROW(Diff!CC46)), 4*Diff!CC46,2*Diff!CC46)</f>
        <v>0</v>
      </c>
      <c r="CD46">
        <f>IF(ISEVEN(ROW(Diff!CD46)), 4*Diff!CD46,2*Diff!CD46)</f>
        <v>0</v>
      </c>
      <c r="CE46">
        <f>IF(ISEVEN(ROW(Diff!CE46)), 4*Diff!CE46,2*Diff!CE46)</f>
        <v>0</v>
      </c>
      <c r="CF46">
        <f>IF(ISEVEN(ROW(Diff!CF46)), 4*Diff!CF46,2*Diff!CF46)</f>
        <v>0</v>
      </c>
      <c r="CG46">
        <f>IF(ISEVEN(ROW(Diff!CG46)), 4*Diff!CG46,2*Diff!CG46)</f>
        <v>0</v>
      </c>
      <c r="CH46">
        <f>IF(ISEVEN(ROW(Diff!CH46)), 4*Diff!CH46,2*Diff!CH46)</f>
        <v>0</v>
      </c>
      <c r="CI46">
        <f>IF(ISEVEN(ROW(Diff!CI46)), 4*Diff!CI46,2*Diff!CI46)</f>
        <v>0</v>
      </c>
      <c r="CJ46">
        <f>IF(ISEVEN(ROW(Diff!CJ46)), 4*Diff!CJ46,2*Diff!CJ46)</f>
        <v>0</v>
      </c>
      <c r="CK46">
        <f>IF(ISEVEN(ROW(Diff!CK46)), 4*Diff!CK46,2*Diff!CK46)</f>
        <v>0</v>
      </c>
      <c r="CL46">
        <f>IF(ISEVEN(ROW(Diff!CL46)), 4*Diff!CL46,2*Diff!CL46)</f>
        <v>0</v>
      </c>
      <c r="CM46">
        <f>IF(ISEVEN(ROW(Diff!CM46)), 4*Diff!CM46,2*Diff!CM46)</f>
        <v>0</v>
      </c>
      <c r="CN46">
        <f>IF(ISEVEN(ROW(Diff!CN46)), 4*Diff!CN46,2*Diff!CN46)</f>
        <v>0</v>
      </c>
      <c r="CO46">
        <f>IF(ISEVEN(ROW(Diff!CO46)), 4*Diff!CO46,2*Diff!CO46)</f>
        <v>0</v>
      </c>
      <c r="CP46">
        <f>IF(ISEVEN(ROW(Diff!CP46)), 4*Diff!CP46,2*Diff!CP46)</f>
        <v>0</v>
      </c>
      <c r="CQ46">
        <f>IF(ISEVEN(ROW(Diff!CQ46)), 4*Diff!CQ46,2*Diff!CQ46)</f>
        <v>0</v>
      </c>
      <c r="CR46">
        <f>IF(ISEVEN(ROW(Diff!CR46)), 4*Diff!CR46,2*Diff!CR46)</f>
        <v>0</v>
      </c>
      <c r="CS46">
        <f>IF(ISEVEN(ROW(Diff!CS46)), 4*Diff!CS46,2*Diff!CS46)</f>
        <v>0</v>
      </c>
      <c r="CT46">
        <f>IF(ISEVEN(ROW(Diff!CT46)), 4*Diff!CT46,2*Diff!CT46)</f>
        <v>0</v>
      </c>
    </row>
    <row r="47" spans="2:98">
      <c r="B47">
        <f>IF(ISEVEN(ROW(Diff!B47)), 4*Diff!B47,2*Diff!B47)</f>
        <v>0</v>
      </c>
      <c r="C47">
        <f>IF(ISEVEN(ROW(Diff!C47)), 4*Diff!C47,2*Diff!C47)</f>
        <v>0</v>
      </c>
      <c r="D47">
        <f>IF(ISEVEN(ROW(Diff!D47)), 4*Diff!D47,2*Diff!D47)</f>
        <v>0</v>
      </c>
      <c r="E47">
        <f>IF(ISEVEN(ROW(Diff!E47)), 4*Diff!E47,2*Diff!E47)</f>
        <v>0</v>
      </c>
      <c r="F47">
        <f>IF(ISEVEN(ROW(Diff!F47)), 4*Diff!F47,2*Diff!F47)</f>
        <v>0</v>
      </c>
      <c r="G47">
        <f>IF(ISEVEN(ROW(Diff!G47)), 4*Diff!G47,2*Diff!G47)</f>
        <v>0</v>
      </c>
      <c r="H47">
        <f>IF(ISEVEN(ROW(Diff!H47)), 4*Diff!H47,2*Diff!H47)</f>
        <v>0</v>
      </c>
      <c r="I47">
        <f>IF(ISEVEN(ROW(Diff!I47)), 4*Diff!I47,2*Diff!I47)</f>
        <v>0</v>
      </c>
      <c r="J47">
        <f>IF(ISEVEN(ROW(Diff!J47)), 4*Diff!J47,2*Diff!J47)</f>
        <v>0</v>
      </c>
      <c r="K47">
        <f>IF(ISEVEN(ROW(Diff!K47)), 4*Diff!K47,2*Diff!K47)</f>
        <v>0</v>
      </c>
      <c r="L47">
        <f>IF(ISEVEN(ROW(Diff!L47)), 4*Diff!L47,2*Diff!L47)</f>
        <v>0</v>
      </c>
      <c r="M47">
        <f>IF(ISEVEN(ROW(Diff!M47)), 4*Diff!M47,2*Diff!M47)</f>
        <v>0</v>
      </c>
      <c r="N47">
        <f>IF(ISEVEN(ROW(Diff!N47)), 4*Diff!N47,2*Diff!N47)</f>
        <v>0</v>
      </c>
      <c r="O47">
        <f>IF(ISEVEN(ROW(Diff!O47)), 4*Diff!O47,2*Diff!O47)</f>
        <v>0</v>
      </c>
      <c r="P47">
        <f>IF(ISEVEN(ROW(Diff!P47)), 4*Diff!P47,2*Diff!P47)</f>
        <v>0</v>
      </c>
      <c r="Q47">
        <f>IF(ISEVEN(ROW(Diff!Q47)), 4*Diff!Q47,2*Diff!Q47)</f>
        <v>0</v>
      </c>
      <c r="R47">
        <f>IF(ISEVEN(ROW(Diff!R47)), 4*Diff!R47,2*Diff!R47)</f>
        <v>0</v>
      </c>
      <c r="S47">
        <f>IF(ISEVEN(ROW(Diff!S47)), 4*Diff!S47,2*Diff!S47)</f>
        <v>0</v>
      </c>
      <c r="T47">
        <f>IF(ISEVEN(ROW(Diff!T47)), 4*Diff!T47,2*Diff!T47)</f>
        <v>0</v>
      </c>
      <c r="U47">
        <f>IF(ISEVEN(ROW(Diff!U47)), 4*Diff!U47,2*Diff!U47)</f>
        <v>0</v>
      </c>
      <c r="V47">
        <f>IF(ISEVEN(ROW(Diff!V47)), 4*Diff!V47,2*Diff!V47)</f>
        <v>0</v>
      </c>
      <c r="W47">
        <f>IF(ISEVEN(ROW(Diff!W47)), 4*Diff!W47,2*Diff!W47)</f>
        <v>0</v>
      </c>
      <c r="X47">
        <f>IF(ISEVEN(ROW(Diff!X47)), 4*Diff!X47,2*Diff!X47)</f>
        <v>0</v>
      </c>
      <c r="Y47">
        <f>IF(ISEVEN(ROW(Diff!Y47)), 4*Diff!Y47,2*Diff!Y47)</f>
        <v>0</v>
      </c>
      <c r="Z47">
        <f>IF(ISEVEN(ROW(Diff!Z47)), 4*Diff!Z47,2*Diff!Z47)</f>
        <v>0</v>
      </c>
      <c r="AA47">
        <f>IF(ISEVEN(ROW(Diff!AA47)), 4*Diff!AA47,2*Diff!AA47)</f>
        <v>0</v>
      </c>
      <c r="AB47">
        <f>IF(ISEVEN(ROW(Diff!AB47)), 4*Diff!AB47,2*Diff!AB47)</f>
        <v>0</v>
      </c>
      <c r="AC47">
        <f>IF(ISEVEN(ROW(Diff!AC47)), 4*Diff!AC47,2*Diff!AC47)</f>
        <v>0</v>
      </c>
      <c r="AD47">
        <f>IF(ISEVEN(ROW(Diff!AD47)), 4*Diff!AD47,2*Diff!AD47)</f>
        <v>0</v>
      </c>
      <c r="AE47">
        <f>IF(ISEVEN(ROW(Diff!AE47)), 4*Diff!AE47,2*Diff!AE47)</f>
        <v>0</v>
      </c>
      <c r="AF47">
        <f>IF(ISEVEN(ROW(Diff!AF47)), 4*Diff!AF47,2*Diff!AF47)</f>
        <v>0</v>
      </c>
      <c r="AG47">
        <f>IF(ISEVEN(ROW(Diff!AG47)), 4*Diff!AG47,2*Diff!AG47)</f>
        <v>0</v>
      </c>
      <c r="AH47">
        <f>IF(ISEVEN(ROW(Diff!AH47)), 4*Diff!AH47,2*Diff!AH47)</f>
        <v>1.73599999999999</v>
      </c>
      <c r="AI47">
        <f>IF(ISEVEN(ROW(Diff!AI47)), 4*Diff!AI47,2*Diff!AI47)</f>
        <v>1.9339999999999975</v>
      </c>
      <c r="AJ47">
        <f>IF(ISEVEN(ROW(Diff!AJ47)), 4*Diff!AJ47,2*Diff!AJ47)</f>
        <v>1.7860000000000014</v>
      </c>
      <c r="AK47">
        <f>IF(ISEVEN(ROW(Diff!AK47)), 4*Diff!AK47,2*Diff!AK47)</f>
        <v>1.5080000000000098</v>
      </c>
      <c r="AL47">
        <f>IF(ISEVEN(ROW(Diff!AL47)), 4*Diff!AL47,2*Diff!AL47)</f>
        <v>0</v>
      </c>
      <c r="AM47">
        <f>IF(ISEVEN(ROW(Diff!AM47)), 4*Diff!AM47,2*Diff!AM47)</f>
        <v>0</v>
      </c>
      <c r="AN47">
        <f>IF(ISEVEN(ROW(Diff!AN47)), 4*Diff!AN47,2*Diff!AN47)</f>
        <v>0</v>
      </c>
      <c r="AO47">
        <f>IF(ISEVEN(ROW(Diff!AO47)), 4*Diff!AO47,2*Diff!AO47)</f>
        <v>0</v>
      </c>
      <c r="AP47">
        <f>IF(ISEVEN(ROW(Diff!AP47)), 4*Diff!AP47,2*Diff!AP47)</f>
        <v>0</v>
      </c>
      <c r="AQ47">
        <f>IF(ISEVEN(ROW(Diff!AQ47)), 4*Diff!AQ47,2*Diff!AQ47)</f>
        <v>0</v>
      </c>
      <c r="AR47">
        <f>IF(ISEVEN(ROW(Diff!AR47)), 4*Diff!AR47,2*Diff!AR47)</f>
        <v>0</v>
      </c>
      <c r="AS47">
        <f>IF(ISEVEN(ROW(Diff!AS47)), 4*Diff!AS47,2*Diff!AS47)</f>
        <v>0</v>
      </c>
      <c r="AT47">
        <f>IF(ISEVEN(ROW(Diff!AT47)), 4*Diff!AT47,2*Diff!AT47)</f>
        <v>0</v>
      </c>
      <c r="AU47">
        <f>IF(ISEVEN(ROW(Diff!AU47)), 4*Diff!AU47,2*Diff!AU47)</f>
        <v>0</v>
      </c>
      <c r="AV47">
        <f>IF(ISEVEN(ROW(Diff!AV47)), 4*Diff!AV47,2*Diff!AV47)</f>
        <v>0</v>
      </c>
      <c r="AW47">
        <f>IF(ISEVEN(ROW(Diff!AW47)), 4*Diff!AW47,2*Diff!AW47)</f>
        <v>0</v>
      </c>
      <c r="AX47">
        <f>IF(ISEVEN(ROW(Diff!AX47)), 4*Diff!AX47,2*Diff!AX47)</f>
        <v>0</v>
      </c>
      <c r="AY47">
        <f>IF(ISEVEN(ROW(Diff!AY47)), 4*Diff!AY47,2*Diff!AY47)</f>
        <v>0</v>
      </c>
      <c r="AZ47">
        <f>IF(ISEVEN(ROW(Diff!AZ47)), 4*Diff!AZ47,2*Diff!AZ47)</f>
        <v>0</v>
      </c>
      <c r="BA47">
        <f>IF(ISEVEN(ROW(Diff!BA47)), 4*Diff!BA47,2*Diff!BA47)</f>
        <v>0</v>
      </c>
      <c r="BB47">
        <f>IF(ISEVEN(ROW(Diff!BB47)), 4*Diff!BB47,2*Diff!BB47)</f>
        <v>0</v>
      </c>
      <c r="BC47">
        <f>IF(ISEVEN(ROW(Diff!BC47)), 4*Diff!BC47,2*Diff!BC47)</f>
        <v>0</v>
      </c>
      <c r="BD47">
        <f>IF(ISEVEN(ROW(Diff!BD47)), 4*Diff!BD47,2*Diff!BD47)</f>
        <v>0</v>
      </c>
      <c r="BE47">
        <f>IF(ISEVEN(ROW(Diff!BE47)), 4*Diff!BE47,2*Diff!BE47)</f>
        <v>0</v>
      </c>
      <c r="BF47">
        <f>IF(ISEVEN(ROW(Diff!BF47)), 4*Diff!BF47,2*Diff!BF47)</f>
        <v>0</v>
      </c>
      <c r="BG47">
        <f>IF(ISEVEN(ROW(Diff!BG47)), 4*Diff!BG47,2*Diff!BG47)</f>
        <v>0</v>
      </c>
      <c r="BH47">
        <f>IF(ISEVEN(ROW(Diff!BH47)), 4*Diff!BH47,2*Diff!BH47)</f>
        <v>0</v>
      </c>
      <c r="BI47">
        <f>IF(ISEVEN(ROW(Diff!BI47)), 4*Diff!BI47,2*Diff!BI47)</f>
        <v>0</v>
      </c>
      <c r="BJ47">
        <f>IF(ISEVEN(ROW(Diff!BJ47)), 4*Diff!BJ47,2*Diff!BJ47)</f>
        <v>0</v>
      </c>
      <c r="BK47">
        <f>IF(ISEVEN(ROW(Diff!BK47)), 4*Diff!BK47,2*Diff!BK47)</f>
        <v>0</v>
      </c>
      <c r="BL47">
        <f>IF(ISEVEN(ROW(Diff!BL47)), 4*Diff!BL47,2*Diff!BL47)</f>
        <v>0</v>
      </c>
      <c r="BM47">
        <f>IF(ISEVEN(ROW(Diff!BM47)), 4*Diff!BM47,2*Diff!BM47)</f>
        <v>0</v>
      </c>
      <c r="BN47">
        <f>IF(ISEVEN(ROW(Diff!BN47)), 4*Diff!BN47,2*Diff!BN47)</f>
        <v>0</v>
      </c>
      <c r="BO47">
        <f>IF(ISEVEN(ROW(Diff!BO47)), 4*Diff!BO47,2*Diff!BO47)</f>
        <v>0</v>
      </c>
      <c r="BP47">
        <f>IF(ISEVEN(ROW(Diff!BP47)), 4*Diff!BP47,2*Diff!BP47)</f>
        <v>0</v>
      </c>
      <c r="BQ47">
        <f>IF(ISEVEN(ROW(Diff!BQ47)), 4*Diff!BQ47,2*Diff!BQ47)</f>
        <v>0</v>
      </c>
      <c r="BR47">
        <f>IF(ISEVEN(ROW(Diff!BR47)), 4*Diff!BR47,2*Diff!BR47)</f>
        <v>0</v>
      </c>
      <c r="BS47">
        <f>IF(ISEVEN(ROW(Diff!BS47)), 4*Diff!BS47,2*Diff!BS47)</f>
        <v>0</v>
      </c>
      <c r="BT47">
        <f>IF(ISEVEN(ROW(Diff!BT47)), 4*Diff!BT47,2*Diff!BT47)</f>
        <v>0</v>
      </c>
      <c r="BU47">
        <f>IF(ISEVEN(ROW(Diff!BU47)), 4*Diff!BU47,2*Diff!BU47)</f>
        <v>0</v>
      </c>
      <c r="BV47">
        <f>IF(ISEVEN(ROW(Diff!BV47)), 4*Diff!BV47,2*Diff!BV47)</f>
        <v>0</v>
      </c>
      <c r="BW47">
        <f>IF(ISEVEN(ROW(Diff!BW47)), 4*Diff!BW47,2*Diff!BW47)</f>
        <v>0</v>
      </c>
      <c r="BX47">
        <f>IF(ISEVEN(ROW(Diff!BX47)), 4*Diff!BX47,2*Diff!BX47)</f>
        <v>0</v>
      </c>
      <c r="BY47">
        <f>IF(ISEVEN(ROW(Diff!BY47)), 4*Diff!BY47,2*Diff!BY47)</f>
        <v>0</v>
      </c>
      <c r="BZ47">
        <f>IF(ISEVEN(ROW(Diff!BZ47)), 4*Diff!BZ47,2*Diff!BZ47)</f>
        <v>0</v>
      </c>
      <c r="CA47">
        <f>IF(ISEVEN(ROW(Diff!CA47)), 4*Diff!CA47,2*Diff!CA47)</f>
        <v>0</v>
      </c>
      <c r="CB47">
        <f>IF(ISEVEN(ROW(Diff!CB47)), 4*Diff!CB47,2*Diff!CB47)</f>
        <v>0</v>
      </c>
      <c r="CC47">
        <f>IF(ISEVEN(ROW(Diff!CC47)), 4*Diff!CC47,2*Diff!CC47)</f>
        <v>0</v>
      </c>
      <c r="CD47">
        <f>IF(ISEVEN(ROW(Diff!CD47)), 4*Diff!CD47,2*Diff!CD47)</f>
        <v>0</v>
      </c>
      <c r="CE47">
        <f>IF(ISEVEN(ROW(Diff!CE47)), 4*Diff!CE47,2*Diff!CE47)</f>
        <v>0</v>
      </c>
      <c r="CF47">
        <f>IF(ISEVEN(ROW(Diff!CF47)), 4*Diff!CF47,2*Diff!CF47)</f>
        <v>0</v>
      </c>
      <c r="CG47">
        <f>IF(ISEVEN(ROW(Diff!CG47)), 4*Diff!CG47,2*Diff!CG47)</f>
        <v>0</v>
      </c>
      <c r="CH47">
        <f>IF(ISEVEN(ROW(Diff!CH47)), 4*Diff!CH47,2*Diff!CH47)</f>
        <v>0</v>
      </c>
      <c r="CI47">
        <f>IF(ISEVEN(ROW(Diff!CI47)), 4*Diff!CI47,2*Diff!CI47)</f>
        <v>0</v>
      </c>
      <c r="CJ47">
        <f>IF(ISEVEN(ROW(Diff!CJ47)), 4*Diff!CJ47,2*Diff!CJ47)</f>
        <v>0</v>
      </c>
      <c r="CK47">
        <f>IF(ISEVEN(ROW(Diff!CK47)), 4*Diff!CK47,2*Diff!CK47)</f>
        <v>0</v>
      </c>
      <c r="CL47">
        <f>IF(ISEVEN(ROW(Diff!CL47)), 4*Diff!CL47,2*Diff!CL47)</f>
        <v>0</v>
      </c>
      <c r="CM47">
        <f>IF(ISEVEN(ROW(Diff!CM47)), 4*Diff!CM47,2*Diff!CM47)</f>
        <v>0</v>
      </c>
      <c r="CN47">
        <f>IF(ISEVEN(ROW(Diff!CN47)), 4*Diff!CN47,2*Diff!CN47)</f>
        <v>0</v>
      </c>
      <c r="CO47">
        <f>IF(ISEVEN(ROW(Diff!CO47)), 4*Diff!CO47,2*Diff!CO47)</f>
        <v>0</v>
      </c>
      <c r="CP47">
        <f>IF(ISEVEN(ROW(Diff!CP47)), 4*Diff!CP47,2*Diff!CP47)</f>
        <v>0</v>
      </c>
      <c r="CQ47">
        <f>IF(ISEVEN(ROW(Diff!CQ47)), 4*Diff!CQ47,2*Diff!CQ47)</f>
        <v>0</v>
      </c>
      <c r="CR47">
        <f>IF(ISEVEN(ROW(Diff!CR47)), 4*Diff!CR47,2*Diff!CR47)</f>
        <v>0</v>
      </c>
      <c r="CS47">
        <f>IF(ISEVEN(ROW(Diff!CS47)), 4*Diff!CS47,2*Diff!CS47)</f>
        <v>0</v>
      </c>
      <c r="CT47">
        <f>IF(ISEVEN(ROW(Diff!CT47)), 4*Diff!CT47,2*Diff!CT47)</f>
        <v>0</v>
      </c>
    </row>
    <row r="48" spans="2:98">
      <c r="B48">
        <f>IF(ISEVEN(ROW(Diff!B48)), 4*Diff!B48,2*Diff!B48)</f>
        <v>0</v>
      </c>
      <c r="C48">
        <f>IF(ISEVEN(ROW(Diff!C48)), 4*Diff!C48,2*Diff!C48)</f>
        <v>0</v>
      </c>
      <c r="D48">
        <f>IF(ISEVEN(ROW(Diff!D48)), 4*Diff!D48,2*Diff!D48)</f>
        <v>0</v>
      </c>
      <c r="E48">
        <f>IF(ISEVEN(ROW(Diff!E48)), 4*Diff!E48,2*Diff!E48)</f>
        <v>0</v>
      </c>
      <c r="F48">
        <f>IF(ISEVEN(ROW(Diff!F48)), 4*Diff!F48,2*Diff!F48)</f>
        <v>0</v>
      </c>
      <c r="G48">
        <f>IF(ISEVEN(ROW(Diff!G48)), 4*Diff!G48,2*Diff!G48)</f>
        <v>0</v>
      </c>
      <c r="H48">
        <f>IF(ISEVEN(ROW(Diff!H48)), 4*Diff!H48,2*Diff!H48)</f>
        <v>0</v>
      </c>
      <c r="I48">
        <f>IF(ISEVEN(ROW(Diff!I48)), 4*Diff!I48,2*Diff!I48)</f>
        <v>0</v>
      </c>
      <c r="J48">
        <f>IF(ISEVEN(ROW(Diff!J48)), 4*Diff!J48,2*Diff!J48)</f>
        <v>0</v>
      </c>
      <c r="K48">
        <f>IF(ISEVEN(ROW(Diff!K48)), 4*Diff!K48,2*Diff!K48)</f>
        <v>0</v>
      </c>
      <c r="L48">
        <f>IF(ISEVEN(ROW(Diff!L48)), 4*Diff!L48,2*Diff!L48)</f>
        <v>0</v>
      </c>
      <c r="M48">
        <f>IF(ISEVEN(ROW(Diff!M48)), 4*Diff!M48,2*Diff!M48)</f>
        <v>0</v>
      </c>
      <c r="N48">
        <f>IF(ISEVEN(ROW(Diff!N48)), 4*Diff!N48,2*Diff!N48)</f>
        <v>0</v>
      </c>
      <c r="O48">
        <f>IF(ISEVEN(ROW(Diff!O48)), 4*Diff!O48,2*Diff!O48)</f>
        <v>0</v>
      </c>
      <c r="P48">
        <f>IF(ISEVEN(ROW(Diff!P48)), 4*Diff!P48,2*Diff!P48)</f>
        <v>0</v>
      </c>
      <c r="Q48">
        <f>IF(ISEVEN(ROW(Diff!Q48)), 4*Diff!Q48,2*Diff!Q48)</f>
        <v>0</v>
      </c>
      <c r="R48">
        <f>IF(ISEVEN(ROW(Diff!R48)), 4*Diff!R48,2*Diff!R48)</f>
        <v>0</v>
      </c>
      <c r="S48">
        <f>IF(ISEVEN(ROW(Diff!S48)), 4*Diff!S48,2*Diff!S48)</f>
        <v>0</v>
      </c>
      <c r="T48">
        <f>IF(ISEVEN(ROW(Diff!T48)), 4*Diff!T48,2*Diff!T48)</f>
        <v>0</v>
      </c>
      <c r="U48">
        <f>IF(ISEVEN(ROW(Diff!U48)), 4*Diff!U48,2*Diff!U48)</f>
        <v>0</v>
      </c>
      <c r="V48">
        <f>IF(ISEVEN(ROW(Diff!V48)), 4*Diff!V48,2*Diff!V48)</f>
        <v>0</v>
      </c>
      <c r="W48">
        <f>IF(ISEVEN(ROW(Diff!W48)), 4*Diff!W48,2*Diff!W48)</f>
        <v>0</v>
      </c>
      <c r="X48">
        <f>IF(ISEVEN(ROW(Diff!X48)), 4*Diff!X48,2*Diff!X48)</f>
        <v>0</v>
      </c>
      <c r="Y48">
        <f>IF(ISEVEN(ROW(Diff!Y48)), 4*Diff!Y48,2*Diff!Y48)</f>
        <v>0</v>
      </c>
      <c r="Z48">
        <f>IF(ISEVEN(ROW(Diff!Z48)), 4*Diff!Z48,2*Diff!Z48)</f>
        <v>0</v>
      </c>
      <c r="AA48">
        <f>IF(ISEVEN(ROW(Diff!AA48)), 4*Diff!AA48,2*Diff!AA48)</f>
        <v>0</v>
      </c>
      <c r="AB48">
        <f>IF(ISEVEN(ROW(Diff!AB48)), 4*Diff!AB48,2*Diff!AB48)</f>
        <v>0</v>
      </c>
      <c r="AC48">
        <f>IF(ISEVEN(ROW(Diff!AC48)), 4*Diff!AC48,2*Diff!AC48)</f>
        <v>0</v>
      </c>
      <c r="AD48">
        <f>IF(ISEVEN(ROW(Diff!AD48)), 4*Diff!AD48,2*Diff!AD48)</f>
        <v>0</v>
      </c>
      <c r="AE48">
        <f>IF(ISEVEN(ROW(Diff!AE48)), 4*Diff!AE48,2*Diff!AE48)</f>
        <v>0</v>
      </c>
      <c r="AF48">
        <f>IF(ISEVEN(ROW(Diff!AF48)), 4*Diff!AF48,2*Diff!AF48)</f>
        <v>0</v>
      </c>
      <c r="AG48">
        <f>IF(ISEVEN(ROW(Diff!AG48)), 4*Diff!AG48,2*Diff!AG48)</f>
        <v>0</v>
      </c>
      <c r="AH48">
        <f>IF(ISEVEN(ROW(Diff!AH48)), 4*Diff!AH48,2*Diff!AH48)</f>
        <v>0</v>
      </c>
      <c r="AI48">
        <f>IF(ISEVEN(ROW(Diff!AI48)), 4*Diff!AI48,2*Diff!AI48)</f>
        <v>3.367999999999995</v>
      </c>
      <c r="AJ48">
        <f>IF(ISEVEN(ROW(Diff!AJ48)), 4*Diff!AJ48,2*Diff!AJ48)</f>
        <v>2.9399999999999977</v>
      </c>
      <c r="AK48">
        <f>IF(ISEVEN(ROW(Diff!AK48)), 4*Diff!AK48,2*Diff!AK48)</f>
        <v>0</v>
      </c>
      <c r="AL48">
        <f>IF(ISEVEN(ROW(Diff!AL48)), 4*Diff!AL48,2*Diff!AL48)</f>
        <v>0</v>
      </c>
      <c r="AM48">
        <f>IF(ISEVEN(ROW(Diff!AM48)), 4*Diff!AM48,2*Diff!AM48)</f>
        <v>0</v>
      </c>
      <c r="AN48">
        <f>IF(ISEVEN(ROW(Diff!AN48)), 4*Diff!AN48,2*Diff!AN48)</f>
        <v>0</v>
      </c>
      <c r="AO48">
        <f>IF(ISEVEN(ROW(Diff!AO48)), 4*Diff!AO48,2*Diff!AO48)</f>
        <v>0</v>
      </c>
      <c r="AP48">
        <f>IF(ISEVEN(ROW(Diff!AP48)), 4*Diff!AP48,2*Diff!AP48)</f>
        <v>0</v>
      </c>
      <c r="AQ48">
        <f>IF(ISEVEN(ROW(Diff!AQ48)), 4*Diff!AQ48,2*Diff!AQ48)</f>
        <v>0</v>
      </c>
      <c r="AR48">
        <f>IF(ISEVEN(ROW(Diff!AR48)), 4*Diff!AR48,2*Diff!AR48)</f>
        <v>0</v>
      </c>
      <c r="AS48">
        <f>IF(ISEVEN(ROW(Diff!AS48)), 4*Diff!AS48,2*Diff!AS48)</f>
        <v>0</v>
      </c>
      <c r="AT48">
        <f>IF(ISEVEN(ROW(Diff!AT48)), 4*Diff!AT48,2*Diff!AT48)</f>
        <v>0</v>
      </c>
      <c r="AU48">
        <f>IF(ISEVEN(ROW(Diff!AU48)), 4*Diff!AU48,2*Diff!AU48)</f>
        <v>0</v>
      </c>
      <c r="AV48">
        <f>IF(ISEVEN(ROW(Diff!AV48)), 4*Diff!AV48,2*Diff!AV48)</f>
        <v>0</v>
      </c>
      <c r="AW48">
        <f>IF(ISEVEN(ROW(Diff!AW48)), 4*Diff!AW48,2*Diff!AW48)</f>
        <v>0</v>
      </c>
      <c r="AX48">
        <f>IF(ISEVEN(ROW(Diff!AX48)), 4*Diff!AX48,2*Diff!AX48)</f>
        <v>0</v>
      </c>
      <c r="AY48">
        <f>IF(ISEVEN(ROW(Diff!AY48)), 4*Diff!AY48,2*Diff!AY48)</f>
        <v>0</v>
      </c>
      <c r="AZ48">
        <f>IF(ISEVEN(ROW(Diff!AZ48)), 4*Diff!AZ48,2*Diff!AZ48)</f>
        <v>0</v>
      </c>
      <c r="BA48">
        <f>IF(ISEVEN(ROW(Diff!BA48)), 4*Diff!BA48,2*Diff!BA48)</f>
        <v>0</v>
      </c>
      <c r="BB48">
        <f>IF(ISEVEN(ROW(Diff!BB48)), 4*Diff!BB48,2*Diff!BB48)</f>
        <v>0</v>
      </c>
      <c r="BC48">
        <f>IF(ISEVEN(ROW(Diff!BC48)), 4*Diff!BC48,2*Diff!BC48)</f>
        <v>0</v>
      </c>
      <c r="BD48">
        <f>IF(ISEVEN(ROW(Diff!BD48)), 4*Diff!BD48,2*Diff!BD48)</f>
        <v>0</v>
      </c>
      <c r="BE48">
        <f>IF(ISEVEN(ROW(Diff!BE48)), 4*Diff!BE48,2*Diff!BE48)</f>
        <v>0</v>
      </c>
      <c r="BF48">
        <f>IF(ISEVEN(ROW(Diff!BF48)), 4*Diff!BF48,2*Diff!BF48)</f>
        <v>0</v>
      </c>
      <c r="BG48">
        <f>IF(ISEVEN(ROW(Diff!BG48)), 4*Diff!BG48,2*Diff!BG48)</f>
        <v>0</v>
      </c>
      <c r="BH48">
        <f>IF(ISEVEN(ROW(Diff!BH48)), 4*Diff!BH48,2*Diff!BH48)</f>
        <v>0</v>
      </c>
      <c r="BI48">
        <f>IF(ISEVEN(ROW(Diff!BI48)), 4*Diff!BI48,2*Diff!BI48)</f>
        <v>0</v>
      </c>
      <c r="BJ48">
        <f>IF(ISEVEN(ROW(Diff!BJ48)), 4*Diff!BJ48,2*Diff!BJ48)</f>
        <v>0</v>
      </c>
      <c r="BK48">
        <f>IF(ISEVEN(ROW(Diff!BK48)), 4*Diff!BK48,2*Diff!BK48)</f>
        <v>0</v>
      </c>
      <c r="BL48">
        <f>IF(ISEVEN(ROW(Diff!BL48)), 4*Diff!BL48,2*Diff!BL48)</f>
        <v>0</v>
      </c>
      <c r="BM48">
        <f>IF(ISEVEN(ROW(Diff!BM48)), 4*Diff!BM48,2*Diff!BM48)</f>
        <v>0</v>
      </c>
      <c r="BN48">
        <f>IF(ISEVEN(ROW(Diff!BN48)), 4*Diff!BN48,2*Diff!BN48)</f>
        <v>0</v>
      </c>
      <c r="BO48">
        <f>IF(ISEVEN(ROW(Diff!BO48)), 4*Diff!BO48,2*Diff!BO48)</f>
        <v>0</v>
      </c>
      <c r="BP48">
        <f>IF(ISEVEN(ROW(Diff!BP48)), 4*Diff!BP48,2*Diff!BP48)</f>
        <v>0</v>
      </c>
      <c r="BQ48">
        <f>IF(ISEVEN(ROW(Diff!BQ48)), 4*Diff!BQ48,2*Diff!BQ48)</f>
        <v>0</v>
      </c>
      <c r="BR48">
        <f>IF(ISEVEN(ROW(Diff!BR48)), 4*Diff!BR48,2*Diff!BR48)</f>
        <v>0</v>
      </c>
      <c r="BS48">
        <f>IF(ISEVEN(ROW(Diff!BS48)), 4*Diff!BS48,2*Diff!BS48)</f>
        <v>0</v>
      </c>
      <c r="BT48">
        <f>IF(ISEVEN(ROW(Diff!BT48)), 4*Diff!BT48,2*Diff!BT48)</f>
        <v>0</v>
      </c>
      <c r="BU48">
        <f>IF(ISEVEN(ROW(Diff!BU48)), 4*Diff!BU48,2*Diff!BU48)</f>
        <v>0</v>
      </c>
      <c r="BV48">
        <f>IF(ISEVEN(ROW(Diff!BV48)), 4*Diff!BV48,2*Diff!BV48)</f>
        <v>0</v>
      </c>
      <c r="BW48">
        <f>IF(ISEVEN(ROW(Diff!BW48)), 4*Diff!BW48,2*Diff!BW48)</f>
        <v>0</v>
      </c>
      <c r="BX48">
        <f>IF(ISEVEN(ROW(Diff!BX48)), 4*Diff!BX48,2*Diff!BX48)</f>
        <v>0</v>
      </c>
      <c r="BY48">
        <f>IF(ISEVEN(ROW(Diff!BY48)), 4*Diff!BY48,2*Diff!BY48)</f>
        <v>0</v>
      </c>
      <c r="BZ48">
        <f>IF(ISEVEN(ROW(Diff!BZ48)), 4*Diff!BZ48,2*Diff!BZ48)</f>
        <v>0</v>
      </c>
      <c r="CA48">
        <f>IF(ISEVEN(ROW(Diff!CA48)), 4*Diff!CA48,2*Diff!CA48)</f>
        <v>0</v>
      </c>
      <c r="CB48">
        <f>IF(ISEVEN(ROW(Diff!CB48)), 4*Diff!CB48,2*Diff!CB48)</f>
        <v>0</v>
      </c>
      <c r="CC48">
        <f>IF(ISEVEN(ROW(Diff!CC48)), 4*Diff!CC48,2*Diff!CC48)</f>
        <v>0</v>
      </c>
      <c r="CD48">
        <f>IF(ISEVEN(ROW(Diff!CD48)), 4*Diff!CD48,2*Diff!CD48)</f>
        <v>0</v>
      </c>
      <c r="CE48">
        <f>IF(ISEVEN(ROW(Diff!CE48)), 4*Diff!CE48,2*Diff!CE48)</f>
        <v>0</v>
      </c>
      <c r="CF48">
        <f>IF(ISEVEN(ROW(Diff!CF48)), 4*Diff!CF48,2*Diff!CF48)</f>
        <v>0</v>
      </c>
      <c r="CG48">
        <f>IF(ISEVEN(ROW(Diff!CG48)), 4*Diff!CG48,2*Diff!CG48)</f>
        <v>0</v>
      </c>
      <c r="CH48">
        <f>IF(ISEVEN(ROW(Diff!CH48)), 4*Diff!CH48,2*Diff!CH48)</f>
        <v>0</v>
      </c>
      <c r="CI48">
        <f>IF(ISEVEN(ROW(Diff!CI48)), 4*Diff!CI48,2*Diff!CI48)</f>
        <v>0</v>
      </c>
      <c r="CJ48">
        <f>IF(ISEVEN(ROW(Diff!CJ48)), 4*Diff!CJ48,2*Diff!CJ48)</f>
        <v>0</v>
      </c>
      <c r="CK48">
        <f>IF(ISEVEN(ROW(Diff!CK48)), 4*Diff!CK48,2*Diff!CK48)</f>
        <v>0</v>
      </c>
      <c r="CL48">
        <f>IF(ISEVEN(ROW(Diff!CL48)), 4*Diff!CL48,2*Diff!CL48)</f>
        <v>0</v>
      </c>
      <c r="CM48">
        <f>IF(ISEVEN(ROW(Diff!CM48)), 4*Diff!CM48,2*Diff!CM48)</f>
        <v>0</v>
      </c>
      <c r="CN48">
        <f>IF(ISEVEN(ROW(Diff!CN48)), 4*Diff!CN48,2*Diff!CN48)</f>
        <v>0</v>
      </c>
      <c r="CO48">
        <f>IF(ISEVEN(ROW(Diff!CO48)), 4*Diff!CO48,2*Diff!CO48)</f>
        <v>0</v>
      </c>
      <c r="CP48">
        <f>IF(ISEVEN(ROW(Diff!CP48)), 4*Diff!CP48,2*Diff!CP48)</f>
        <v>0</v>
      </c>
      <c r="CQ48">
        <f>IF(ISEVEN(ROW(Diff!CQ48)), 4*Diff!CQ48,2*Diff!CQ48)</f>
        <v>0</v>
      </c>
      <c r="CR48">
        <f>IF(ISEVEN(ROW(Diff!CR48)), 4*Diff!CR48,2*Diff!CR48)</f>
        <v>0</v>
      </c>
      <c r="CS48">
        <f>IF(ISEVEN(ROW(Diff!CS48)), 4*Diff!CS48,2*Diff!CS48)</f>
        <v>0</v>
      </c>
      <c r="CT48">
        <f>IF(ISEVEN(ROW(Diff!CT48)), 4*Diff!CT48,2*Diff!CT48)</f>
        <v>0</v>
      </c>
    </row>
    <row r="49" spans="2:98">
      <c r="B49">
        <f>IF(ISEVEN(ROW(Diff!B49)), 4*Diff!B49,2*Diff!B49)</f>
        <v>0</v>
      </c>
      <c r="C49">
        <f>IF(ISEVEN(ROW(Diff!C49)), 4*Diff!C49,2*Diff!C49)</f>
        <v>0</v>
      </c>
      <c r="D49">
        <f>IF(ISEVEN(ROW(Diff!D49)), 4*Diff!D49,2*Diff!D49)</f>
        <v>0</v>
      </c>
      <c r="E49">
        <f>IF(ISEVEN(ROW(Diff!E49)), 4*Diff!E49,2*Diff!E49)</f>
        <v>0</v>
      </c>
      <c r="F49">
        <f>IF(ISEVEN(ROW(Diff!F49)), 4*Diff!F49,2*Diff!F49)</f>
        <v>0</v>
      </c>
      <c r="G49">
        <f>IF(ISEVEN(ROW(Diff!G49)), 4*Diff!G49,2*Diff!G49)</f>
        <v>0</v>
      </c>
      <c r="H49">
        <f>IF(ISEVEN(ROW(Diff!H49)), 4*Diff!H49,2*Diff!H49)</f>
        <v>0</v>
      </c>
      <c r="I49">
        <f>IF(ISEVEN(ROW(Diff!I49)), 4*Diff!I49,2*Diff!I49)</f>
        <v>0</v>
      </c>
      <c r="J49">
        <f>IF(ISEVEN(ROW(Diff!J49)), 4*Diff!J49,2*Diff!J49)</f>
        <v>0</v>
      </c>
      <c r="K49">
        <f>IF(ISEVEN(ROW(Diff!K49)), 4*Diff!K49,2*Diff!K49)</f>
        <v>0</v>
      </c>
      <c r="L49">
        <f>IF(ISEVEN(ROW(Diff!L49)), 4*Diff!L49,2*Diff!L49)</f>
        <v>0</v>
      </c>
      <c r="M49">
        <f>IF(ISEVEN(ROW(Diff!M49)), 4*Diff!M49,2*Diff!M49)</f>
        <v>0</v>
      </c>
      <c r="N49">
        <f>IF(ISEVEN(ROW(Diff!N49)), 4*Diff!N49,2*Diff!N49)</f>
        <v>0</v>
      </c>
      <c r="O49">
        <f>IF(ISEVEN(ROW(Diff!O49)), 4*Diff!O49,2*Diff!O49)</f>
        <v>0</v>
      </c>
      <c r="P49">
        <f>IF(ISEVEN(ROW(Diff!P49)), 4*Diff!P49,2*Diff!P49)</f>
        <v>0</v>
      </c>
      <c r="Q49">
        <f>IF(ISEVEN(ROW(Diff!Q49)), 4*Diff!Q49,2*Diff!Q49)</f>
        <v>0</v>
      </c>
      <c r="R49">
        <f>IF(ISEVEN(ROW(Diff!R49)), 4*Diff!R49,2*Diff!R49)</f>
        <v>0</v>
      </c>
      <c r="S49">
        <f>IF(ISEVEN(ROW(Diff!S49)), 4*Diff!S49,2*Diff!S49)</f>
        <v>0</v>
      </c>
      <c r="T49">
        <f>IF(ISEVEN(ROW(Diff!T49)), 4*Diff!T49,2*Diff!T49)</f>
        <v>0</v>
      </c>
      <c r="U49">
        <f>IF(ISEVEN(ROW(Diff!U49)), 4*Diff!U49,2*Diff!U49)</f>
        <v>0</v>
      </c>
      <c r="V49">
        <f>IF(ISEVEN(ROW(Diff!V49)), 4*Diff!V49,2*Diff!V49)</f>
        <v>0</v>
      </c>
      <c r="W49">
        <f>IF(ISEVEN(ROW(Diff!W49)), 4*Diff!W49,2*Diff!W49)</f>
        <v>0</v>
      </c>
      <c r="X49">
        <f>IF(ISEVEN(ROW(Diff!X49)), 4*Diff!X49,2*Diff!X49)</f>
        <v>0</v>
      </c>
      <c r="Y49">
        <f>IF(ISEVEN(ROW(Diff!Y49)), 4*Diff!Y49,2*Diff!Y49)</f>
        <v>0</v>
      </c>
      <c r="Z49">
        <f>IF(ISEVEN(ROW(Diff!Z49)), 4*Diff!Z49,2*Diff!Z49)</f>
        <v>0</v>
      </c>
      <c r="AA49">
        <f>IF(ISEVEN(ROW(Diff!AA49)), 4*Diff!AA49,2*Diff!AA49)</f>
        <v>0</v>
      </c>
      <c r="AB49">
        <f>IF(ISEVEN(ROW(Diff!AB49)), 4*Diff!AB49,2*Diff!AB49)</f>
        <v>0</v>
      </c>
      <c r="AC49">
        <f>IF(ISEVEN(ROW(Diff!AC49)), 4*Diff!AC49,2*Diff!AC49)</f>
        <v>0</v>
      </c>
      <c r="AD49">
        <f>IF(ISEVEN(ROW(Diff!AD49)), 4*Diff!AD49,2*Diff!AD49)</f>
        <v>0</v>
      </c>
      <c r="AE49">
        <f>IF(ISEVEN(ROW(Diff!AE49)), 4*Diff!AE49,2*Diff!AE49)</f>
        <v>0</v>
      </c>
      <c r="AF49">
        <f>IF(ISEVEN(ROW(Diff!AF49)), 4*Diff!AF49,2*Diff!AF49)</f>
        <v>0</v>
      </c>
      <c r="AG49">
        <f>IF(ISEVEN(ROW(Diff!AG49)), 4*Diff!AG49,2*Diff!AG49)</f>
        <v>0</v>
      </c>
      <c r="AH49">
        <f>IF(ISEVEN(ROW(Diff!AH49)), 4*Diff!AH49,2*Diff!AH49)</f>
        <v>0</v>
      </c>
      <c r="AI49">
        <f>IF(ISEVEN(ROW(Diff!AI49)), 4*Diff!AI49,2*Diff!AI49)</f>
        <v>0</v>
      </c>
      <c r="AJ49">
        <f>IF(ISEVEN(ROW(Diff!AJ49)), 4*Diff!AJ49,2*Diff!AJ49)</f>
        <v>0</v>
      </c>
      <c r="AK49">
        <f>IF(ISEVEN(ROW(Diff!AK49)), 4*Diff!AK49,2*Diff!AK49)</f>
        <v>0</v>
      </c>
      <c r="AL49">
        <f>IF(ISEVEN(ROW(Diff!AL49)), 4*Diff!AL49,2*Diff!AL49)</f>
        <v>0</v>
      </c>
      <c r="AM49">
        <f>IF(ISEVEN(ROW(Diff!AM49)), 4*Diff!AM49,2*Diff!AM49)</f>
        <v>0</v>
      </c>
      <c r="AN49">
        <f>IF(ISEVEN(ROW(Diff!AN49)), 4*Diff!AN49,2*Diff!AN49)</f>
        <v>0</v>
      </c>
      <c r="AO49">
        <f>IF(ISEVEN(ROW(Diff!AO49)), 4*Diff!AO49,2*Diff!AO49)</f>
        <v>0</v>
      </c>
      <c r="AP49">
        <f>IF(ISEVEN(ROW(Diff!AP49)), 4*Diff!AP49,2*Diff!AP49)</f>
        <v>0</v>
      </c>
      <c r="AQ49">
        <f>IF(ISEVEN(ROW(Diff!AQ49)), 4*Diff!AQ49,2*Diff!AQ49)</f>
        <v>0</v>
      </c>
      <c r="AR49">
        <f>IF(ISEVEN(ROW(Diff!AR49)), 4*Diff!AR49,2*Diff!AR49)</f>
        <v>0</v>
      </c>
      <c r="AS49">
        <f>IF(ISEVEN(ROW(Diff!AS49)), 4*Diff!AS49,2*Diff!AS49)</f>
        <v>0</v>
      </c>
      <c r="AT49">
        <f>IF(ISEVEN(ROW(Diff!AT49)), 4*Diff!AT49,2*Diff!AT49)</f>
        <v>0</v>
      </c>
      <c r="AU49">
        <f>IF(ISEVEN(ROW(Diff!AU49)), 4*Diff!AU49,2*Diff!AU49)</f>
        <v>0</v>
      </c>
      <c r="AV49">
        <f>IF(ISEVEN(ROW(Diff!AV49)), 4*Diff!AV49,2*Diff!AV49)</f>
        <v>0</v>
      </c>
      <c r="AW49">
        <f>IF(ISEVEN(ROW(Diff!AW49)), 4*Diff!AW49,2*Diff!AW49)</f>
        <v>0</v>
      </c>
      <c r="AX49">
        <f>IF(ISEVEN(ROW(Diff!AX49)), 4*Diff!AX49,2*Diff!AX49)</f>
        <v>0</v>
      </c>
      <c r="AY49">
        <f>IF(ISEVEN(ROW(Diff!AY49)), 4*Diff!AY49,2*Diff!AY49)</f>
        <v>0</v>
      </c>
      <c r="AZ49">
        <f>IF(ISEVEN(ROW(Diff!AZ49)), 4*Diff!AZ49,2*Diff!AZ49)</f>
        <v>0</v>
      </c>
      <c r="BA49">
        <f>IF(ISEVEN(ROW(Diff!BA49)), 4*Diff!BA49,2*Diff!BA49)</f>
        <v>0</v>
      </c>
      <c r="BB49">
        <f>IF(ISEVEN(ROW(Diff!BB49)), 4*Diff!BB49,2*Diff!BB49)</f>
        <v>0</v>
      </c>
      <c r="BC49">
        <f>IF(ISEVEN(ROW(Diff!BC49)), 4*Diff!BC49,2*Diff!BC49)</f>
        <v>0</v>
      </c>
      <c r="BD49">
        <f>IF(ISEVEN(ROW(Diff!BD49)), 4*Diff!BD49,2*Diff!BD49)</f>
        <v>0</v>
      </c>
      <c r="BE49">
        <f>IF(ISEVEN(ROW(Diff!BE49)), 4*Diff!BE49,2*Diff!BE49)</f>
        <v>0</v>
      </c>
      <c r="BF49">
        <f>IF(ISEVEN(ROW(Diff!BF49)), 4*Diff!BF49,2*Diff!BF49)</f>
        <v>0</v>
      </c>
      <c r="BG49">
        <f>IF(ISEVEN(ROW(Diff!BG49)), 4*Diff!BG49,2*Diff!BG49)</f>
        <v>0</v>
      </c>
      <c r="BH49">
        <f>IF(ISEVEN(ROW(Diff!BH49)), 4*Diff!BH49,2*Diff!BH49)</f>
        <v>0</v>
      </c>
      <c r="BI49">
        <f>IF(ISEVEN(ROW(Diff!BI49)), 4*Diff!BI49,2*Diff!BI49)</f>
        <v>0</v>
      </c>
      <c r="BJ49">
        <f>IF(ISEVEN(ROW(Diff!BJ49)), 4*Diff!BJ49,2*Diff!BJ49)</f>
        <v>0</v>
      </c>
      <c r="BK49">
        <f>IF(ISEVEN(ROW(Diff!BK49)), 4*Diff!BK49,2*Diff!BK49)</f>
        <v>0</v>
      </c>
      <c r="BL49">
        <f>IF(ISEVEN(ROW(Diff!BL49)), 4*Diff!BL49,2*Diff!BL49)</f>
        <v>0</v>
      </c>
      <c r="BM49">
        <f>IF(ISEVEN(ROW(Diff!BM49)), 4*Diff!BM49,2*Diff!BM49)</f>
        <v>0</v>
      </c>
      <c r="BN49">
        <f>IF(ISEVEN(ROW(Diff!BN49)), 4*Diff!BN49,2*Diff!BN49)</f>
        <v>0</v>
      </c>
      <c r="BO49">
        <f>IF(ISEVEN(ROW(Diff!BO49)), 4*Diff!BO49,2*Diff!BO49)</f>
        <v>0</v>
      </c>
      <c r="BP49">
        <f>IF(ISEVEN(ROW(Diff!BP49)), 4*Diff!BP49,2*Diff!BP49)</f>
        <v>0</v>
      </c>
      <c r="BQ49">
        <f>IF(ISEVEN(ROW(Diff!BQ49)), 4*Diff!BQ49,2*Diff!BQ49)</f>
        <v>0</v>
      </c>
      <c r="BR49">
        <f>IF(ISEVEN(ROW(Diff!BR49)), 4*Diff!BR49,2*Diff!BR49)</f>
        <v>0</v>
      </c>
      <c r="BS49">
        <f>IF(ISEVEN(ROW(Diff!BS49)), 4*Diff!BS49,2*Diff!BS49)</f>
        <v>0</v>
      </c>
      <c r="BT49">
        <f>IF(ISEVEN(ROW(Diff!BT49)), 4*Diff!BT49,2*Diff!BT49)</f>
        <v>0</v>
      </c>
      <c r="BU49">
        <f>IF(ISEVEN(ROW(Diff!BU49)), 4*Diff!BU49,2*Diff!BU49)</f>
        <v>0</v>
      </c>
      <c r="BV49">
        <f>IF(ISEVEN(ROW(Diff!BV49)), 4*Diff!BV49,2*Diff!BV49)</f>
        <v>0</v>
      </c>
      <c r="BW49">
        <f>IF(ISEVEN(ROW(Diff!BW49)), 4*Diff!BW49,2*Diff!BW49)</f>
        <v>0</v>
      </c>
      <c r="BX49">
        <f>IF(ISEVEN(ROW(Diff!BX49)), 4*Diff!BX49,2*Diff!BX49)</f>
        <v>0</v>
      </c>
      <c r="BY49">
        <f>IF(ISEVEN(ROW(Diff!BY49)), 4*Diff!BY49,2*Diff!BY49)</f>
        <v>0</v>
      </c>
      <c r="BZ49">
        <f>IF(ISEVEN(ROW(Diff!BZ49)), 4*Diff!BZ49,2*Diff!BZ49)</f>
        <v>0</v>
      </c>
      <c r="CA49">
        <f>IF(ISEVEN(ROW(Diff!CA49)), 4*Diff!CA49,2*Diff!CA49)</f>
        <v>0</v>
      </c>
      <c r="CB49">
        <f>IF(ISEVEN(ROW(Diff!CB49)), 4*Diff!CB49,2*Diff!CB49)</f>
        <v>0</v>
      </c>
      <c r="CC49">
        <f>IF(ISEVEN(ROW(Diff!CC49)), 4*Diff!CC49,2*Diff!CC49)</f>
        <v>0</v>
      </c>
      <c r="CD49">
        <f>IF(ISEVEN(ROW(Diff!CD49)), 4*Diff!CD49,2*Diff!CD49)</f>
        <v>0</v>
      </c>
      <c r="CE49">
        <f>IF(ISEVEN(ROW(Diff!CE49)), 4*Diff!CE49,2*Diff!CE49)</f>
        <v>0</v>
      </c>
      <c r="CF49">
        <f>IF(ISEVEN(ROW(Diff!CF49)), 4*Diff!CF49,2*Diff!CF49)</f>
        <v>0</v>
      </c>
      <c r="CG49">
        <f>IF(ISEVEN(ROW(Diff!CG49)), 4*Diff!CG49,2*Diff!CG49)</f>
        <v>0</v>
      </c>
      <c r="CH49">
        <f>IF(ISEVEN(ROW(Diff!CH49)), 4*Diff!CH49,2*Diff!CH49)</f>
        <v>0</v>
      </c>
      <c r="CI49">
        <f>IF(ISEVEN(ROW(Diff!CI49)), 4*Diff!CI49,2*Diff!CI49)</f>
        <v>0</v>
      </c>
      <c r="CJ49">
        <f>IF(ISEVEN(ROW(Diff!CJ49)), 4*Diff!CJ49,2*Diff!CJ49)</f>
        <v>0</v>
      </c>
      <c r="CK49">
        <f>IF(ISEVEN(ROW(Diff!CK49)), 4*Diff!CK49,2*Diff!CK49)</f>
        <v>0</v>
      </c>
      <c r="CL49">
        <f>IF(ISEVEN(ROW(Diff!CL49)), 4*Diff!CL49,2*Diff!CL49)</f>
        <v>0</v>
      </c>
      <c r="CM49">
        <f>IF(ISEVEN(ROW(Diff!CM49)), 4*Diff!CM49,2*Diff!CM49)</f>
        <v>0</v>
      </c>
      <c r="CN49">
        <f>IF(ISEVEN(ROW(Diff!CN49)), 4*Diff!CN49,2*Diff!CN49)</f>
        <v>0</v>
      </c>
      <c r="CO49">
        <f>IF(ISEVEN(ROW(Diff!CO49)), 4*Diff!CO49,2*Diff!CO49)</f>
        <v>0</v>
      </c>
      <c r="CP49">
        <f>IF(ISEVEN(ROW(Diff!CP49)), 4*Diff!CP49,2*Diff!CP49)</f>
        <v>0</v>
      </c>
      <c r="CQ49">
        <f>IF(ISEVEN(ROW(Diff!CQ49)), 4*Diff!CQ49,2*Diff!CQ49)</f>
        <v>0</v>
      </c>
      <c r="CR49">
        <f>IF(ISEVEN(ROW(Diff!CR49)), 4*Diff!CR49,2*Diff!CR49)</f>
        <v>0</v>
      </c>
      <c r="CS49">
        <f>IF(ISEVEN(ROW(Diff!CS49)), 4*Diff!CS49,2*Diff!CS49)</f>
        <v>0</v>
      </c>
      <c r="CT49">
        <f>IF(ISEVEN(ROW(Diff!CT49)), 4*Diff!CT49,2*Diff!CT49)</f>
        <v>0</v>
      </c>
    </row>
    <row r="50" spans="2:98">
      <c r="B50">
        <f>IF(ISEVEN(ROW(Diff!B50)), 4*Diff!B50,2*Diff!B50)</f>
        <v>0</v>
      </c>
      <c r="C50">
        <f>IF(ISEVEN(ROW(Diff!C50)), 4*Diff!C50,2*Diff!C50)</f>
        <v>0</v>
      </c>
      <c r="D50">
        <f>IF(ISEVEN(ROW(Diff!D50)), 4*Diff!D50,2*Diff!D50)</f>
        <v>0</v>
      </c>
      <c r="E50">
        <f>IF(ISEVEN(ROW(Diff!E50)), 4*Diff!E50,2*Diff!E50)</f>
        <v>0</v>
      </c>
      <c r="F50">
        <f>IF(ISEVEN(ROW(Diff!F50)), 4*Diff!F50,2*Diff!F50)</f>
        <v>0</v>
      </c>
      <c r="G50">
        <f>IF(ISEVEN(ROW(Diff!G50)), 4*Diff!G50,2*Diff!G50)</f>
        <v>0</v>
      </c>
      <c r="H50">
        <f>IF(ISEVEN(ROW(Diff!H50)), 4*Diff!H50,2*Diff!H50)</f>
        <v>0</v>
      </c>
      <c r="I50">
        <f>IF(ISEVEN(ROW(Diff!I50)), 4*Diff!I50,2*Diff!I50)</f>
        <v>0</v>
      </c>
      <c r="J50">
        <f>IF(ISEVEN(ROW(Diff!J50)), 4*Diff!J50,2*Diff!J50)</f>
        <v>0</v>
      </c>
      <c r="K50">
        <f>IF(ISEVEN(ROW(Diff!K50)), 4*Diff!K50,2*Diff!K50)</f>
        <v>0</v>
      </c>
      <c r="L50">
        <f>IF(ISEVEN(ROW(Diff!L50)), 4*Diff!L50,2*Diff!L50)</f>
        <v>0</v>
      </c>
      <c r="M50">
        <f>IF(ISEVEN(ROW(Diff!M50)), 4*Diff!M50,2*Diff!M50)</f>
        <v>0</v>
      </c>
      <c r="N50">
        <f>IF(ISEVEN(ROW(Diff!N50)), 4*Diff!N50,2*Diff!N50)</f>
        <v>0</v>
      </c>
      <c r="O50">
        <f>IF(ISEVEN(ROW(Diff!O50)), 4*Diff!O50,2*Diff!O50)</f>
        <v>0</v>
      </c>
      <c r="P50">
        <f>IF(ISEVEN(ROW(Diff!P50)), 4*Diff!P50,2*Diff!P50)</f>
        <v>0</v>
      </c>
      <c r="Q50">
        <f>IF(ISEVEN(ROW(Diff!Q50)), 4*Diff!Q50,2*Diff!Q50)</f>
        <v>0</v>
      </c>
      <c r="R50">
        <f>IF(ISEVEN(ROW(Diff!R50)), 4*Diff!R50,2*Diff!R50)</f>
        <v>0</v>
      </c>
      <c r="S50">
        <f>IF(ISEVEN(ROW(Diff!S50)), 4*Diff!S50,2*Diff!S50)</f>
        <v>0</v>
      </c>
      <c r="T50">
        <f>IF(ISEVEN(ROW(Diff!T50)), 4*Diff!T50,2*Diff!T50)</f>
        <v>0</v>
      </c>
      <c r="U50">
        <f>IF(ISEVEN(ROW(Diff!U50)), 4*Diff!U50,2*Diff!U50)</f>
        <v>0</v>
      </c>
      <c r="V50">
        <f>IF(ISEVEN(ROW(Diff!V50)), 4*Diff!V50,2*Diff!V50)</f>
        <v>0</v>
      </c>
      <c r="W50">
        <f>IF(ISEVEN(ROW(Diff!W50)), 4*Diff!W50,2*Diff!W50)</f>
        <v>0</v>
      </c>
      <c r="X50">
        <f>IF(ISEVEN(ROW(Diff!X50)), 4*Diff!X50,2*Diff!X50)</f>
        <v>0</v>
      </c>
      <c r="Y50">
        <f>IF(ISEVEN(ROW(Diff!Y50)), 4*Diff!Y50,2*Diff!Y50)</f>
        <v>0</v>
      </c>
      <c r="Z50">
        <f>IF(ISEVEN(ROW(Diff!Z50)), 4*Diff!Z50,2*Diff!Z50)</f>
        <v>0</v>
      </c>
      <c r="AA50">
        <f>IF(ISEVEN(ROW(Diff!AA50)), 4*Diff!AA50,2*Diff!AA50)</f>
        <v>0</v>
      </c>
      <c r="AB50">
        <f>IF(ISEVEN(ROW(Diff!AB50)), 4*Diff!AB50,2*Diff!AB50)</f>
        <v>0</v>
      </c>
      <c r="AC50">
        <f>IF(ISEVEN(ROW(Diff!AC50)), 4*Diff!AC50,2*Diff!AC50)</f>
        <v>0</v>
      </c>
      <c r="AD50">
        <f>IF(ISEVEN(ROW(Diff!AD50)), 4*Diff!AD50,2*Diff!AD50)</f>
        <v>0</v>
      </c>
      <c r="AE50">
        <f>IF(ISEVEN(ROW(Diff!AE50)), 4*Diff!AE50,2*Diff!AE50)</f>
        <v>0</v>
      </c>
      <c r="AF50">
        <f>IF(ISEVEN(ROW(Diff!AF50)), 4*Diff!AF50,2*Diff!AF50)</f>
        <v>0</v>
      </c>
      <c r="AG50">
        <f>IF(ISEVEN(ROW(Diff!AG50)), 4*Diff!AG50,2*Diff!AG50)</f>
        <v>0</v>
      </c>
      <c r="AH50">
        <f>IF(ISEVEN(ROW(Diff!AH50)), 4*Diff!AH50,2*Diff!AH50)</f>
        <v>0</v>
      </c>
      <c r="AI50">
        <f>IF(ISEVEN(ROW(Diff!AI50)), 4*Diff!AI50,2*Diff!AI50)</f>
        <v>0</v>
      </c>
      <c r="AJ50">
        <f>IF(ISEVEN(ROW(Diff!AJ50)), 4*Diff!AJ50,2*Diff!AJ50)</f>
        <v>0</v>
      </c>
      <c r="AK50">
        <f>IF(ISEVEN(ROW(Diff!AK50)), 4*Diff!AK50,2*Diff!AK50)</f>
        <v>0</v>
      </c>
      <c r="AL50">
        <f>IF(ISEVEN(ROW(Diff!AL50)), 4*Diff!AL50,2*Diff!AL50)</f>
        <v>0</v>
      </c>
      <c r="AM50">
        <f>IF(ISEVEN(ROW(Diff!AM50)), 4*Diff!AM50,2*Diff!AM50)</f>
        <v>0</v>
      </c>
      <c r="AN50">
        <f>IF(ISEVEN(ROW(Diff!AN50)), 4*Diff!AN50,2*Diff!AN50)</f>
        <v>0</v>
      </c>
      <c r="AO50">
        <f>IF(ISEVEN(ROW(Diff!AO50)), 4*Diff!AO50,2*Diff!AO50)</f>
        <v>0</v>
      </c>
      <c r="AP50">
        <f>IF(ISEVEN(ROW(Diff!AP50)), 4*Diff!AP50,2*Diff!AP50)</f>
        <v>0</v>
      </c>
      <c r="AQ50">
        <f>IF(ISEVEN(ROW(Diff!AQ50)), 4*Diff!AQ50,2*Diff!AQ50)</f>
        <v>0</v>
      </c>
      <c r="AR50">
        <f>IF(ISEVEN(ROW(Diff!AR50)), 4*Diff!AR50,2*Diff!AR50)</f>
        <v>0</v>
      </c>
      <c r="AS50">
        <f>IF(ISEVEN(ROW(Diff!AS50)), 4*Diff!AS50,2*Diff!AS50)</f>
        <v>0</v>
      </c>
      <c r="AT50">
        <f>IF(ISEVEN(ROW(Diff!AT50)), 4*Diff!AT50,2*Diff!AT50)</f>
        <v>0</v>
      </c>
      <c r="AU50">
        <f>IF(ISEVEN(ROW(Diff!AU50)), 4*Diff!AU50,2*Diff!AU50)</f>
        <v>0</v>
      </c>
      <c r="AV50">
        <f>IF(ISEVEN(ROW(Diff!AV50)), 4*Diff!AV50,2*Diff!AV50)</f>
        <v>0</v>
      </c>
      <c r="AW50">
        <f>IF(ISEVEN(ROW(Diff!AW50)), 4*Diff!AW50,2*Diff!AW50)</f>
        <v>0</v>
      </c>
      <c r="AX50">
        <f>IF(ISEVEN(ROW(Diff!AX50)), 4*Diff!AX50,2*Diff!AX50)</f>
        <v>0</v>
      </c>
      <c r="AY50">
        <f>IF(ISEVEN(ROW(Diff!AY50)), 4*Diff!AY50,2*Diff!AY50)</f>
        <v>0</v>
      </c>
      <c r="AZ50">
        <f>IF(ISEVEN(ROW(Diff!AZ50)), 4*Diff!AZ50,2*Diff!AZ50)</f>
        <v>0</v>
      </c>
      <c r="BA50">
        <f>IF(ISEVEN(ROW(Diff!BA50)), 4*Diff!BA50,2*Diff!BA50)</f>
        <v>0</v>
      </c>
      <c r="BB50">
        <f>IF(ISEVEN(ROW(Diff!BB50)), 4*Diff!BB50,2*Diff!BB50)</f>
        <v>0</v>
      </c>
      <c r="BC50">
        <f>IF(ISEVEN(ROW(Diff!BC50)), 4*Diff!BC50,2*Diff!BC50)</f>
        <v>0</v>
      </c>
      <c r="BD50">
        <f>IF(ISEVEN(ROW(Diff!BD50)), 4*Diff!BD50,2*Diff!BD50)</f>
        <v>0</v>
      </c>
      <c r="BE50">
        <f>IF(ISEVEN(ROW(Diff!BE50)), 4*Diff!BE50,2*Diff!BE50)</f>
        <v>0</v>
      </c>
      <c r="BF50">
        <f>IF(ISEVEN(ROW(Diff!BF50)), 4*Diff!BF50,2*Diff!BF50)</f>
        <v>0</v>
      </c>
      <c r="BG50">
        <f>IF(ISEVEN(ROW(Diff!BG50)), 4*Diff!BG50,2*Diff!BG50)</f>
        <v>0</v>
      </c>
      <c r="BH50">
        <f>IF(ISEVEN(ROW(Diff!BH50)), 4*Diff!BH50,2*Diff!BH50)</f>
        <v>0</v>
      </c>
      <c r="BI50">
        <f>IF(ISEVEN(ROW(Diff!BI50)), 4*Diff!BI50,2*Diff!BI50)</f>
        <v>0</v>
      </c>
      <c r="BJ50">
        <f>IF(ISEVEN(ROW(Diff!BJ50)), 4*Diff!BJ50,2*Diff!BJ50)</f>
        <v>0</v>
      </c>
      <c r="BK50">
        <f>IF(ISEVEN(ROW(Diff!BK50)), 4*Diff!BK50,2*Diff!BK50)</f>
        <v>0</v>
      </c>
      <c r="BL50">
        <f>IF(ISEVEN(ROW(Diff!BL50)), 4*Diff!BL50,2*Diff!BL50)</f>
        <v>0</v>
      </c>
      <c r="BM50">
        <f>IF(ISEVEN(ROW(Diff!BM50)), 4*Diff!BM50,2*Diff!BM50)</f>
        <v>0</v>
      </c>
      <c r="BN50">
        <f>IF(ISEVEN(ROW(Diff!BN50)), 4*Diff!BN50,2*Diff!BN50)</f>
        <v>0</v>
      </c>
      <c r="BO50">
        <f>IF(ISEVEN(ROW(Diff!BO50)), 4*Diff!BO50,2*Diff!BO50)</f>
        <v>0</v>
      </c>
      <c r="BP50">
        <f>IF(ISEVEN(ROW(Diff!BP50)), 4*Diff!BP50,2*Diff!BP50)</f>
        <v>0</v>
      </c>
      <c r="BQ50">
        <f>IF(ISEVEN(ROW(Diff!BQ50)), 4*Diff!BQ50,2*Diff!BQ50)</f>
        <v>0</v>
      </c>
      <c r="BR50">
        <f>IF(ISEVEN(ROW(Diff!BR50)), 4*Diff!BR50,2*Diff!BR50)</f>
        <v>0</v>
      </c>
      <c r="BS50">
        <f>IF(ISEVEN(ROW(Diff!BS50)), 4*Diff!BS50,2*Diff!BS50)</f>
        <v>0</v>
      </c>
      <c r="BT50">
        <f>IF(ISEVEN(ROW(Diff!BT50)), 4*Diff!BT50,2*Diff!BT50)</f>
        <v>0</v>
      </c>
      <c r="BU50">
        <f>IF(ISEVEN(ROW(Diff!BU50)), 4*Diff!BU50,2*Diff!BU50)</f>
        <v>0</v>
      </c>
      <c r="BV50">
        <f>IF(ISEVEN(ROW(Diff!BV50)), 4*Diff!BV50,2*Diff!BV50)</f>
        <v>0</v>
      </c>
      <c r="BW50">
        <f>IF(ISEVEN(ROW(Diff!BW50)), 4*Diff!BW50,2*Diff!BW50)</f>
        <v>0</v>
      </c>
      <c r="BX50">
        <f>IF(ISEVEN(ROW(Diff!BX50)), 4*Diff!BX50,2*Diff!BX50)</f>
        <v>0</v>
      </c>
      <c r="BY50">
        <f>IF(ISEVEN(ROW(Diff!BY50)), 4*Diff!BY50,2*Diff!BY50)</f>
        <v>0</v>
      </c>
      <c r="BZ50">
        <f>IF(ISEVEN(ROW(Diff!BZ50)), 4*Diff!BZ50,2*Diff!BZ50)</f>
        <v>0</v>
      </c>
      <c r="CA50">
        <f>IF(ISEVEN(ROW(Diff!CA50)), 4*Diff!CA50,2*Diff!CA50)</f>
        <v>0</v>
      </c>
      <c r="CB50">
        <f>IF(ISEVEN(ROW(Diff!CB50)), 4*Diff!CB50,2*Diff!CB50)</f>
        <v>0</v>
      </c>
      <c r="CC50">
        <f>IF(ISEVEN(ROW(Diff!CC50)), 4*Diff!CC50,2*Diff!CC50)</f>
        <v>0</v>
      </c>
      <c r="CD50">
        <f>IF(ISEVEN(ROW(Diff!CD50)), 4*Diff!CD50,2*Diff!CD50)</f>
        <v>0</v>
      </c>
      <c r="CE50">
        <f>IF(ISEVEN(ROW(Diff!CE50)), 4*Diff!CE50,2*Diff!CE50)</f>
        <v>0</v>
      </c>
      <c r="CF50">
        <f>IF(ISEVEN(ROW(Diff!CF50)), 4*Diff!CF50,2*Diff!CF50)</f>
        <v>0</v>
      </c>
      <c r="CG50">
        <f>IF(ISEVEN(ROW(Diff!CG50)), 4*Diff!CG50,2*Diff!CG50)</f>
        <v>0</v>
      </c>
      <c r="CH50">
        <f>IF(ISEVEN(ROW(Diff!CH50)), 4*Diff!CH50,2*Diff!CH50)</f>
        <v>0</v>
      </c>
      <c r="CI50">
        <f>IF(ISEVEN(ROW(Diff!CI50)), 4*Diff!CI50,2*Diff!CI50)</f>
        <v>0</v>
      </c>
      <c r="CJ50">
        <f>IF(ISEVEN(ROW(Diff!CJ50)), 4*Diff!CJ50,2*Diff!CJ50)</f>
        <v>0</v>
      </c>
      <c r="CK50">
        <f>IF(ISEVEN(ROW(Diff!CK50)), 4*Diff!CK50,2*Diff!CK50)</f>
        <v>0</v>
      </c>
      <c r="CL50">
        <f>IF(ISEVEN(ROW(Diff!CL50)), 4*Diff!CL50,2*Diff!CL50)</f>
        <v>0</v>
      </c>
      <c r="CM50">
        <f>IF(ISEVEN(ROW(Diff!CM50)), 4*Diff!CM50,2*Diff!CM50)</f>
        <v>0</v>
      </c>
      <c r="CN50">
        <f>IF(ISEVEN(ROW(Diff!CN50)), 4*Diff!CN50,2*Diff!CN50)</f>
        <v>0</v>
      </c>
      <c r="CO50">
        <f>IF(ISEVEN(ROW(Diff!CO50)), 4*Diff!CO50,2*Diff!CO50)</f>
        <v>0</v>
      </c>
      <c r="CP50">
        <f>IF(ISEVEN(ROW(Diff!CP50)), 4*Diff!CP50,2*Diff!CP50)</f>
        <v>0</v>
      </c>
      <c r="CQ50">
        <f>IF(ISEVEN(ROW(Diff!CQ50)), 4*Diff!CQ50,2*Diff!CQ50)</f>
        <v>0</v>
      </c>
      <c r="CR50">
        <f>IF(ISEVEN(ROW(Diff!CR50)), 4*Diff!CR50,2*Diff!CR50)</f>
        <v>0</v>
      </c>
      <c r="CS50">
        <f>IF(ISEVEN(ROW(Diff!CS50)), 4*Diff!CS50,2*Diff!CS50)</f>
        <v>0</v>
      </c>
      <c r="CT50">
        <f>IF(ISEVEN(ROW(Diff!CT50)), 4*Diff!CT50,2*Diff!CT50)</f>
        <v>0</v>
      </c>
    </row>
    <row r="51" spans="2:98">
      <c r="B51">
        <f>IF(ISEVEN(ROW(Diff!B51)), 4*Diff!B51,2*Diff!B51)</f>
        <v>0</v>
      </c>
      <c r="C51">
        <f>IF(ISEVEN(ROW(Diff!C51)), 4*Diff!C51,2*Diff!C51)</f>
        <v>0</v>
      </c>
      <c r="D51">
        <f>IF(ISEVEN(ROW(Diff!D51)), 4*Diff!D51,2*Diff!D51)</f>
        <v>0</v>
      </c>
      <c r="E51">
        <f>IF(ISEVEN(ROW(Diff!E51)), 4*Diff!E51,2*Diff!E51)</f>
        <v>0</v>
      </c>
      <c r="F51">
        <f>IF(ISEVEN(ROW(Diff!F51)), 4*Diff!F51,2*Diff!F51)</f>
        <v>0</v>
      </c>
      <c r="G51">
        <f>IF(ISEVEN(ROW(Diff!G51)), 4*Diff!G51,2*Diff!G51)</f>
        <v>0</v>
      </c>
      <c r="H51">
        <f>IF(ISEVEN(ROW(Diff!H51)), 4*Diff!H51,2*Diff!H51)</f>
        <v>0</v>
      </c>
      <c r="I51">
        <f>IF(ISEVEN(ROW(Diff!I51)), 4*Diff!I51,2*Diff!I51)</f>
        <v>0</v>
      </c>
      <c r="J51">
        <f>IF(ISEVEN(ROW(Diff!J51)), 4*Diff!J51,2*Diff!J51)</f>
        <v>0</v>
      </c>
      <c r="K51">
        <f>IF(ISEVEN(ROW(Diff!K51)), 4*Diff!K51,2*Diff!K51)</f>
        <v>0</v>
      </c>
      <c r="L51">
        <f>IF(ISEVEN(ROW(Diff!L51)), 4*Diff!L51,2*Diff!L51)</f>
        <v>0</v>
      </c>
      <c r="M51">
        <f>IF(ISEVEN(ROW(Diff!M51)), 4*Diff!M51,2*Diff!M51)</f>
        <v>0</v>
      </c>
      <c r="N51">
        <f>IF(ISEVEN(ROW(Diff!N51)), 4*Diff!N51,2*Diff!N51)</f>
        <v>0</v>
      </c>
      <c r="O51">
        <f>IF(ISEVEN(ROW(Diff!O51)), 4*Diff!O51,2*Diff!O51)</f>
        <v>0</v>
      </c>
      <c r="P51">
        <f>IF(ISEVEN(ROW(Diff!P51)), 4*Diff!P51,2*Diff!P51)</f>
        <v>0</v>
      </c>
      <c r="Q51">
        <f>IF(ISEVEN(ROW(Diff!Q51)), 4*Diff!Q51,2*Diff!Q51)</f>
        <v>0</v>
      </c>
      <c r="R51">
        <f>IF(ISEVEN(ROW(Diff!R51)), 4*Diff!R51,2*Diff!R51)</f>
        <v>0</v>
      </c>
      <c r="S51">
        <f>IF(ISEVEN(ROW(Diff!S51)), 4*Diff!S51,2*Diff!S51)</f>
        <v>0</v>
      </c>
      <c r="T51">
        <f>IF(ISEVEN(ROW(Diff!T51)), 4*Diff!T51,2*Diff!T51)</f>
        <v>0</v>
      </c>
      <c r="U51">
        <f>IF(ISEVEN(ROW(Diff!U51)), 4*Diff!U51,2*Diff!U51)</f>
        <v>0</v>
      </c>
      <c r="V51">
        <f>IF(ISEVEN(ROW(Diff!V51)), 4*Diff!V51,2*Diff!V51)</f>
        <v>0</v>
      </c>
      <c r="W51">
        <f>IF(ISEVEN(ROW(Diff!W51)), 4*Diff!W51,2*Diff!W51)</f>
        <v>0</v>
      </c>
      <c r="X51">
        <f>IF(ISEVEN(ROW(Diff!X51)), 4*Diff!X51,2*Diff!X51)</f>
        <v>0</v>
      </c>
      <c r="Y51">
        <f>IF(ISEVEN(ROW(Diff!Y51)), 4*Diff!Y51,2*Diff!Y51)</f>
        <v>0</v>
      </c>
      <c r="Z51">
        <f>IF(ISEVEN(ROW(Diff!Z51)), 4*Diff!Z51,2*Diff!Z51)</f>
        <v>0</v>
      </c>
      <c r="AA51">
        <f>IF(ISEVEN(ROW(Diff!AA51)), 4*Diff!AA51,2*Diff!AA51)</f>
        <v>0</v>
      </c>
      <c r="AB51">
        <f>IF(ISEVEN(ROW(Diff!AB51)), 4*Diff!AB51,2*Diff!AB51)</f>
        <v>0</v>
      </c>
      <c r="AC51">
        <f>IF(ISEVEN(ROW(Diff!AC51)), 4*Diff!AC51,2*Diff!AC51)</f>
        <v>0</v>
      </c>
      <c r="AD51">
        <f>IF(ISEVEN(ROW(Diff!AD51)), 4*Diff!AD51,2*Diff!AD51)</f>
        <v>0</v>
      </c>
      <c r="AE51">
        <f>IF(ISEVEN(ROW(Diff!AE51)), 4*Diff!AE51,2*Diff!AE51)</f>
        <v>0</v>
      </c>
      <c r="AF51">
        <f>IF(ISEVEN(ROW(Diff!AF51)), 4*Diff!AF51,2*Diff!AF51)</f>
        <v>0</v>
      </c>
      <c r="AG51">
        <f>IF(ISEVEN(ROW(Diff!AG51)), 4*Diff!AG51,2*Diff!AG51)</f>
        <v>0</v>
      </c>
      <c r="AH51">
        <f>IF(ISEVEN(ROW(Diff!AH51)), 4*Diff!AH51,2*Diff!AH51)</f>
        <v>0</v>
      </c>
      <c r="AI51">
        <f>IF(ISEVEN(ROW(Diff!AI51)), 4*Diff!AI51,2*Diff!AI51)</f>
        <v>0</v>
      </c>
      <c r="AJ51">
        <f>IF(ISEVEN(ROW(Diff!AJ51)), 4*Diff!AJ51,2*Diff!AJ51)</f>
        <v>0</v>
      </c>
      <c r="AK51">
        <f>IF(ISEVEN(ROW(Diff!AK51)), 4*Diff!AK51,2*Diff!AK51)</f>
        <v>0</v>
      </c>
      <c r="AL51">
        <f>IF(ISEVEN(ROW(Diff!AL51)), 4*Diff!AL51,2*Diff!AL51)</f>
        <v>0</v>
      </c>
      <c r="AM51">
        <f>IF(ISEVEN(ROW(Diff!AM51)), 4*Diff!AM51,2*Diff!AM51)</f>
        <v>0</v>
      </c>
      <c r="AN51">
        <f>IF(ISEVEN(ROW(Diff!AN51)), 4*Diff!AN51,2*Diff!AN51)</f>
        <v>0</v>
      </c>
      <c r="AO51">
        <f>IF(ISEVEN(ROW(Diff!AO51)), 4*Diff!AO51,2*Diff!AO51)</f>
        <v>0</v>
      </c>
      <c r="AP51">
        <f>IF(ISEVEN(ROW(Diff!AP51)), 4*Diff!AP51,2*Diff!AP51)</f>
        <v>0</v>
      </c>
      <c r="AQ51">
        <f>IF(ISEVEN(ROW(Diff!AQ51)), 4*Diff!AQ51,2*Diff!AQ51)</f>
        <v>0</v>
      </c>
      <c r="AR51">
        <f>IF(ISEVEN(ROW(Diff!AR51)), 4*Diff!AR51,2*Diff!AR51)</f>
        <v>0</v>
      </c>
      <c r="AS51">
        <f>IF(ISEVEN(ROW(Diff!AS51)), 4*Diff!AS51,2*Diff!AS51)</f>
        <v>0</v>
      </c>
      <c r="AT51">
        <f>IF(ISEVEN(ROW(Diff!AT51)), 4*Diff!AT51,2*Diff!AT51)</f>
        <v>0</v>
      </c>
      <c r="AU51">
        <f>IF(ISEVEN(ROW(Diff!AU51)), 4*Diff!AU51,2*Diff!AU51)</f>
        <v>0</v>
      </c>
      <c r="AV51">
        <f>IF(ISEVEN(ROW(Diff!AV51)), 4*Diff!AV51,2*Diff!AV51)</f>
        <v>0</v>
      </c>
      <c r="AW51">
        <f>IF(ISEVEN(ROW(Diff!AW51)), 4*Diff!AW51,2*Diff!AW51)</f>
        <v>0</v>
      </c>
      <c r="AX51">
        <f>IF(ISEVEN(ROW(Diff!AX51)), 4*Diff!AX51,2*Diff!AX51)</f>
        <v>0</v>
      </c>
      <c r="AY51">
        <f>IF(ISEVEN(ROW(Diff!AY51)), 4*Diff!AY51,2*Diff!AY51)</f>
        <v>0</v>
      </c>
      <c r="AZ51">
        <f>IF(ISEVEN(ROW(Diff!AZ51)), 4*Diff!AZ51,2*Diff!AZ51)</f>
        <v>0</v>
      </c>
      <c r="BA51">
        <f>IF(ISEVEN(ROW(Diff!BA51)), 4*Diff!BA51,2*Diff!BA51)</f>
        <v>0</v>
      </c>
      <c r="BB51">
        <f>IF(ISEVEN(ROW(Diff!BB51)), 4*Diff!BB51,2*Diff!BB51)</f>
        <v>0</v>
      </c>
      <c r="BC51">
        <f>IF(ISEVEN(ROW(Diff!BC51)), 4*Diff!BC51,2*Diff!BC51)</f>
        <v>0</v>
      </c>
      <c r="BD51">
        <f>IF(ISEVEN(ROW(Diff!BD51)), 4*Diff!BD51,2*Diff!BD51)</f>
        <v>0</v>
      </c>
      <c r="BE51">
        <f>IF(ISEVEN(ROW(Diff!BE51)), 4*Diff!BE51,2*Diff!BE51)</f>
        <v>0</v>
      </c>
      <c r="BF51">
        <f>IF(ISEVEN(ROW(Diff!BF51)), 4*Diff!BF51,2*Diff!BF51)</f>
        <v>0</v>
      </c>
      <c r="BG51">
        <f>IF(ISEVEN(ROW(Diff!BG51)), 4*Diff!BG51,2*Diff!BG51)</f>
        <v>0</v>
      </c>
      <c r="BH51">
        <f>IF(ISEVEN(ROW(Diff!BH51)), 4*Diff!BH51,2*Diff!BH51)</f>
        <v>0</v>
      </c>
      <c r="BI51">
        <f>IF(ISEVEN(ROW(Diff!BI51)), 4*Diff!BI51,2*Diff!BI51)</f>
        <v>0</v>
      </c>
      <c r="BJ51">
        <f>IF(ISEVEN(ROW(Diff!BJ51)), 4*Diff!BJ51,2*Diff!BJ51)</f>
        <v>0</v>
      </c>
      <c r="BK51">
        <f>IF(ISEVEN(ROW(Diff!BK51)), 4*Diff!BK51,2*Diff!BK51)</f>
        <v>0</v>
      </c>
      <c r="BL51">
        <f>IF(ISEVEN(ROW(Diff!BL51)), 4*Diff!BL51,2*Diff!BL51)</f>
        <v>0</v>
      </c>
      <c r="BM51">
        <f>IF(ISEVEN(ROW(Diff!BM51)), 4*Diff!BM51,2*Diff!BM51)</f>
        <v>0</v>
      </c>
      <c r="BN51">
        <f>IF(ISEVEN(ROW(Diff!BN51)), 4*Diff!BN51,2*Diff!BN51)</f>
        <v>0</v>
      </c>
      <c r="BO51">
        <f>IF(ISEVEN(ROW(Diff!BO51)), 4*Diff!BO51,2*Diff!BO51)</f>
        <v>0</v>
      </c>
      <c r="BP51">
        <f>IF(ISEVEN(ROW(Diff!BP51)), 4*Diff!BP51,2*Diff!BP51)</f>
        <v>0</v>
      </c>
      <c r="BQ51">
        <f>IF(ISEVEN(ROW(Diff!BQ51)), 4*Diff!BQ51,2*Diff!BQ51)</f>
        <v>0</v>
      </c>
      <c r="BR51">
        <f>IF(ISEVEN(ROW(Diff!BR51)), 4*Diff!BR51,2*Diff!BR51)</f>
        <v>0</v>
      </c>
      <c r="BS51">
        <f>IF(ISEVEN(ROW(Diff!BS51)), 4*Diff!BS51,2*Diff!BS51)</f>
        <v>0</v>
      </c>
      <c r="BT51">
        <f>IF(ISEVEN(ROW(Diff!BT51)), 4*Diff!BT51,2*Diff!BT51)</f>
        <v>0</v>
      </c>
      <c r="BU51">
        <f>IF(ISEVEN(ROW(Diff!BU51)), 4*Diff!BU51,2*Diff!BU51)</f>
        <v>0</v>
      </c>
      <c r="BV51">
        <f>IF(ISEVEN(ROW(Diff!BV51)), 4*Diff!BV51,2*Diff!BV51)</f>
        <v>0</v>
      </c>
      <c r="BW51">
        <f>IF(ISEVEN(ROW(Diff!BW51)), 4*Diff!BW51,2*Diff!BW51)</f>
        <v>0</v>
      </c>
      <c r="BX51">
        <f>IF(ISEVEN(ROW(Diff!BX51)), 4*Diff!BX51,2*Diff!BX51)</f>
        <v>0</v>
      </c>
      <c r="BY51">
        <f>IF(ISEVEN(ROW(Diff!BY51)), 4*Diff!BY51,2*Diff!BY51)</f>
        <v>0</v>
      </c>
      <c r="BZ51">
        <f>IF(ISEVEN(ROW(Diff!BZ51)), 4*Diff!BZ51,2*Diff!BZ51)</f>
        <v>0</v>
      </c>
      <c r="CA51">
        <f>IF(ISEVEN(ROW(Diff!CA51)), 4*Diff!CA51,2*Diff!CA51)</f>
        <v>0</v>
      </c>
      <c r="CB51">
        <f>IF(ISEVEN(ROW(Diff!CB51)), 4*Diff!CB51,2*Diff!CB51)</f>
        <v>0</v>
      </c>
      <c r="CC51">
        <f>IF(ISEVEN(ROW(Diff!CC51)), 4*Diff!CC51,2*Diff!CC51)</f>
        <v>0</v>
      </c>
      <c r="CD51">
        <f>IF(ISEVEN(ROW(Diff!CD51)), 4*Diff!CD51,2*Diff!CD51)</f>
        <v>0</v>
      </c>
      <c r="CE51">
        <f>IF(ISEVEN(ROW(Diff!CE51)), 4*Diff!CE51,2*Diff!CE51)</f>
        <v>0</v>
      </c>
      <c r="CF51">
        <f>IF(ISEVEN(ROW(Diff!CF51)), 4*Diff!CF51,2*Diff!CF51)</f>
        <v>0</v>
      </c>
      <c r="CG51">
        <f>IF(ISEVEN(ROW(Diff!CG51)), 4*Diff!CG51,2*Diff!CG51)</f>
        <v>0</v>
      </c>
      <c r="CH51">
        <f>IF(ISEVEN(ROW(Diff!CH51)), 4*Diff!CH51,2*Diff!CH51)</f>
        <v>0</v>
      </c>
      <c r="CI51">
        <f>IF(ISEVEN(ROW(Diff!CI51)), 4*Diff!CI51,2*Diff!CI51)</f>
        <v>0</v>
      </c>
      <c r="CJ51">
        <f>IF(ISEVEN(ROW(Diff!CJ51)), 4*Diff!CJ51,2*Diff!CJ51)</f>
        <v>0</v>
      </c>
      <c r="CK51">
        <f>IF(ISEVEN(ROW(Diff!CK51)), 4*Diff!CK51,2*Diff!CK51)</f>
        <v>0</v>
      </c>
      <c r="CL51">
        <f>IF(ISEVEN(ROW(Diff!CL51)), 4*Diff!CL51,2*Diff!CL51)</f>
        <v>0</v>
      </c>
      <c r="CM51">
        <f>IF(ISEVEN(ROW(Diff!CM51)), 4*Diff!CM51,2*Diff!CM51)</f>
        <v>0</v>
      </c>
      <c r="CN51">
        <f>IF(ISEVEN(ROW(Diff!CN51)), 4*Diff!CN51,2*Diff!CN51)</f>
        <v>0</v>
      </c>
      <c r="CO51">
        <f>IF(ISEVEN(ROW(Diff!CO51)), 4*Diff!CO51,2*Diff!CO51)</f>
        <v>0</v>
      </c>
      <c r="CP51">
        <f>IF(ISEVEN(ROW(Diff!CP51)), 4*Diff!CP51,2*Diff!CP51)</f>
        <v>0</v>
      </c>
      <c r="CQ51">
        <f>IF(ISEVEN(ROW(Diff!CQ51)), 4*Diff!CQ51,2*Diff!CQ51)</f>
        <v>0</v>
      </c>
      <c r="CR51">
        <f>IF(ISEVEN(ROW(Diff!CR51)), 4*Diff!CR51,2*Diff!CR51)</f>
        <v>0</v>
      </c>
      <c r="CS51">
        <f>IF(ISEVEN(ROW(Diff!CS51)), 4*Diff!CS51,2*Diff!CS51)</f>
        <v>0</v>
      </c>
      <c r="CT51">
        <f>IF(ISEVEN(ROW(Diff!CT51)), 4*Diff!CT51,2*Diff!CT51)</f>
        <v>0</v>
      </c>
    </row>
    <row r="52" spans="2:98">
      <c r="B52">
        <f>IF(ISEVEN(ROW(Diff!B52)), 4*Diff!B52,2*Diff!B52)</f>
        <v>0</v>
      </c>
      <c r="C52">
        <f>IF(ISEVEN(ROW(Diff!C52)), 4*Diff!C52,2*Diff!C52)</f>
        <v>0</v>
      </c>
      <c r="D52">
        <f>IF(ISEVEN(ROW(Diff!D52)), 4*Diff!D52,2*Diff!D52)</f>
        <v>0</v>
      </c>
      <c r="E52">
        <f>IF(ISEVEN(ROW(Diff!E52)), 4*Diff!E52,2*Diff!E52)</f>
        <v>0</v>
      </c>
      <c r="F52">
        <f>IF(ISEVEN(ROW(Diff!F52)), 4*Diff!F52,2*Diff!F52)</f>
        <v>0</v>
      </c>
      <c r="G52">
        <f>IF(ISEVEN(ROW(Diff!G52)), 4*Diff!G52,2*Diff!G52)</f>
        <v>0</v>
      </c>
      <c r="H52">
        <f>IF(ISEVEN(ROW(Diff!H52)), 4*Diff!H52,2*Diff!H52)</f>
        <v>0</v>
      </c>
      <c r="I52">
        <f>IF(ISEVEN(ROW(Diff!I52)), 4*Diff!I52,2*Diff!I52)</f>
        <v>0</v>
      </c>
      <c r="J52">
        <f>IF(ISEVEN(ROW(Diff!J52)), 4*Diff!J52,2*Diff!J52)</f>
        <v>0</v>
      </c>
      <c r="K52">
        <f>IF(ISEVEN(ROW(Diff!K52)), 4*Diff!K52,2*Diff!K52)</f>
        <v>0</v>
      </c>
      <c r="L52">
        <f>IF(ISEVEN(ROW(Diff!L52)), 4*Diff!L52,2*Diff!L52)</f>
        <v>0</v>
      </c>
      <c r="M52">
        <f>IF(ISEVEN(ROW(Diff!M52)), 4*Diff!M52,2*Diff!M52)</f>
        <v>0</v>
      </c>
      <c r="N52">
        <f>IF(ISEVEN(ROW(Diff!N52)), 4*Diff!N52,2*Diff!N52)</f>
        <v>0</v>
      </c>
      <c r="O52">
        <f>IF(ISEVEN(ROW(Diff!O52)), 4*Diff!O52,2*Diff!O52)</f>
        <v>0</v>
      </c>
      <c r="P52">
        <f>IF(ISEVEN(ROW(Diff!P52)), 4*Diff!P52,2*Diff!P52)</f>
        <v>0</v>
      </c>
      <c r="Q52">
        <f>IF(ISEVEN(ROW(Diff!Q52)), 4*Diff!Q52,2*Diff!Q52)</f>
        <v>0</v>
      </c>
      <c r="R52">
        <f>IF(ISEVEN(ROW(Diff!R52)), 4*Diff!R52,2*Diff!R52)</f>
        <v>0</v>
      </c>
      <c r="S52">
        <f>IF(ISEVEN(ROW(Diff!S52)), 4*Diff!S52,2*Diff!S52)</f>
        <v>0</v>
      </c>
      <c r="T52">
        <f>IF(ISEVEN(ROW(Diff!T52)), 4*Diff!T52,2*Diff!T52)</f>
        <v>0</v>
      </c>
      <c r="U52">
        <f>IF(ISEVEN(ROW(Diff!U52)), 4*Diff!U52,2*Diff!U52)</f>
        <v>0</v>
      </c>
      <c r="V52">
        <f>IF(ISEVEN(ROW(Diff!V52)), 4*Diff!V52,2*Diff!V52)</f>
        <v>0</v>
      </c>
      <c r="W52">
        <f>IF(ISEVEN(ROW(Diff!W52)), 4*Diff!W52,2*Diff!W52)</f>
        <v>0</v>
      </c>
      <c r="X52">
        <f>IF(ISEVEN(ROW(Diff!X52)), 4*Diff!X52,2*Diff!X52)</f>
        <v>0</v>
      </c>
      <c r="Y52">
        <f>IF(ISEVEN(ROW(Diff!Y52)), 4*Diff!Y52,2*Diff!Y52)</f>
        <v>0</v>
      </c>
      <c r="Z52">
        <f>IF(ISEVEN(ROW(Diff!Z52)), 4*Diff!Z52,2*Diff!Z52)</f>
        <v>0</v>
      </c>
      <c r="AA52">
        <f>IF(ISEVEN(ROW(Diff!AA52)), 4*Diff!AA52,2*Diff!AA52)</f>
        <v>0</v>
      </c>
      <c r="AB52">
        <f>IF(ISEVEN(ROW(Diff!AB52)), 4*Diff!AB52,2*Diff!AB52)</f>
        <v>0</v>
      </c>
      <c r="AC52">
        <f>IF(ISEVEN(ROW(Diff!AC52)), 4*Diff!AC52,2*Diff!AC52)</f>
        <v>0</v>
      </c>
      <c r="AD52">
        <f>IF(ISEVEN(ROW(Diff!AD52)), 4*Diff!AD52,2*Diff!AD52)</f>
        <v>0</v>
      </c>
      <c r="AE52">
        <f>IF(ISEVEN(ROW(Diff!AE52)), 4*Diff!AE52,2*Diff!AE52)</f>
        <v>0</v>
      </c>
      <c r="AF52">
        <f>IF(ISEVEN(ROW(Diff!AF52)), 4*Diff!AF52,2*Diff!AF52)</f>
        <v>0</v>
      </c>
      <c r="AG52">
        <f>IF(ISEVEN(ROW(Diff!AG52)), 4*Diff!AG52,2*Diff!AG52)</f>
        <v>0</v>
      </c>
      <c r="AH52">
        <f>IF(ISEVEN(ROW(Diff!AH52)), 4*Diff!AH52,2*Diff!AH52)</f>
        <v>0</v>
      </c>
      <c r="AI52">
        <f>IF(ISEVEN(ROW(Diff!AI52)), 4*Diff!AI52,2*Diff!AI52)</f>
        <v>0</v>
      </c>
      <c r="AJ52">
        <f>IF(ISEVEN(ROW(Diff!AJ52)), 4*Diff!AJ52,2*Diff!AJ52)</f>
        <v>0</v>
      </c>
      <c r="AK52">
        <f>IF(ISEVEN(ROW(Diff!AK52)), 4*Diff!AK52,2*Diff!AK52)</f>
        <v>0</v>
      </c>
      <c r="AL52">
        <f>IF(ISEVEN(ROW(Diff!AL52)), 4*Diff!AL52,2*Diff!AL52)</f>
        <v>0</v>
      </c>
      <c r="AM52">
        <f>IF(ISEVEN(ROW(Diff!AM52)), 4*Diff!AM52,2*Diff!AM52)</f>
        <v>0</v>
      </c>
      <c r="AN52">
        <f>IF(ISEVEN(ROW(Diff!AN52)), 4*Diff!AN52,2*Diff!AN52)</f>
        <v>0</v>
      </c>
      <c r="AO52">
        <f>IF(ISEVEN(ROW(Diff!AO52)), 4*Diff!AO52,2*Diff!AO52)</f>
        <v>0</v>
      </c>
      <c r="AP52">
        <f>IF(ISEVEN(ROW(Diff!AP52)), 4*Diff!AP52,2*Diff!AP52)</f>
        <v>0</v>
      </c>
      <c r="AQ52">
        <f>IF(ISEVEN(ROW(Diff!AQ52)), 4*Diff!AQ52,2*Diff!AQ52)</f>
        <v>0</v>
      </c>
      <c r="AR52">
        <f>IF(ISEVEN(ROW(Diff!AR52)), 4*Diff!AR52,2*Diff!AR52)</f>
        <v>0</v>
      </c>
      <c r="AS52">
        <f>IF(ISEVEN(ROW(Diff!AS52)), 4*Diff!AS52,2*Diff!AS52)</f>
        <v>0</v>
      </c>
      <c r="AT52">
        <f>IF(ISEVEN(ROW(Diff!AT52)), 4*Diff!AT52,2*Diff!AT52)</f>
        <v>0</v>
      </c>
      <c r="AU52">
        <f>IF(ISEVEN(ROW(Diff!AU52)), 4*Diff!AU52,2*Diff!AU52)</f>
        <v>0</v>
      </c>
      <c r="AV52">
        <f>IF(ISEVEN(ROW(Diff!AV52)), 4*Diff!AV52,2*Diff!AV52)</f>
        <v>0</v>
      </c>
      <c r="AW52">
        <f>IF(ISEVEN(ROW(Diff!AW52)), 4*Diff!AW52,2*Diff!AW52)</f>
        <v>0</v>
      </c>
      <c r="AX52">
        <f>IF(ISEVEN(ROW(Diff!AX52)), 4*Diff!AX52,2*Diff!AX52)</f>
        <v>0</v>
      </c>
      <c r="AY52">
        <f>IF(ISEVEN(ROW(Diff!AY52)), 4*Diff!AY52,2*Diff!AY52)</f>
        <v>0</v>
      </c>
      <c r="AZ52">
        <f>IF(ISEVEN(ROW(Diff!AZ52)), 4*Diff!AZ52,2*Diff!AZ52)</f>
        <v>0</v>
      </c>
      <c r="BA52">
        <f>IF(ISEVEN(ROW(Diff!BA52)), 4*Diff!BA52,2*Diff!BA52)</f>
        <v>0</v>
      </c>
      <c r="BB52">
        <f>IF(ISEVEN(ROW(Diff!BB52)), 4*Diff!BB52,2*Diff!BB52)</f>
        <v>0</v>
      </c>
      <c r="BC52">
        <f>IF(ISEVEN(ROW(Diff!BC52)), 4*Diff!BC52,2*Diff!BC52)</f>
        <v>0</v>
      </c>
      <c r="BD52">
        <f>IF(ISEVEN(ROW(Diff!BD52)), 4*Diff!BD52,2*Diff!BD52)</f>
        <v>0</v>
      </c>
      <c r="BE52">
        <f>IF(ISEVEN(ROW(Diff!BE52)), 4*Diff!BE52,2*Diff!BE52)</f>
        <v>0</v>
      </c>
      <c r="BF52">
        <f>IF(ISEVEN(ROW(Diff!BF52)), 4*Diff!BF52,2*Diff!BF52)</f>
        <v>0</v>
      </c>
      <c r="BG52">
        <f>IF(ISEVEN(ROW(Diff!BG52)), 4*Diff!BG52,2*Diff!BG52)</f>
        <v>0</v>
      </c>
      <c r="BH52">
        <f>IF(ISEVEN(ROW(Diff!BH52)), 4*Diff!BH52,2*Diff!BH52)</f>
        <v>0</v>
      </c>
      <c r="BI52">
        <f>IF(ISEVEN(ROW(Diff!BI52)), 4*Diff!BI52,2*Diff!BI52)</f>
        <v>0</v>
      </c>
      <c r="BJ52">
        <f>IF(ISEVEN(ROW(Diff!BJ52)), 4*Diff!BJ52,2*Diff!BJ52)</f>
        <v>0</v>
      </c>
      <c r="BK52">
        <f>IF(ISEVEN(ROW(Diff!BK52)), 4*Diff!BK52,2*Diff!BK52)</f>
        <v>0</v>
      </c>
      <c r="BL52">
        <f>IF(ISEVEN(ROW(Diff!BL52)), 4*Diff!BL52,2*Diff!BL52)</f>
        <v>0</v>
      </c>
      <c r="BM52">
        <f>IF(ISEVEN(ROW(Diff!BM52)), 4*Diff!BM52,2*Diff!BM52)</f>
        <v>0</v>
      </c>
      <c r="BN52">
        <f>IF(ISEVEN(ROW(Diff!BN52)), 4*Diff!BN52,2*Diff!BN52)</f>
        <v>0</v>
      </c>
      <c r="BO52">
        <f>IF(ISEVEN(ROW(Diff!BO52)), 4*Diff!BO52,2*Diff!BO52)</f>
        <v>0</v>
      </c>
      <c r="BP52">
        <f>IF(ISEVEN(ROW(Diff!BP52)), 4*Diff!BP52,2*Diff!BP52)</f>
        <v>0</v>
      </c>
      <c r="BQ52">
        <f>IF(ISEVEN(ROW(Diff!BQ52)), 4*Diff!BQ52,2*Diff!BQ52)</f>
        <v>0</v>
      </c>
      <c r="BR52">
        <f>IF(ISEVEN(ROW(Diff!BR52)), 4*Diff!BR52,2*Diff!BR52)</f>
        <v>0</v>
      </c>
      <c r="BS52">
        <f>IF(ISEVEN(ROW(Diff!BS52)), 4*Diff!BS52,2*Diff!BS52)</f>
        <v>0</v>
      </c>
      <c r="BT52">
        <f>IF(ISEVEN(ROW(Diff!BT52)), 4*Diff!BT52,2*Diff!BT52)</f>
        <v>0</v>
      </c>
      <c r="BU52">
        <f>IF(ISEVEN(ROW(Diff!BU52)), 4*Diff!BU52,2*Diff!BU52)</f>
        <v>0</v>
      </c>
      <c r="BV52">
        <f>IF(ISEVEN(ROW(Diff!BV52)), 4*Diff!BV52,2*Diff!BV52)</f>
        <v>0</v>
      </c>
      <c r="BW52">
        <f>IF(ISEVEN(ROW(Diff!BW52)), 4*Diff!BW52,2*Diff!BW52)</f>
        <v>0</v>
      </c>
      <c r="BX52">
        <f>IF(ISEVEN(ROW(Diff!BX52)), 4*Diff!BX52,2*Diff!BX52)</f>
        <v>0</v>
      </c>
      <c r="BY52">
        <f>IF(ISEVEN(ROW(Diff!BY52)), 4*Diff!BY52,2*Diff!BY52)</f>
        <v>0</v>
      </c>
      <c r="BZ52">
        <f>IF(ISEVEN(ROW(Diff!BZ52)), 4*Diff!BZ52,2*Diff!BZ52)</f>
        <v>0</v>
      </c>
      <c r="CA52">
        <f>IF(ISEVEN(ROW(Diff!CA52)), 4*Diff!CA52,2*Diff!CA52)</f>
        <v>0</v>
      </c>
      <c r="CB52">
        <f>IF(ISEVEN(ROW(Diff!CB52)), 4*Diff!CB52,2*Diff!CB52)</f>
        <v>0</v>
      </c>
      <c r="CC52">
        <f>IF(ISEVEN(ROW(Diff!CC52)), 4*Diff!CC52,2*Diff!CC52)</f>
        <v>0</v>
      </c>
      <c r="CD52">
        <f>IF(ISEVEN(ROW(Diff!CD52)), 4*Diff!CD52,2*Diff!CD52)</f>
        <v>0</v>
      </c>
      <c r="CE52">
        <f>IF(ISEVEN(ROW(Diff!CE52)), 4*Diff!CE52,2*Diff!CE52)</f>
        <v>0</v>
      </c>
      <c r="CF52">
        <f>IF(ISEVEN(ROW(Diff!CF52)), 4*Diff!CF52,2*Diff!CF52)</f>
        <v>0</v>
      </c>
      <c r="CG52">
        <f>IF(ISEVEN(ROW(Diff!CG52)), 4*Diff!CG52,2*Diff!CG52)</f>
        <v>0</v>
      </c>
      <c r="CH52">
        <f>IF(ISEVEN(ROW(Diff!CH52)), 4*Diff!CH52,2*Diff!CH52)</f>
        <v>0</v>
      </c>
      <c r="CI52">
        <f>IF(ISEVEN(ROW(Diff!CI52)), 4*Diff!CI52,2*Diff!CI52)</f>
        <v>0</v>
      </c>
      <c r="CJ52">
        <f>IF(ISEVEN(ROW(Diff!CJ52)), 4*Diff!CJ52,2*Diff!CJ52)</f>
        <v>0</v>
      </c>
      <c r="CK52">
        <f>IF(ISEVEN(ROW(Diff!CK52)), 4*Diff!CK52,2*Diff!CK52)</f>
        <v>0</v>
      </c>
      <c r="CL52">
        <f>IF(ISEVEN(ROW(Diff!CL52)), 4*Diff!CL52,2*Diff!CL52)</f>
        <v>0</v>
      </c>
      <c r="CM52">
        <f>IF(ISEVEN(ROW(Diff!CM52)), 4*Diff!CM52,2*Diff!CM52)</f>
        <v>0</v>
      </c>
      <c r="CN52">
        <f>IF(ISEVEN(ROW(Diff!CN52)), 4*Diff!CN52,2*Diff!CN52)</f>
        <v>0</v>
      </c>
      <c r="CO52">
        <f>IF(ISEVEN(ROW(Diff!CO52)), 4*Diff!CO52,2*Diff!CO52)</f>
        <v>0</v>
      </c>
      <c r="CP52">
        <f>IF(ISEVEN(ROW(Diff!CP52)), 4*Diff!CP52,2*Diff!CP52)</f>
        <v>0</v>
      </c>
      <c r="CQ52">
        <f>IF(ISEVEN(ROW(Diff!CQ52)), 4*Diff!CQ52,2*Diff!CQ52)</f>
        <v>0</v>
      </c>
      <c r="CR52">
        <f>IF(ISEVEN(ROW(Diff!CR52)), 4*Diff!CR52,2*Diff!CR52)</f>
        <v>0</v>
      </c>
      <c r="CS52">
        <f>IF(ISEVEN(ROW(Diff!CS52)), 4*Diff!CS52,2*Diff!CS52)</f>
        <v>0</v>
      </c>
      <c r="CT52">
        <f>IF(ISEVEN(ROW(Diff!CT52)), 4*Diff!CT52,2*Diff!CT52)</f>
        <v>0</v>
      </c>
    </row>
    <row r="53" spans="2:98">
      <c r="B53">
        <f>IF(ISEVEN(ROW(Diff!B53)), 4*Diff!B53,2*Diff!B53)</f>
        <v>0</v>
      </c>
      <c r="C53">
        <f>IF(ISEVEN(ROW(Diff!C53)), 4*Diff!C53,2*Diff!C53)</f>
        <v>0</v>
      </c>
      <c r="D53">
        <f>IF(ISEVEN(ROW(Diff!D53)), 4*Diff!D53,2*Diff!D53)</f>
        <v>0</v>
      </c>
      <c r="E53">
        <f>IF(ISEVEN(ROW(Diff!E53)), 4*Diff!E53,2*Diff!E53)</f>
        <v>0</v>
      </c>
      <c r="F53">
        <f>IF(ISEVEN(ROW(Diff!F53)), 4*Diff!F53,2*Diff!F53)</f>
        <v>0</v>
      </c>
      <c r="G53">
        <f>IF(ISEVEN(ROW(Diff!G53)), 4*Diff!G53,2*Diff!G53)</f>
        <v>0</v>
      </c>
      <c r="H53">
        <f>IF(ISEVEN(ROW(Diff!H53)), 4*Diff!H53,2*Diff!H53)</f>
        <v>0</v>
      </c>
      <c r="I53">
        <f>IF(ISEVEN(ROW(Diff!I53)), 4*Diff!I53,2*Diff!I53)</f>
        <v>0</v>
      </c>
      <c r="J53">
        <f>IF(ISEVEN(ROW(Diff!J53)), 4*Diff!J53,2*Diff!J53)</f>
        <v>0</v>
      </c>
      <c r="K53">
        <f>IF(ISEVEN(ROW(Diff!K53)), 4*Diff!K53,2*Diff!K53)</f>
        <v>0</v>
      </c>
      <c r="L53">
        <f>IF(ISEVEN(ROW(Diff!L53)), 4*Diff!L53,2*Diff!L53)</f>
        <v>0</v>
      </c>
      <c r="M53">
        <f>IF(ISEVEN(ROW(Diff!M53)), 4*Diff!M53,2*Diff!M53)</f>
        <v>0</v>
      </c>
      <c r="N53">
        <f>IF(ISEVEN(ROW(Diff!N53)), 4*Diff!N53,2*Diff!N53)</f>
        <v>0</v>
      </c>
      <c r="O53">
        <f>IF(ISEVEN(ROW(Diff!O53)), 4*Diff!O53,2*Diff!O53)</f>
        <v>0</v>
      </c>
      <c r="P53">
        <f>IF(ISEVEN(ROW(Diff!P53)), 4*Diff!P53,2*Diff!P53)</f>
        <v>0</v>
      </c>
      <c r="Q53">
        <f>IF(ISEVEN(ROW(Diff!Q53)), 4*Diff!Q53,2*Diff!Q53)</f>
        <v>0</v>
      </c>
      <c r="R53">
        <f>IF(ISEVEN(ROW(Diff!R53)), 4*Diff!R53,2*Diff!R53)</f>
        <v>0</v>
      </c>
      <c r="S53">
        <f>IF(ISEVEN(ROW(Diff!S53)), 4*Diff!S53,2*Diff!S53)</f>
        <v>0</v>
      </c>
      <c r="T53">
        <f>IF(ISEVEN(ROW(Diff!T53)), 4*Diff!T53,2*Diff!T53)</f>
        <v>0</v>
      </c>
      <c r="U53">
        <f>IF(ISEVEN(ROW(Diff!U53)), 4*Diff!U53,2*Diff!U53)</f>
        <v>0</v>
      </c>
      <c r="V53">
        <f>IF(ISEVEN(ROW(Diff!V53)), 4*Diff!V53,2*Diff!V53)</f>
        <v>0</v>
      </c>
      <c r="W53">
        <f>IF(ISEVEN(ROW(Diff!W53)), 4*Diff!W53,2*Diff!W53)</f>
        <v>0</v>
      </c>
      <c r="X53">
        <f>IF(ISEVEN(ROW(Diff!X53)), 4*Diff!X53,2*Diff!X53)</f>
        <v>0</v>
      </c>
      <c r="Y53">
        <f>IF(ISEVEN(ROW(Diff!Y53)), 4*Diff!Y53,2*Diff!Y53)</f>
        <v>0</v>
      </c>
      <c r="Z53">
        <f>IF(ISEVEN(ROW(Diff!Z53)), 4*Diff!Z53,2*Diff!Z53)</f>
        <v>0</v>
      </c>
      <c r="AA53">
        <f>IF(ISEVEN(ROW(Diff!AA53)), 4*Diff!AA53,2*Diff!AA53)</f>
        <v>0</v>
      </c>
      <c r="AB53">
        <f>IF(ISEVEN(ROW(Diff!AB53)), 4*Diff!AB53,2*Diff!AB53)</f>
        <v>0</v>
      </c>
      <c r="AC53">
        <f>IF(ISEVEN(ROW(Diff!AC53)), 4*Diff!AC53,2*Diff!AC53)</f>
        <v>0</v>
      </c>
      <c r="AD53">
        <f>IF(ISEVEN(ROW(Diff!AD53)), 4*Diff!AD53,2*Diff!AD53)</f>
        <v>0</v>
      </c>
      <c r="AE53">
        <f>IF(ISEVEN(ROW(Diff!AE53)), 4*Diff!AE53,2*Diff!AE53)</f>
        <v>0</v>
      </c>
      <c r="AF53">
        <f>IF(ISEVEN(ROW(Diff!AF53)), 4*Diff!AF53,2*Diff!AF53)</f>
        <v>0</v>
      </c>
      <c r="AG53">
        <f>IF(ISEVEN(ROW(Diff!AG53)), 4*Diff!AG53,2*Diff!AG53)</f>
        <v>0</v>
      </c>
      <c r="AH53">
        <f>IF(ISEVEN(ROW(Diff!AH53)), 4*Diff!AH53,2*Diff!AH53)</f>
        <v>0</v>
      </c>
      <c r="AI53">
        <f>IF(ISEVEN(ROW(Diff!AI53)), 4*Diff!AI53,2*Diff!AI53)</f>
        <v>0</v>
      </c>
      <c r="AJ53">
        <f>IF(ISEVEN(ROW(Diff!AJ53)), 4*Diff!AJ53,2*Diff!AJ53)</f>
        <v>0</v>
      </c>
      <c r="AK53">
        <f>IF(ISEVEN(ROW(Diff!AK53)), 4*Diff!AK53,2*Diff!AK53)</f>
        <v>0</v>
      </c>
      <c r="AL53">
        <f>IF(ISEVEN(ROW(Diff!AL53)), 4*Diff!AL53,2*Diff!AL53)</f>
        <v>0</v>
      </c>
      <c r="AM53">
        <f>IF(ISEVEN(ROW(Diff!AM53)), 4*Diff!AM53,2*Diff!AM53)</f>
        <v>0</v>
      </c>
      <c r="AN53">
        <f>IF(ISEVEN(ROW(Diff!AN53)), 4*Diff!AN53,2*Diff!AN53)</f>
        <v>0</v>
      </c>
      <c r="AO53">
        <f>IF(ISEVEN(ROW(Diff!AO53)), 4*Diff!AO53,2*Diff!AO53)</f>
        <v>0</v>
      </c>
      <c r="AP53">
        <f>IF(ISEVEN(ROW(Diff!AP53)), 4*Diff!AP53,2*Diff!AP53)</f>
        <v>0</v>
      </c>
      <c r="AQ53">
        <f>IF(ISEVEN(ROW(Diff!AQ53)), 4*Diff!AQ53,2*Diff!AQ53)</f>
        <v>0</v>
      </c>
      <c r="AR53">
        <f>IF(ISEVEN(ROW(Diff!AR53)), 4*Diff!AR53,2*Diff!AR53)</f>
        <v>0</v>
      </c>
      <c r="AS53">
        <f>IF(ISEVEN(ROW(Diff!AS53)), 4*Diff!AS53,2*Diff!AS53)</f>
        <v>0</v>
      </c>
      <c r="AT53">
        <f>IF(ISEVEN(ROW(Diff!AT53)), 4*Diff!AT53,2*Diff!AT53)</f>
        <v>0</v>
      </c>
      <c r="AU53">
        <f>IF(ISEVEN(ROW(Diff!AU53)), 4*Diff!AU53,2*Diff!AU53)</f>
        <v>0</v>
      </c>
      <c r="AV53">
        <f>IF(ISEVEN(ROW(Diff!AV53)), 4*Diff!AV53,2*Diff!AV53)</f>
        <v>0</v>
      </c>
      <c r="AW53">
        <f>IF(ISEVEN(ROW(Diff!AW53)), 4*Diff!AW53,2*Diff!AW53)</f>
        <v>0</v>
      </c>
      <c r="AX53">
        <f>IF(ISEVEN(ROW(Diff!AX53)), 4*Diff!AX53,2*Diff!AX53)</f>
        <v>0</v>
      </c>
      <c r="AY53">
        <f>IF(ISEVEN(ROW(Diff!AY53)), 4*Diff!AY53,2*Diff!AY53)</f>
        <v>0</v>
      </c>
      <c r="AZ53">
        <f>IF(ISEVEN(ROW(Diff!AZ53)), 4*Diff!AZ53,2*Diff!AZ53)</f>
        <v>0</v>
      </c>
      <c r="BA53">
        <f>IF(ISEVEN(ROW(Diff!BA53)), 4*Diff!BA53,2*Diff!BA53)</f>
        <v>0</v>
      </c>
      <c r="BB53">
        <f>IF(ISEVEN(ROW(Diff!BB53)), 4*Diff!BB53,2*Diff!BB53)</f>
        <v>0</v>
      </c>
      <c r="BC53">
        <f>IF(ISEVEN(ROW(Diff!BC53)), 4*Diff!BC53,2*Diff!BC53)</f>
        <v>0</v>
      </c>
      <c r="BD53">
        <f>IF(ISEVEN(ROW(Diff!BD53)), 4*Diff!BD53,2*Diff!BD53)</f>
        <v>0</v>
      </c>
      <c r="BE53">
        <f>IF(ISEVEN(ROW(Diff!BE53)), 4*Diff!BE53,2*Diff!BE53)</f>
        <v>0</v>
      </c>
      <c r="BF53">
        <f>IF(ISEVEN(ROW(Diff!BF53)), 4*Diff!BF53,2*Diff!BF53)</f>
        <v>0</v>
      </c>
      <c r="BG53">
        <f>IF(ISEVEN(ROW(Diff!BG53)), 4*Diff!BG53,2*Diff!BG53)</f>
        <v>0</v>
      </c>
      <c r="BH53">
        <f>IF(ISEVEN(ROW(Diff!BH53)), 4*Diff!BH53,2*Diff!BH53)</f>
        <v>0</v>
      </c>
      <c r="BI53">
        <f>IF(ISEVEN(ROW(Diff!BI53)), 4*Diff!BI53,2*Diff!BI53)</f>
        <v>0</v>
      </c>
      <c r="BJ53">
        <f>IF(ISEVEN(ROW(Diff!BJ53)), 4*Diff!BJ53,2*Diff!BJ53)</f>
        <v>0</v>
      </c>
      <c r="BK53">
        <f>IF(ISEVEN(ROW(Diff!BK53)), 4*Diff!BK53,2*Diff!BK53)</f>
        <v>0</v>
      </c>
      <c r="BL53">
        <f>IF(ISEVEN(ROW(Diff!BL53)), 4*Diff!BL53,2*Diff!BL53)</f>
        <v>0</v>
      </c>
      <c r="BM53">
        <f>IF(ISEVEN(ROW(Diff!BM53)), 4*Diff!BM53,2*Diff!BM53)</f>
        <v>0</v>
      </c>
      <c r="BN53">
        <f>IF(ISEVEN(ROW(Diff!BN53)), 4*Diff!BN53,2*Diff!BN53)</f>
        <v>0</v>
      </c>
      <c r="BO53">
        <f>IF(ISEVEN(ROW(Diff!BO53)), 4*Diff!BO53,2*Diff!BO53)</f>
        <v>0</v>
      </c>
      <c r="BP53">
        <f>IF(ISEVEN(ROW(Diff!BP53)), 4*Diff!BP53,2*Diff!BP53)</f>
        <v>0</v>
      </c>
      <c r="BQ53">
        <f>IF(ISEVEN(ROW(Diff!BQ53)), 4*Diff!BQ53,2*Diff!BQ53)</f>
        <v>0</v>
      </c>
      <c r="BR53">
        <f>IF(ISEVEN(ROW(Diff!BR53)), 4*Diff!BR53,2*Diff!BR53)</f>
        <v>0</v>
      </c>
      <c r="BS53">
        <f>IF(ISEVEN(ROW(Diff!BS53)), 4*Diff!BS53,2*Diff!BS53)</f>
        <v>0</v>
      </c>
      <c r="BT53">
        <f>IF(ISEVEN(ROW(Diff!BT53)), 4*Diff!BT53,2*Diff!BT53)</f>
        <v>0</v>
      </c>
      <c r="BU53">
        <f>IF(ISEVEN(ROW(Diff!BU53)), 4*Diff!BU53,2*Diff!BU53)</f>
        <v>0</v>
      </c>
      <c r="BV53">
        <f>IF(ISEVEN(ROW(Diff!BV53)), 4*Diff!BV53,2*Diff!BV53)</f>
        <v>0</v>
      </c>
      <c r="BW53">
        <f>IF(ISEVEN(ROW(Diff!BW53)), 4*Diff!BW53,2*Diff!BW53)</f>
        <v>0</v>
      </c>
      <c r="BX53">
        <f>IF(ISEVEN(ROW(Diff!BX53)), 4*Diff!BX53,2*Diff!BX53)</f>
        <v>0</v>
      </c>
      <c r="BY53">
        <f>IF(ISEVEN(ROW(Diff!BY53)), 4*Diff!BY53,2*Diff!BY53)</f>
        <v>0</v>
      </c>
      <c r="BZ53">
        <f>IF(ISEVEN(ROW(Diff!BZ53)), 4*Diff!BZ53,2*Diff!BZ53)</f>
        <v>0</v>
      </c>
      <c r="CA53">
        <f>IF(ISEVEN(ROW(Diff!CA53)), 4*Diff!CA53,2*Diff!CA53)</f>
        <v>0</v>
      </c>
      <c r="CB53">
        <f>IF(ISEVEN(ROW(Diff!CB53)), 4*Diff!CB53,2*Diff!CB53)</f>
        <v>0</v>
      </c>
      <c r="CC53">
        <f>IF(ISEVEN(ROW(Diff!CC53)), 4*Diff!CC53,2*Diff!CC53)</f>
        <v>0</v>
      </c>
      <c r="CD53">
        <f>IF(ISEVEN(ROW(Diff!CD53)), 4*Diff!CD53,2*Diff!CD53)</f>
        <v>0</v>
      </c>
      <c r="CE53">
        <f>IF(ISEVEN(ROW(Diff!CE53)), 4*Diff!CE53,2*Diff!CE53)</f>
        <v>0</v>
      </c>
      <c r="CF53">
        <f>IF(ISEVEN(ROW(Diff!CF53)), 4*Diff!CF53,2*Diff!CF53)</f>
        <v>0</v>
      </c>
      <c r="CG53">
        <f>IF(ISEVEN(ROW(Diff!CG53)), 4*Diff!CG53,2*Diff!CG53)</f>
        <v>0</v>
      </c>
      <c r="CH53">
        <f>IF(ISEVEN(ROW(Diff!CH53)), 4*Diff!CH53,2*Diff!CH53)</f>
        <v>0</v>
      </c>
      <c r="CI53">
        <f>IF(ISEVEN(ROW(Diff!CI53)), 4*Diff!CI53,2*Diff!CI53)</f>
        <v>0</v>
      </c>
      <c r="CJ53">
        <f>IF(ISEVEN(ROW(Diff!CJ53)), 4*Diff!CJ53,2*Diff!CJ53)</f>
        <v>0</v>
      </c>
      <c r="CK53">
        <f>IF(ISEVEN(ROW(Diff!CK53)), 4*Diff!CK53,2*Diff!CK53)</f>
        <v>0</v>
      </c>
      <c r="CL53">
        <f>IF(ISEVEN(ROW(Diff!CL53)), 4*Diff!CL53,2*Diff!CL53)</f>
        <v>0</v>
      </c>
      <c r="CM53">
        <f>IF(ISEVEN(ROW(Diff!CM53)), 4*Diff!CM53,2*Diff!CM53)</f>
        <v>0</v>
      </c>
      <c r="CN53">
        <f>IF(ISEVEN(ROW(Diff!CN53)), 4*Diff!CN53,2*Diff!CN53)</f>
        <v>0</v>
      </c>
      <c r="CO53">
        <f>IF(ISEVEN(ROW(Diff!CO53)), 4*Diff!CO53,2*Diff!CO53)</f>
        <v>0</v>
      </c>
      <c r="CP53">
        <f>IF(ISEVEN(ROW(Diff!CP53)), 4*Diff!CP53,2*Diff!CP53)</f>
        <v>0</v>
      </c>
      <c r="CQ53">
        <f>IF(ISEVEN(ROW(Diff!CQ53)), 4*Diff!CQ53,2*Diff!CQ53)</f>
        <v>0</v>
      </c>
      <c r="CR53">
        <f>IF(ISEVEN(ROW(Diff!CR53)), 4*Diff!CR53,2*Diff!CR53)</f>
        <v>0</v>
      </c>
      <c r="CS53">
        <f>IF(ISEVEN(ROW(Diff!CS53)), 4*Diff!CS53,2*Diff!CS53)</f>
        <v>0</v>
      </c>
      <c r="CT53">
        <f>IF(ISEVEN(ROW(Diff!CT53)), 4*Diff!CT53,2*Diff!CT53)</f>
        <v>0</v>
      </c>
    </row>
    <row r="54" spans="2:98">
      <c r="B54">
        <f>IF(ISEVEN(ROW(Diff!B54)), 4*Diff!B54,2*Diff!B54)</f>
        <v>0</v>
      </c>
      <c r="C54">
        <f>IF(ISEVEN(ROW(Diff!C54)), 4*Diff!C54,2*Diff!C54)</f>
        <v>0</v>
      </c>
      <c r="D54">
        <f>IF(ISEVEN(ROW(Diff!D54)), 4*Diff!D54,2*Diff!D54)</f>
        <v>0</v>
      </c>
      <c r="E54">
        <f>IF(ISEVEN(ROW(Diff!E54)), 4*Diff!E54,2*Diff!E54)</f>
        <v>0</v>
      </c>
      <c r="F54">
        <f>IF(ISEVEN(ROW(Diff!F54)), 4*Diff!F54,2*Diff!F54)</f>
        <v>0</v>
      </c>
      <c r="G54">
        <f>IF(ISEVEN(ROW(Diff!G54)), 4*Diff!G54,2*Diff!G54)</f>
        <v>0</v>
      </c>
      <c r="H54">
        <f>IF(ISEVEN(ROW(Diff!H54)), 4*Diff!H54,2*Diff!H54)</f>
        <v>0</v>
      </c>
      <c r="I54">
        <f>IF(ISEVEN(ROW(Diff!I54)), 4*Diff!I54,2*Diff!I54)</f>
        <v>0</v>
      </c>
      <c r="J54">
        <f>IF(ISEVEN(ROW(Diff!J54)), 4*Diff!J54,2*Diff!J54)</f>
        <v>0</v>
      </c>
      <c r="K54">
        <f>IF(ISEVEN(ROW(Diff!K54)), 4*Diff!K54,2*Diff!K54)</f>
        <v>0</v>
      </c>
      <c r="L54">
        <f>IF(ISEVEN(ROW(Diff!L54)), 4*Diff!L54,2*Diff!L54)</f>
        <v>0</v>
      </c>
      <c r="M54">
        <f>IF(ISEVEN(ROW(Diff!M54)), 4*Diff!M54,2*Diff!M54)</f>
        <v>0</v>
      </c>
      <c r="N54">
        <f>IF(ISEVEN(ROW(Diff!N54)), 4*Diff!N54,2*Diff!N54)</f>
        <v>0</v>
      </c>
      <c r="O54">
        <f>IF(ISEVEN(ROW(Diff!O54)), 4*Diff!O54,2*Diff!O54)</f>
        <v>0</v>
      </c>
      <c r="P54">
        <f>IF(ISEVEN(ROW(Diff!P54)), 4*Diff!P54,2*Diff!P54)</f>
        <v>0</v>
      </c>
      <c r="Q54">
        <f>IF(ISEVEN(ROW(Diff!Q54)), 4*Diff!Q54,2*Diff!Q54)</f>
        <v>0</v>
      </c>
      <c r="R54">
        <f>IF(ISEVEN(ROW(Diff!R54)), 4*Diff!R54,2*Diff!R54)</f>
        <v>0</v>
      </c>
      <c r="S54">
        <f>IF(ISEVEN(ROW(Diff!S54)), 4*Diff!S54,2*Diff!S54)</f>
        <v>0</v>
      </c>
      <c r="T54">
        <f>IF(ISEVEN(ROW(Diff!T54)), 4*Diff!T54,2*Diff!T54)</f>
        <v>0</v>
      </c>
      <c r="U54">
        <f>IF(ISEVEN(ROW(Diff!U54)), 4*Diff!U54,2*Diff!U54)</f>
        <v>0</v>
      </c>
      <c r="V54">
        <f>IF(ISEVEN(ROW(Diff!V54)), 4*Diff!V54,2*Diff!V54)</f>
        <v>0</v>
      </c>
      <c r="W54">
        <f>IF(ISEVEN(ROW(Diff!W54)), 4*Diff!W54,2*Diff!W54)</f>
        <v>0</v>
      </c>
      <c r="X54">
        <f>IF(ISEVEN(ROW(Diff!X54)), 4*Diff!X54,2*Diff!X54)</f>
        <v>0</v>
      </c>
      <c r="Y54">
        <f>IF(ISEVEN(ROW(Diff!Y54)), 4*Diff!Y54,2*Diff!Y54)</f>
        <v>0</v>
      </c>
      <c r="Z54">
        <f>IF(ISEVEN(ROW(Diff!Z54)), 4*Diff!Z54,2*Diff!Z54)</f>
        <v>0</v>
      </c>
      <c r="AA54">
        <f>IF(ISEVEN(ROW(Diff!AA54)), 4*Diff!AA54,2*Diff!AA54)</f>
        <v>0</v>
      </c>
      <c r="AB54">
        <f>IF(ISEVEN(ROW(Diff!AB54)), 4*Diff!AB54,2*Diff!AB54)</f>
        <v>0</v>
      </c>
      <c r="AC54">
        <f>IF(ISEVEN(ROW(Diff!AC54)), 4*Diff!AC54,2*Diff!AC54)</f>
        <v>0</v>
      </c>
      <c r="AD54">
        <f>IF(ISEVEN(ROW(Diff!AD54)), 4*Diff!AD54,2*Diff!AD54)</f>
        <v>0</v>
      </c>
      <c r="AE54">
        <f>IF(ISEVEN(ROW(Diff!AE54)), 4*Diff!AE54,2*Diff!AE54)</f>
        <v>0</v>
      </c>
      <c r="AF54">
        <f>IF(ISEVEN(ROW(Diff!AF54)), 4*Diff!AF54,2*Diff!AF54)</f>
        <v>0</v>
      </c>
      <c r="AG54">
        <f>IF(ISEVEN(ROW(Diff!AG54)), 4*Diff!AG54,2*Diff!AG54)</f>
        <v>0</v>
      </c>
      <c r="AH54">
        <f>IF(ISEVEN(ROW(Diff!AH54)), 4*Diff!AH54,2*Diff!AH54)</f>
        <v>0</v>
      </c>
      <c r="AI54">
        <f>IF(ISEVEN(ROW(Diff!AI54)), 4*Diff!AI54,2*Diff!AI54)</f>
        <v>0</v>
      </c>
      <c r="AJ54">
        <f>IF(ISEVEN(ROW(Diff!AJ54)), 4*Diff!AJ54,2*Diff!AJ54)</f>
        <v>0</v>
      </c>
      <c r="AK54">
        <f>IF(ISEVEN(ROW(Diff!AK54)), 4*Diff!AK54,2*Diff!AK54)</f>
        <v>0</v>
      </c>
      <c r="AL54">
        <f>IF(ISEVEN(ROW(Diff!AL54)), 4*Diff!AL54,2*Diff!AL54)</f>
        <v>0</v>
      </c>
      <c r="AM54">
        <f>IF(ISEVEN(ROW(Diff!AM54)), 4*Diff!AM54,2*Diff!AM54)</f>
        <v>0</v>
      </c>
      <c r="AN54">
        <f>IF(ISEVEN(ROW(Diff!AN54)), 4*Diff!AN54,2*Diff!AN54)</f>
        <v>0</v>
      </c>
      <c r="AO54">
        <f>IF(ISEVEN(ROW(Diff!AO54)), 4*Diff!AO54,2*Diff!AO54)</f>
        <v>0</v>
      </c>
      <c r="AP54">
        <f>IF(ISEVEN(ROW(Diff!AP54)), 4*Diff!AP54,2*Diff!AP54)</f>
        <v>0</v>
      </c>
      <c r="AQ54">
        <f>IF(ISEVEN(ROW(Diff!AQ54)), 4*Diff!AQ54,2*Diff!AQ54)</f>
        <v>0</v>
      </c>
      <c r="AR54">
        <f>IF(ISEVEN(ROW(Diff!AR54)), 4*Diff!AR54,2*Diff!AR54)</f>
        <v>0</v>
      </c>
      <c r="AS54">
        <f>IF(ISEVEN(ROW(Diff!AS54)), 4*Diff!AS54,2*Diff!AS54)</f>
        <v>0</v>
      </c>
      <c r="AT54">
        <f>IF(ISEVEN(ROW(Diff!AT54)), 4*Diff!AT54,2*Diff!AT54)</f>
        <v>0</v>
      </c>
      <c r="AU54">
        <f>IF(ISEVEN(ROW(Diff!AU54)), 4*Diff!AU54,2*Diff!AU54)</f>
        <v>0</v>
      </c>
      <c r="AV54">
        <f>IF(ISEVEN(ROW(Diff!AV54)), 4*Diff!AV54,2*Diff!AV54)</f>
        <v>0</v>
      </c>
      <c r="AW54">
        <f>IF(ISEVEN(ROW(Diff!AW54)), 4*Diff!AW54,2*Diff!AW54)</f>
        <v>0</v>
      </c>
      <c r="AX54">
        <f>IF(ISEVEN(ROW(Diff!AX54)), 4*Diff!AX54,2*Diff!AX54)</f>
        <v>0</v>
      </c>
      <c r="AY54">
        <f>IF(ISEVEN(ROW(Diff!AY54)), 4*Diff!AY54,2*Diff!AY54)</f>
        <v>0</v>
      </c>
      <c r="AZ54">
        <f>IF(ISEVEN(ROW(Diff!AZ54)), 4*Diff!AZ54,2*Diff!AZ54)</f>
        <v>0</v>
      </c>
      <c r="BA54">
        <f>IF(ISEVEN(ROW(Diff!BA54)), 4*Diff!BA54,2*Diff!BA54)</f>
        <v>0</v>
      </c>
      <c r="BB54">
        <f>IF(ISEVEN(ROW(Diff!BB54)), 4*Diff!BB54,2*Diff!BB54)</f>
        <v>0</v>
      </c>
      <c r="BC54">
        <f>IF(ISEVEN(ROW(Diff!BC54)), 4*Diff!BC54,2*Diff!BC54)</f>
        <v>0</v>
      </c>
      <c r="BD54">
        <f>IF(ISEVEN(ROW(Diff!BD54)), 4*Diff!BD54,2*Diff!BD54)</f>
        <v>0</v>
      </c>
      <c r="BE54">
        <f>IF(ISEVEN(ROW(Diff!BE54)), 4*Diff!BE54,2*Diff!BE54)</f>
        <v>0</v>
      </c>
      <c r="BF54">
        <f>IF(ISEVEN(ROW(Diff!BF54)), 4*Diff!BF54,2*Diff!BF54)</f>
        <v>0</v>
      </c>
      <c r="BG54">
        <f>IF(ISEVEN(ROW(Diff!BG54)), 4*Diff!BG54,2*Diff!BG54)</f>
        <v>0</v>
      </c>
      <c r="BH54">
        <f>IF(ISEVEN(ROW(Diff!BH54)), 4*Diff!BH54,2*Diff!BH54)</f>
        <v>0</v>
      </c>
      <c r="BI54">
        <f>IF(ISEVEN(ROW(Diff!BI54)), 4*Diff!BI54,2*Diff!BI54)</f>
        <v>0</v>
      </c>
      <c r="BJ54">
        <f>IF(ISEVEN(ROW(Diff!BJ54)), 4*Diff!BJ54,2*Diff!BJ54)</f>
        <v>0</v>
      </c>
      <c r="BK54">
        <f>IF(ISEVEN(ROW(Diff!BK54)), 4*Diff!BK54,2*Diff!BK54)</f>
        <v>0</v>
      </c>
      <c r="BL54">
        <f>IF(ISEVEN(ROW(Diff!BL54)), 4*Diff!BL54,2*Diff!BL54)</f>
        <v>0</v>
      </c>
      <c r="BM54">
        <f>IF(ISEVEN(ROW(Diff!BM54)), 4*Diff!BM54,2*Diff!BM54)</f>
        <v>0</v>
      </c>
      <c r="BN54">
        <f>IF(ISEVEN(ROW(Diff!BN54)), 4*Diff!BN54,2*Diff!BN54)</f>
        <v>0</v>
      </c>
      <c r="BO54">
        <f>IF(ISEVEN(ROW(Diff!BO54)), 4*Diff!BO54,2*Diff!BO54)</f>
        <v>0</v>
      </c>
      <c r="BP54">
        <f>IF(ISEVEN(ROW(Diff!BP54)), 4*Diff!BP54,2*Diff!BP54)</f>
        <v>0</v>
      </c>
      <c r="BQ54">
        <f>IF(ISEVEN(ROW(Diff!BQ54)), 4*Diff!BQ54,2*Diff!BQ54)</f>
        <v>0</v>
      </c>
      <c r="BR54">
        <f>IF(ISEVEN(ROW(Diff!BR54)), 4*Diff!BR54,2*Diff!BR54)</f>
        <v>0</v>
      </c>
      <c r="BS54">
        <f>IF(ISEVEN(ROW(Diff!BS54)), 4*Diff!BS54,2*Diff!BS54)</f>
        <v>0</v>
      </c>
      <c r="BT54">
        <f>IF(ISEVEN(ROW(Diff!BT54)), 4*Diff!BT54,2*Diff!BT54)</f>
        <v>0</v>
      </c>
      <c r="BU54">
        <f>IF(ISEVEN(ROW(Diff!BU54)), 4*Diff!BU54,2*Diff!BU54)</f>
        <v>0</v>
      </c>
      <c r="BV54">
        <f>IF(ISEVEN(ROW(Diff!BV54)), 4*Diff!BV54,2*Diff!BV54)</f>
        <v>0</v>
      </c>
      <c r="BW54">
        <f>IF(ISEVEN(ROW(Diff!BW54)), 4*Diff!BW54,2*Diff!BW54)</f>
        <v>0</v>
      </c>
      <c r="BX54">
        <f>IF(ISEVEN(ROW(Diff!BX54)), 4*Diff!BX54,2*Diff!BX54)</f>
        <v>0</v>
      </c>
      <c r="BY54">
        <f>IF(ISEVEN(ROW(Diff!BY54)), 4*Diff!BY54,2*Diff!BY54)</f>
        <v>0</v>
      </c>
      <c r="BZ54">
        <f>IF(ISEVEN(ROW(Diff!BZ54)), 4*Diff!BZ54,2*Diff!BZ54)</f>
        <v>0</v>
      </c>
      <c r="CA54">
        <f>IF(ISEVEN(ROW(Diff!CA54)), 4*Diff!CA54,2*Diff!CA54)</f>
        <v>0</v>
      </c>
      <c r="CB54">
        <f>IF(ISEVEN(ROW(Diff!CB54)), 4*Diff!CB54,2*Diff!CB54)</f>
        <v>0</v>
      </c>
      <c r="CC54">
        <f>IF(ISEVEN(ROW(Diff!CC54)), 4*Diff!CC54,2*Diff!CC54)</f>
        <v>0</v>
      </c>
      <c r="CD54">
        <f>IF(ISEVEN(ROW(Diff!CD54)), 4*Diff!CD54,2*Diff!CD54)</f>
        <v>0</v>
      </c>
      <c r="CE54">
        <f>IF(ISEVEN(ROW(Diff!CE54)), 4*Diff!CE54,2*Diff!CE54)</f>
        <v>0</v>
      </c>
      <c r="CF54">
        <f>IF(ISEVEN(ROW(Diff!CF54)), 4*Diff!CF54,2*Diff!CF54)</f>
        <v>0</v>
      </c>
      <c r="CG54">
        <f>IF(ISEVEN(ROW(Diff!CG54)), 4*Diff!CG54,2*Diff!CG54)</f>
        <v>0</v>
      </c>
      <c r="CH54">
        <f>IF(ISEVEN(ROW(Diff!CH54)), 4*Diff!CH54,2*Diff!CH54)</f>
        <v>0</v>
      </c>
      <c r="CI54">
        <f>IF(ISEVEN(ROW(Diff!CI54)), 4*Diff!CI54,2*Diff!CI54)</f>
        <v>0</v>
      </c>
      <c r="CJ54">
        <f>IF(ISEVEN(ROW(Diff!CJ54)), 4*Diff!CJ54,2*Diff!CJ54)</f>
        <v>0</v>
      </c>
      <c r="CK54">
        <f>IF(ISEVEN(ROW(Diff!CK54)), 4*Diff!CK54,2*Diff!CK54)</f>
        <v>0</v>
      </c>
      <c r="CL54">
        <f>IF(ISEVEN(ROW(Diff!CL54)), 4*Diff!CL54,2*Diff!CL54)</f>
        <v>0</v>
      </c>
      <c r="CM54">
        <f>IF(ISEVEN(ROW(Diff!CM54)), 4*Diff!CM54,2*Diff!CM54)</f>
        <v>0</v>
      </c>
      <c r="CN54">
        <f>IF(ISEVEN(ROW(Diff!CN54)), 4*Diff!CN54,2*Diff!CN54)</f>
        <v>0</v>
      </c>
      <c r="CO54">
        <f>IF(ISEVEN(ROW(Diff!CO54)), 4*Diff!CO54,2*Diff!CO54)</f>
        <v>0</v>
      </c>
      <c r="CP54">
        <f>IF(ISEVEN(ROW(Diff!CP54)), 4*Diff!CP54,2*Diff!CP54)</f>
        <v>0</v>
      </c>
      <c r="CQ54">
        <f>IF(ISEVEN(ROW(Diff!CQ54)), 4*Diff!CQ54,2*Diff!CQ54)</f>
        <v>0</v>
      </c>
      <c r="CR54">
        <f>IF(ISEVEN(ROW(Diff!CR54)), 4*Diff!CR54,2*Diff!CR54)</f>
        <v>0</v>
      </c>
      <c r="CS54">
        <f>IF(ISEVEN(ROW(Diff!CS54)), 4*Diff!CS54,2*Diff!CS54)</f>
        <v>0</v>
      </c>
      <c r="CT54">
        <f>IF(ISEVEN(ROW(Diff!CT54)), 4*Diff!CT54,2*Diff!CT54)</f>
        <v>0</v>
      </c>
    </row>
    <row r="55" spans="2:98">
      <c r="B55">
        <f>IF(ISEVEN(ROW(Diff!B55)), 4*Diff!B55,2*Diff!B55)</f>
        <v>0</v>
      </c>
      <c r="C55">
        <f>IF(ISEVEN(ROW(Diff!C55)), 4*Diff!C55,2*Diff!C55)</f>
        <v>0</v>
      </c>
      <c r="D55">
        <f>IF(ISEVEN(ROW(Diff!D55)), 4*Diff!D55,2*Diff!D55)</f>
        <v>0</v>
      </c>
      <c r="E55">
        <f>IF(ISEVEN(ROW(Diff!E55)), 4*Diff!E55,2*Diff!E55)</f>
        <v>0</v>
      </c>
      <c r="F55">
        <f>IF(ISEVEN(ROW(Diff!F55)), 4*Diff!F55,2*Diff!F55)</f>
        <v>0</v>
      </c>
      <c r="G55">
        <f>IF(ISEVEN(ROW(Diff!G55)), 4*Diff!G55,2*Diff!G55)</f>
        <v>0</v>
      </c>
      <c r="H55">
        <f>IF(ISEVEN(ROW(Diff!H55)), 4*Diff!H55,2*Diff!H55)</f>
        <v>0</v>
      </c>
      <c r="I55">
        <f>IF(ISEVEN(ROW(Diff!I55)), 4*Diff!I55,2*Diff!I55)</f>
        <v>0</v>
      </c>
      <c r="J55">
        <f>IF(ISEVEN(ROW(Diff!J55)), 4*Diff!J55,2*Diff!J55)</f>
        <v>0</v>
      </c>
      <c r="K55">
        <f>IF(ISEVEN(ROW(Diff!K55)), 4*Diff!K55,2*Diff!K55)</f>
        <v>0</v>
      </c>
      <c r="L55">
        <f>IF(ISEVEN(ROW(Diff!L55)), 4*Diff!L55,2*Diff!L55)</f>
        <v>0</v>
      </c>
      <c r="M55">
        <f>IF(ISEVEN(ROW(Diff!M55)), 4*Diff!M55,2*Diff!M55)</f>
        <v>0</v>
      </c>
      <c r="N55">
        <f>IF(ISEVEN(ROW(Diff!N55)), 4*Diff!N55,2*Diff!N55)</f>
        <v>0</v>
      </c>
      <c r="O55">
        <f>IF(ISEVEN(ROW(Diff!O55)), 4*Diff!O55,2*Diff!O55)</f>
        <v>0</v>
      </c>
      <c r="P55">
        <f>IF(ISEVEN(ROW(Diff!P55)), 4*Diff!P55,2*Diff!P55)</f>
        <v>0</v>
      </c>
      <c r="Q55">
        <f>IF(ISEVEN(ROW(Diff!Q55)), 4*Diff!Q55,2*Diff!Q55)</f>
        <v>0</v>
      </c>
      <c r="R55">
        <f>IF(ISEVEN(ROW(Diff!R55)), 4*Diff!R55,2*Diff!R55)</f>
        <v>0</v>
      </c>
      <c r="S55">
        <f>IF(ISEVEN(ROW(Diff!S55)), 4*Diff!S55,2*Diff!S55)</f>
        <v>0</v>
      </c>
      <c r="T55">
        <f>IF(ISEVEN(ROW(Diff!T55)), 4*Diff!T55,2*Diff!T55)</f>
        <v>0</v>
      </c>
      <c r="U55">
        <f>IF(ISEVEN(ROW(Diff!U55)), 4*Diff!U55,2*Diff!U55)</f>
        <v>0</v>
      </c>
      <c r="V55">
        <f>IF(ISEVEN(ROW(Diff!V55)), 4*Diff!V55,2*Diff!V55)</f>
        <v>0</v>
      </c>
      <c r="W55">
        <f>IF(ISEVEN(ROW(Diff!W55)), 4*Diff!W55,2*Diff!W55)</f>
        <v>0</v>
      </c>
      <c r="X55">
        <f>IF(ISEVEN(ROW(Diff!X55)), 4*Diff!X55,2*Diff!X55)</f>
        <v>0</v>
      </c>
      <c r="Y55">
        <f>IF(ISEVEN(ROW(Diff!Y55)), 4*Diff!Y55,2*Diff!Y55)</f>
        <v>0</v>
      </c>
      <c r="Z55">
        <f>IF(ISEVEN(ROW(Diff!Z55)), 4*Diff!Z55,2*Diff!Z55)</f>
        <v>0</v>
      </c>
      <c r="AA55">
        <f>IF(ISEVEN(ROW(Diff!AA55)), 4*Diff!AA55,2*Diff!AA55)</f>
        <v>0</v>
      </c>
      <c r="AB55">
        <f>IF(ISEVEN(ROW(Diff!AB55)), 4*Diff!AB55,2*Diff!AB55)</f>
        <v>0</v>
      </c>
      <c r="AC55">
        <f>IF(ISEVEN(ROW(Diff!AC55)), 4*Diff!AC55,2*Diff!AC55)</f>
        <v>0</v>
      </c>
      <c r="AD55">
        <f>IF(ISEVEN(ROW(Diff!AD55)), 4*Diff!AD55,2*Diff!AD55)</f>
        <v>0</v>
      </c>
      <c r="AE55">
        <f>IF(ISEVEN(ROW(Diff!AE55)), 4*Diff!AE55,2*Diff!AE55)</f>
        <v>0</v>
      </c>
      <c r="AF55">
        <f>IF(ISEVEN(ROW(Diff!AF55)), 4*Diff!AF55,2*Diff!AF55)</f>
        <v>0</v>
      </c>
      <c r="AG55">
        <f>IF(ISEVEN(ROW(Diff!AG55)), 4*Diff!AG55,2*Diff!AG55)</f>
        <v>0</v>
      </c>
      <c r="AH55">
        <f>IF(ISEVEN(ROW(Diff!AH55)), 4*Diff!AH55,2*Diff!AH55)</f>
        <v>0</v>
      </c>
      <c r="AI55">
        <f>IF(ISEVEN(ROW(Diff!AI55)), 4*Diff!AI55,2*Diff!AI55)</f>
        <v>0</v>
      </c>
      <c r="AJ55">
        <f>IF(ISEVEN(ROW(Diff!AJ55)), 4*Diff!AJ55,2*Diff!AJ55)</f>
        <v>0</v>
      </c>
      <c r="AK55">
        <f>IF(ISEVEN(ROW(Diff!AK55)), 4*Diff!AK55,2*Diff!AK55)</f>
        <v>0</v>
      </c>
      <c r="AL55">
        <f>IF(ISEVEN(ROW(Diff!AL55)), 4*Diff!AL55,2*Diff!AL55)</f>
        <v>0</v>
      </c>
      <c r="AM55">
        <f>IF(ISEVEN(ROW(Diff!AM55)), 4*Diff!AM55,2*Diff!AM55)</f>
        <v>0</v>
      </c>
      <c r="AN55">
        <f>IF(ISEVEN(ROW(Diff!AN55)), 4*Diff!AN55,2*Diff!AN55)</f>
        <v>0</v>
      </c>
      <c r="AO55">
        <f>IF(ISEVEN(ROW(Diff!AO55)), 4*Diff!AO55,2*Diff!AO55)</f>
        <v>0</v>
      </c>
      <c r="AP55">
        <f>IF(ISEVEN(ROW(Diff!AP55)), 4*Diff!AP55,2*Diff!AP55)</f>
        <v>0</v>
      </c>
      <c r="AQ55">
        <f>IF(ISEVEN(ROW(Diff!AQ55)), 4*Diff!AQ55,2*Diff!AQ55)</f>
        <v>0</v>
      </c>
      <c r="AR55">
        <f>IF(ISEVEN(ROW(Diff!AR55)), 4*Diff!AR55,2*Diff!AR55)</f>
        <v>0</v>
      </c>
      <c r="AS55">
        <f>IF(ISEVEN(ROW(Diff!AS55)), 4*Diff!AS55,2*Diff!AS55)</f>
        <v>0</v>
      </c>
      <c r="AT55">
        <f>IF(ISEVEN(ROW(Diff!AT55)), 4*Diff!AT55,2*Diff!AT55)</f>
        <v>0</v>
      </c>
      <c r="AU55">
        <f>IF(ISEVEN(ROW(Diff!AU55)), 4*Diff!AU55,2*Diff!AU55)</f>
        <v>0</v>
      </c>
      <c r="AV55">
        <f>IF(ISEVEN(ROW(Diff!AV55)), 4*Diff!AV55,2*Diff!AV55)</f>
        <v>0</v>
      </c>
      <c r="AW55">
        <f>IF(ISEVEN(ROW(Diff!AW55)), 4*Diff!AW55,2*Diff!AW55)</f>
        <v>0</v>
      </c>
      <c r="AX55">
        <f>IF(ISEVEN(ROW(Diff!AX55)), 4*Diff!AX55,2*Diff!AX55)</f>
        <v>0</v>
      </c>
      <c r="AY55">
        <f>IF(ISEVEN(ROW(Diff!AY55)), 4*Diff!AY55,2*Diff!AY55)</f>
        <v>0</v>
      </c>
      <c r="AZ55">
        <f>IF(ISEVEN(ROW(Diff!AZ55)), 4*Diff!AZ55,2*Diff!AZ55)</f>
        <v>0</v>
      </c>
      <c r="BA55">
        <f>IF(ISEVEN(ROW(Diff!BA55)), 4*Diff!BA55,2*Diff!BA55)</f>
        <v>0</v>
      </c>
      <c r="BB55">
        <f>IF(ISEVEN(ROW(Diff!BB55)), 4*Diff!BB55,2*Diff!BB55)</f>
        <v>0</v>
      </c>
      <c r="BC55">
        <f>IF(ISEVEN(ROW(Diff!BC55)), 4*Diff!BC55,2*Diff!BC55)</f>
        <v>0</v>
      </c>
      <c r="BD55">
        <f>IF(ISEVEN(ROW(Diff!BD55)), 4*Diff!BD55,2*Diff!BD55)</f>
        <v>0</v>
      </c>
      <c r="BE55">
        <f>IF(ISEVEN(ROW(Diff!BE55)), 4*Diff!BE55,2*Diff!BE55)</f>
        <v>0</v>
      </c>
      <c r="BF55">
        <f>IF(ISEVEN(ROW(Diff!BF55)), 4*Diff!BF55,2*Diff!BF55)</f>
        <v>0</v>
      </c>
      <c r="BG55">
        <f>IF(ISEVEN(ROW(Diff!BG55)), 4*Diff!BG55,2*Diff!BG55)</f>
        <v>0</v>
      </c>
      <c r="BH55">
        <f>IF(ISEVEN(ROW(Diff!BH55)), 4*Diff!BH55,2*Diff!BH55)</f>
        <v>0</v>
      </c>
      <c r="BI55">
        <f>IF(ISEVEN(ROW(Diff!BI55)), 4*Diff!BI55,2*Diff!BI55)</f>
        <v>0</v>
      </c>
      <c r="BJ55">
        <f>IF(ISEVEN(ROW(Diff!BJ55)), 4*Diff!BJ55,2*Diff!BJ55)</f>
        <v>0</v>
      </c>
      <c r="BK55">
        <f>IF(ISEVEN(ROW(Diff!BK55)), 4*Diff!BK55,2*Diff!BK55)</f>
        <v>0</v>
      </c>
      <c r="BL55">
        <f>IF(ISEVEN(ROW(Diff!BL55)), 4*Diff!BL55,2*Diff!BL55)</f>
        <v>0</v>
      </c>
      <c r="BM55">
        <f>IF(ISEVEN(ROW(Diff!BM55)), 4*Diff!BM55,2*Diff!BM55)</f>
        <v>0</v>
      </c>
      <c r="BN55">
        <f>IF(ISEVEN(ROW(Diff!BN55)), 4*Diff!BN55,2*Diff!BN55)</f>
        <v>0</v>
      </c>
      <c r="BO55">
        <f>IF(ISEVEN(ROW(Diff!BO55)), 4*Diff!BO55,2*Diff!BO55)</f>
        <v>0</v>
      </c>
      <c r="BP55">
        <f>IF(ISEVEN(ROW(Diff!BP55)), 4*Diff!BP55,2*Diff!BP55)</f>
        <v>0</v>
      </c>
      <c r="BQ55">
        <f>IF(ISEVEN(ROW(Diff!BQ55)), 4*Diff!BQ55,2*Diff!BQ55)</f>
        <v>0</v>
      </c>
      <c r="BR55">
        <f>IF(ISEVEN(ROW(Diff!BR55)), 4*Diff!BR55,2*Diff!BR55)</f>
        <v>0</v>
      </c>
      <c r="BS55">
        <f>IF(ISEVEN(ROW(Diff!BS55)), 4*Diff!BS55,2*Diff!BS55)</f>
        <v>0</v>
      </c>
      <c r="BT55">
        <f>IF(ISEVEN(ROW(Diff!BT55)), 4*Diff!BT55,2*Diff!BT55)</f>
        <v>0</v>
      </c>
      <c r="BU55">
        <f>IF(ISEVEN(ROW(Diff!BU55)), 4*Diff!BU55,2*Diff!BU55)</f>
        <v>0</v>
      </c>
      <c r="BV55">
        <f>IF(ISEVEN(ROW(Diff!BV55)), 4*Diff!BV55,2*Diff!BV55)</f>
        <v>0</v>
      </c>
      <c r="BW55">
        <f>IF(ISEVEN(ROW(Diff!BW55)), 4*Diff!BW55,2*Diff!BW55)</f>
        <v>0</v>
      </c>
      <c r="BX55">
        <f>IF(ISEVEN(ROW(Diff!BX55)), 4*Diff!BX55,2*Diff!BX55)</f>
        <v>0</v>
      </c>
      <c r="BY55">
        <f>IF(ISEVEN(ROW(Diff!BY55)), 4*Diff!BY55,2*Diff!BY55)</f>
        <v>0</v>
      </c>
      <c r="BZ55">
        <f>IF(ISEVEN(ROW(Diff!BZ55)), 4*Diff!BZ55,2*Diff!BZ55)</f>
        <v>0</v>
      </c>
      <c r="CA55">
        <f>IF(ISEVEN(ROW(Diff!CA55)), 4*Diff!CA55,2*Diff!CA55)</f>
        <v>0</v>
      </c>
      <c r="CB55">
        <f>IF(ISEVEN(ROW(Diff!CB55)), 4*Diff!CB55,2*Diff!CB55)</f>
        <v>0</v>
      </c>
      <c r="CC55">
        <f>IF(ISEVEN(ROW(Diff!CC55)), 4*Diff!CC55,2*Diff!CC55)</f>
        <v>0</v>
      </c>
      <c r="CD55">
        <f>IF(ISEVEN(ROW(Diff!CD55)), 4*Diff!CD55,2*Diff!CD55)</f>
        <v>0</v>
      </c>
      <c r="CE55">
        <f>IF(ISEVEN(ROW(Diff!CE55)), 4*Diff!CE55,2*Diff!CE55)</f>
        <v>0</v>
      </c>
      <c r="CF55">
        <f>IF(ISEVEN(ROW(Diff!CF55)), 4*Diff!CF55,2*Diff!CF55)</f>
        <v>0</v>
      </c>
      <c r="CG55">
        <f>IF(ISEVEN(ROW(Diff!CG55)), 4*Diff!CG55,2*Diff!CG55)</f>
        <v>0</v>
      </c>
      <c r="CH55">
        <f>IF(ISEVEN(ROW(Diff!CH55)), 4*Diff!CH55,2*Diff!CH55)</f>
        <v>0</v>
      </c>
      <c r="CI55">
        <f>IF(ISEVEN(ROW(Diff!CI55)), 4*Diff!CI55,2*Diff!CI55)</f>
        <v>0</v>
      </c>
      <c r="CJ55">
        <f>IF(ISEVEN(ROW(Diff!CJ55)), 4*Diff!CJ55,2*Diff!CJ55)</f>
        <v>0</v>
      </c>
      <c r="CK55">
        <f>IF(ISEVEN(ROW(Diff!CK55)), 4*Diff!CK55,2*Diff!CK55)</f>
        <v>0</v>
      </c>
      <c r="CL55">
        <f>IF(ISEVEN(ROW(Diff!CL55)), 4*Diff!CL55,2*Diff!CL55)</f>
        <v>0</v>
      </c>
      <c r="CM55">
        <f>IF(ISEVEN(ROW(Diff!CM55)), 4*Diff!CM55,2*Diff!CM55)</f>
        <v>0</v>
      </c>
      <c r="CN55">
        <f>IF(ISEVEN(ROW(Diff!CN55)), 4*Diff!CN55,2*Diff!CN55)</f>
        <v>0</v>
      </c>
      <c r="CO55">
        <f>IF(ISEVEN(ROW(Diff!CO55)), 4*Diff!CO55,2*Diff!CO55)</f>
        <v>0</v>
      </c>
      <c r="CP55">
        <f>IF(ISEVEN(ROW(Diff!CP55)), 4*Diff!CP55,2*Diff!CP55)</f>
        <v>0</v>
      </c>
      <c r="CQ55">
        <f>IF(ISEVEN(ROW(Diff!CQ55)), 4*Diff!CQ55,2*Diff!CQ55)</f>
        <v>0</v>
      </c>
      <c r="CR55">
        <f>IF(ISEVEN(ROW(Diff!CR55)), 4*Diff!CR55,2*Diff!CR55)</f>
        <v>0</v>
      </c>
      <c r="CS55">
        <f>IF(ISEVEN(ROW(Diff!CS55)), 4*Diff!CS55,2*Diff!CS55)</f>
        <v>0</v>
      </c>
      <c r="CT55">
        <f>IF(ISEVEN(ROW(Diff!CT55)), 4*Diff!CT55,2*Diff!CT55)</f>
        <v>0</v>
      </c>
    </row>
    <row r="56" spans="2:98">
      <c r="B56">
        <f>IF(ISEVEN(ROW(Diff!B56)), 4*Diff!B56,2*Diff!B56)</f>
        <v>0</v>
      </c>
      <c r="C56">
        <f>IF(ISEVEN(ROW(Diff!C56)), 4*Diff!C56,2*Diff!C56)</f>
        <v>0</v>
      </c>
      <c r="D56">
        <f>IF(ISEVEN(ROW(Diff!D56)), 4*Diff!D56,2*Diff!D56)</f>
        <v>0</v>
      </c>
      <c r="E56">
        <f>IF(ISEVEN(ROW(Diff!E56)), 4*Diff!E56,2*Diff!E56)</f>
        <v>0</v>
      </c>
      <c r="F56">
        <f>IF(ISEVEN(ROW(Diff!F56)), 4*Diff!F56,2*Diff!F56)</f>
        <v>0</v>
      </c>
      <c r="G56">
        <f>IF(ISEVEN(ROW(Diff!G56)), 4*Diff!G56,2*Diff!G56)</f>
        <v>0</v>
      </c>
      <c r="H56">
        <f>IF(ISEVEN(ROW(Diff!H56)), 4*Diff!H56,2*Diff!H56)</f>
        <v>0</v>
      </c>
      <c r="I56">
        <f>IF(ISEVEN(ROW(Diff!I56)), 4*Diff!I56,2*Diff!I56)</f>
        <v>0</v>
      </c>
      <c r="J56">
        <f>IF(ISEVEN(ROW(Diff!J56)), 4*Diff!J56,2*Diff!J56)</f>
        <v>0</v>
      </c>
      <c r="K56">
        <f>IF(ISEVEN(ROW(Diff!K56)), 4*Diff!K56,2*Diff!K56)</f>
        <v>0</v>
      </c>
      <c r="L56">
        <f>IF(ISEVEN(ROW(Diff!L56)), 4*Diff!L56,2*Diff!L56)</f>
        <v>0</v>
      </c>
      <c r="M56">
        <f>IF(ISEVEN(ROW(Diff!M56)), 4*Diff!M56,2*Diff!M56)</f>
        <v>0</v>
      </c>
      <c r="N56">
        <f>IF(ISEVEN(ROW(Diff!N56)), 4*Diff!N56,2*Diff!N56)</f>
        <v>0</v>
      </c>
      <c r="O56">
        <f>IF(ISEVEN(ROW(Diff!O56)), 4*Diff!O56,2*Diff!O56)</f>
        <v>0</v>
      </c>
      <c r="P56">
        <f>IF(ISEVEN(ROW(Diff!P56)), 4*Diff!P56,2*Diff!P56)</f>
        <v>0</v>
      </c>
      <c r="Q56">
        <f>IF(ISEVEN(ROW(Diff!Q56)), 4*Diff!Q56,2*Diff!Q56)</f>
        <v>0</v>
      </c>
      <c r="R56">
        <f>IF(ISEVEN(ROW(Diff!R56)), 4*Diff!R56,2*Diff!R56)</f>
        <v>0</v>
      </c>
      <c r="S56">
        <f>IF(ISEVEN(ROW(Diff!S56)), 4*Diff!S56,2*Diff!S56)</f>
        <v>0</v>
      </c>
      <c r="T56">
        <f>IF(ISEVEN(ROW(Diff!T56)), 4*Diff!T56,2*Diff!T56)</f>
        <v>0</v>
      </c>
      <c r="U56">
        <f>IF(ISEVEN(ROW(Diff!U56)), 4*Diff!U56,2*Diff!U56)</f>
        <v>0</v>
      </c>
      <c r="V56">
        <f>IF(ISEVEN(ROW(Diff!V56)), 4*Diff!V56,2*Diff!V56)</f>
        <v>0</v>
      </c>
      <c r="W56">
        <f>IF(ISEVEN(ROW(Diff!W56)), 4*Diff!W56,2*Diff!W56)</f>
        <v>0</v>
      </c>
      <c r="X56">
        <f>IF(ISEVEN(ROW(Diff!X56)), 4*Diff!X56,2*Diff!X56)</f>
        <v>0</v>
      </c>
      <c r="Y56">
        <f>IF(ISEVEN(ROW(Diff!Y56)), 4*Diff!Y56,2*Diff!Y56)</f>
        <v>0</v>
      </c>
      <c r="Z56">
        <f>IF(ISEVEN(ROW(Diff!Z56)), 4*Diff!Z56,2*Diff!Z56)</f>
        <v>0</v>
      </c>
      <c r="AA56">
        <f>IF(ISEVEN(ROW(Diff!AA56)), 4*Diff!AA56,2*Diff!AA56)</f>
        <v>0</v>
      </c>
      <c r="AB56">
        <f>IF(ISEVEN(ROW(Diff!AB56)), 4*Diff!AB56,2*Diff!AB56)</f>
        <v>0</v>
      </c>
      <c r="AC56">
        <f>IF(ISEVEN(ROW(Diff!AC56)), 4*Diff!AC56,2*Diff!AC56)</f>
        <v>0</v>
      </c>
      <c r="AD56">
        <f>IF(ISEVEN(ROW(Diff!AD56)), 4*Diff!AD56,2*Diff!AD56)</f>
        <v>0</v>
      </c>
      <c r="AE56">
        <f>IF(ISEVEN(ROW(Diff!AE56)), 4*Diff!AE56,2*Diff!AE56)</f>
        <v>0</v>
      </c>
      <c r="AF56">
        <f>IF(ISEVEN(ROW(Diff!AF56)), 4*Diff!AF56,2*Diff!AF56)</f>
        <v>0</v>
      </c>
      <c r="AG56">
        <f>IF(ISEVEN(ROW(Diff!AG56)), 4*Diff!AG56,2*Diff!AG56)</f>
        <v>0</v>
      </c>
      <c r="AH56">
        <f>IF(ISEVEN(ROW(Diff!AH56)), 4*Diff!AH56,2*Diff!AH56)</f>
        <v>0</v>
      </c>
      <c r="AI56">
        <f>IF(ISEVEN(ROW(Diff!AI56)), 4*Diff!AI56,2*Diff!AI56)</f>
        <v>0</v>
      </c>
      <c r="AJ56">
        <f>IF(ISEVEN(ROW(Diff!AJ56)), 4*Diff!AJ56,2*Diff!AJ56)</f>
        <v>0</v>
      </c>
      <c r="AK56">
        <f>IF(ISEVEN(ROW(Diff!AK56)), 4*Diff!AK56,2*Diff!AK56)</f>
        <v>0</v>
      </c>
      <c r="AL56">
        <f>IF(ISEVEN(ROW(Diff!AL56)), 4*Diff!AL56,2*Diff!AL56)</f>
        <v>0</v>
      </c>
      <c r="AM56">
        <f>IF(ISEVEN(ROW(Diff!AM56)), 4*Diff!AM56,2*Diff!AM56)</f>
        <v>0</v>
      </c>
      <c r="AN56">
        <f>IF(ISEVEN(ROW(Diff!AN56)), 4*Diff!AN56,2*Diff!AN56)</f>
        <v>0</v>
      </c>
      <c r="AO56">
        <f>IF(ISEVEN(ROW(Diff!AO56)), 4*Diff!AO56,2*Diff!AO56)</f>
        <v>0</v>
      </c>
      <c r="AP56">
        <f>IF(ISEVEN(ROW(Diff!AP56)), 4*Diff!AP56,2*Diff!AP56)</f>
        <v>0</v>
      </c>
      <c r="AQ56">
        <f>IF(ISEVEN(ROW(Diff!AQ56)), 4*Diff!AQ56,2*Diff!AQ56)</f>
        <v>0</v>
      </c>
      <c r="AR56">
        <f>IF(ISEVEN(ROW(Diff!AR56)), 4*Diff!AR56,2*Diff!AR56)</f>
        <v>0</v>
      </c>
      <c r="AS56">
        <f>IF(ISEVEN(ROW(Diff!AS56)), 4*Diff!AS56,2*Diff!AS56)</f>
        <v>0</v>
      </c>
      <c r="AT56">
        <f>IF(ISEVEN(ROW(Diff!AT56)), 4*Diff!AT56,2*Diff!AT56)</f>
        <v>0</v>
      </c>
      <c r="AU56">
        <f>IF(ISEVEN(ROW(Diff!AU56)), 4*Diff!AU56,2*Diff!AU56)</f>
        <v>0</v>
      </c>
      <c r="AV56">
        <f>IF(ISEVEN(ROW(Diff!AV56)), 4*Diff!AV56,2*Diff!AV56)</f>
        <v>0</v>
      </c>
      <c r="AW56">
        <f>IF(ISEVEN(ROW(Diff!AW56)), 4*Diff!AW56,2*Diff!AW56)</f>
        <v>0</v>
      </c>
      <c r="AX56">
        <f>IF(ISEVEN(ROW(Diff!AX56)), 4*Diff!AX56,2*Diff!AX56)</f>
        <v>0</v>
      </c>
      <c r="AY56">
        <f>IF(ISEVEN(ROW(Diff!AY56)), 4*Diff!AY56,2*Diff!AY56)</f>
        <v>0</v>
      </c>
      <c r="AZ56">
        <f>IF(ISEVEN(ROW(Diff!AZ56)), 4*Diff!AZ56,2*Diff!AZ56)</f>
        <v>0</v>
      </c>
      <c r="BA56">
        <f>IF(ISEVEN(ROW(Diff!BA56)), 4*Diff!BA56,2*Diff!BA56)</f>
        <v>0</v>
      </c>
      <c r="BB56">
        <f>IF(ISEVEN(ROW(Diff!BB56)), 4*Diff!BB56,2*Diff!BB56)</f>
        <v>0</v>
      </c>
      <c r="BC56">
        <f>IF(ISEVEN(ROW(Diff!BC56)), 4*Diff!BC56,2*Diff!BC56)</f>
        <v>0</v>
      </c>
      <c r="BD56">
        <f>IF(ISEVEN(ROW(Diff!BD56)), 4*Diff!BD56,2*Diff!BD56)</f>
        <v>0</v>
      </c>
      <c r="BE56">
        <f>IF(ISEVEN(ROW(Diff!BE56)), 4*Diff!BE56,2*Diff!BE56)</f>
        <v>0</v>
      </c>
      <c r="BF56">
        <f>IF(ISEVEN(ROW(Diff!BF56)), 4*Diff!BF56,2*Diff!BF56)</f>
        <v>0</v>
      </c>
      <c r="BG56">
        <f>IF(ISEVEN(ROW(Diff!BG56)), 4*Diff!BG56,2*Diff!BG56)</f>
        <v>0</v>
      </c>
      <c r="BH56">
        <f>IF(ISEVEN(ROW(Diff!BH56)), 4*Diff!BH56,2*Diff!BH56)</f>
        <v>0</v>
      </c>
      <c r="BI56">
        <f>IF(ISEVEN(ROW(Diff!BI56)), 4*Diff!BI56,2*Diff!BI56)</f>
        <v>0</v>
      </c>
      <c r="BJ56">
        <f>IF(ISEVEN(ROW(Diff!BJ56)), 4*Diff!BJ56,2*Diff!BJ56)</f>
        <v>0</v>
      </c>
      <c r="BK56">
        <f>IF(ISEVEN(ROW(Diff!BK56)), 4*Diff!BK56,2*Diff!BK56)</f>
        <v>0</v>
      </c>
      <c r="BL56">
        <f>IF(ISEVEN(ROW(Diff!BL56)), 4*Diff!BL56,2*Diff!BL56)</f>
        <v>0</v>
      </c>
      <c r="BM56">
        <f>IF(ISEVEN(ROW(Diff!BM56)), 4*Diff!BM56,2*Diff!BM56)</f>
        <v>0</v>
      </c>
      <c r="BN56">
        <f>IF(ISEVEN(ROW(Diff!BN56)), 4*Diff!BN56,2*Diff!BN56)</f>
        <v>0</v>
      </c>
      <c r="BO56">
        <f>IF(ISEVEN(ROW(Diff!BO56)), 4*Diff!BO56,2*Diff!BO56)</f>
        <v>0</v>
      </c>
      <c r="BP56">
        <f>IF(ISEVEN(ROW(Diff!BP56)), 4*Diff!BP56,2*Diff!BP56)</f>
        <v>0</v>
      </c>
      <c r="BQ56">
        <f>IF(ISEVEN(ROW(Diff!BQ56)), 4*Diff!BQ56,2*Diff!BQ56)</f>
        <v>0</v>
      </c>
      <c r="BR56">
        <f>IF(ISEVEN(ROW(Diff!BR56)), 4*Diff!BR56,2*Diff!BR56)</f>
        <v>0</v>
      </c>
      <c r="BS56">
        <f>IF(ISEVEN(ROW(Diff!BS56)), 4*Diff!BS56,2*Diff!BS56)</f>
        <v>0</v>
      </c>
      <c r="BT56">
        <f>IF(ISEVEN(ROW(Diff!BT56)), 4*Diff!BT56,2*Diff!BT56)</f>
        <v>0</v>
      </c>
      <c r="BU56">
        <f>IF(ISEVEN(ROW(Diff!BU56)), 4*Diff!BU56,2*Diff!BU56)</f>
        <v>0</v>
      </c>
      <c r="BV56">
        <f>IF(ISEVEN(ROW(Diff!BV56)), 4*Diff!BV56,2*Diff!BV56)</f>
        <v>0</v>
      </c>
      <c r="BW56">
        <f>IF(ISEVEN(ROW(Diff!BW56)), 4*Diff!BW56,2*Diff!BW56)</f>
        <v>0</v>
      </c>
      <c r="BX56">
        <f>IF(ISEVEN(ROW(Diff!BX56)), 4*Diff!BX56,2*Diff!BX56)</f>
        <v>0</v>
      </c>
      <c r="BY56">
        <f>IF(ISEVEN(ROW(Diff!BY56)), 4*Diff!BY56,2*Diff!BY56)</f>
        <v>0</v>
      </c>
      <c r="BZ56">
        <f>IF(ISEVEN(ROW(Diff!BZ56)), 4*Diff!BZ56,2*Diff!BZ56)</f>
        <v>0</v>
      </c>
      <c r="CA56">
        <f>IF(ISEVEN(ROW(Diff!CA56)), 4*Diff!CA56,2*Diff!CA56)</f>
        <v>0</v>
      </c>
      <c r="CB56">
        <f>IF(ISEVEN(ROW(Diff!CB56)), 4*Diff!CB56,2*Diff!CB56)</f>
        <v>0</v>
      </c>
      <c r="CC56">
        <f>IF(ISEVEN(ROW(Diff!CC56)), 4*Diff!CC56,2*Diff!CC56)</f>
        <v>0</v>
      </c>
      <c r="CD56">
        <f>IF(ISEVEN(ROW(Diff!CD56)), 4*Diff!CD56,2*Diff!CD56)</f>
        <v>0</v>
      </c>
      <c r="CE56">
        <f>IF(ISEVEN(ROW(Diff!CE56)), 4*Diff!CE56,2*Diff!CE56)</f>
        <v>0</v>
      </c>
      <c r="CF56">
        <f>IF(ISEVEN(ROW(Diff!CF56)), 4*Diff!CF56,2*Diff!CF56)</f>
        <v>0</v>
      </c>
      <c r="CG56">
        <f>IF(ISEVEN(ROW(Diff!CG56)), 4*Diff!CG56,2*Diff!CG56)</f>
        <v>0</v>
      </c>
      <c r="CH56">
        <f>IF(ISEVEN(ROW(Diff!CH56)), 4*Diff!CH56,2*Diff!CH56)</f>
        <v>0</v>
      </c>
      <c r="CI56">
        <f>IF(ISEVEN(ROW(Diff!CI56)), 4*Diff!CI56,2*Diff!CI56)</f>
        <v>0</v>
      </c>
      <c r="CJ56">
        <f>IF(ISEVEN(ROW(Diff!CJ56)), 4*Diff!CJ56,2*Diff!CJ56)</f>
        <v>0</v>
      </c>
      <c r="CK56">
        <f>IF(ISEVEN(ROW(Diff!CK56)), 4*Diff!CK56,2*Diff!CK56)</f>
        <v>0</v>
      </c>
      <c r="CL56">
        <f>IF(ISEVEN(ROW(Diff!CL56)), 4*Diff!CL56,2*Diff!CL56)</f>
        <v>0</v>
      </c>
      <c r="CM56">
        <f>IF(ISEVEN(ROW(Diff!CM56)), 4*Diff!CM56,2*Diff!CM56)</f>
        <v>0</v>
      </c>
      <c r="CN56">
        <f>IF(ISEVEN(ROW(Diff!CN56)), 4*Diff!CN56,2*Diff!CN56)</f>
        <v>0</v>
      </c>
      <c r="CO56">
        <f>IF(ISEVEN(ROW(Diff!CO56)), 4*Diff!CO56,2*Diff!CO56)</f>
        <v>0</v>
      </c>
      <c r="CP56">
        <f>IF(ISEVEN(ROW(Diff!CP56)), 4*Diff!CP56,2*Diff!CP56)</f>
        <v>0</v>
      </c>
      <c r="CQ56">
        <f>IF(ISEVEN(ROW(Diff!CQ56)), 4*Diff!CQ56,2*Diff!CQ56)</f>
        <v>0</v>
      </c>
      <c r="CR56">
        <f>IF(ISEVEN(ROW(Diff!CR56)), 4*Diff!CR56,2*Diff!CR56)</f>
        <v>0</v>
      </c>
      <c r="CS56">
        <f>IF(ISEVEN(ROW(Diff!CS56)), 4*Diff!CS56,2*Diff!CS56)</f>
        <v>0</v>
      </c>
      <c r="CT56">
        <f>IF(ISEVEN(ROW(Diff!CT56)), 4*Diff!CT56,2*Diff!CT56)</f>
        <v>0</v>
      </c>
    </row>
    <row r="57" spans="2:98">
      <c r="B57">
        <f>IF(ISEVEN(ROW(Diff!B57)), 4*Diff!B57,2*Diff!B57)</f>
        <v>0</v>
      </c>
      <c r="C57">
        <f>IF(ISEVEN(ROW(Diff!C57)), 4*Diff!C57,2*Diff!C57)</f>
        <v>0</v>
      </c>
      <c r="D57">
        <f>IF(ISEVEN(ROW(Diff!D57)), 4*Diff!D57,2*Diff!D57)</f>
        <v>0</v>
      </c>
      <c r="E57">
        <f>IF(ISEVEN(ROW(Diff!E57)), 4*Diff!E57,2*Diff!E57)</f>
        <v>0</v>
      </c>
      <c r="F57">
        <f>IF(ISEVEN(ROW(Diff!F57)), 4*Diff!F57,2*Diff!F57)</f>
        <v>0</v>
      </c>
      <c r="G57">
        <f>IF(ISEVEN(ROW(Diff!G57)), 4*Diff!G57,2*Diff!G57)</f>
        <v>0</v>
      </c>
      <c r="H57">
        <f>IF(ISEVEN(ROW(Diff!H57)), 4*Diff!H57,2*Diff!H57)</f>
        <v>0</v>
      </c>
      <c r="I57">
        <f>IF(ISEVEN(ROW(Diff!I57)), 4*Diff!I57,2*Diff!I57)</f>
        <v>0</v>
      </c>
      <c r="J57">
        <f>IF(ISEVEN(ROW(Diff!J57)), 4*Diff!J57,2*Diff!J57)</f>
        <v>0</v>
      </c>
      <c r="K57">
        <f>IF(ISEVEN(ROW(Diff!K57)), 4*Diff!K57,2*Diff!K57)</f>
        <v>0</v>
      </c>
      <c r="L57">
        <f>IF(ISEVEN(ROW(Diff!L57)), 4*Diff!L57,2*Diff!L57)</f>
        <v>0</v>
      </c>
      <c r="M57">
        <f>IF(ISEVEN(ROW(Diff!M57)), 4*Diff!M57,2*Diff!M57)</f>
        <v>0</v>
      </c>
      <c r="N57">
        <f>IF(ISEVEN(ROW(Diff!N57)), 4*Diff!N57,2*Diff!N57)</f>
        <v>0</v>
      </c>
      <c r="O57">
        <f>IF(ISEVEN(ROW(Diff!O57)), 4*Diff!O57,2*Diff!O57)</f>
        <v>0</v>
      </c>
      <c r="P57">
        <f>IF(ISEVEN(ROW(Diff!P57)), 4*Diff!P57,2*Diff!P57)</f>
        <v>0</v>
      </c>
      <c r="Q57">
        <f>IF(ISEVEN(ROW(Diff!Q57)), 4*Diff!Q57,2*Diff!Q57)</f>
        <v>0</v>
      </c>
      <c r="R57">
        <f>IF(ISEVEN(ROW(Diff!R57)), 4*Diff!R57,2*Diff!R57)</f>
        <v>0</v>
      </c>
      <c r="S57">
        <f>IF(ISEVEN(ROW(Diff!S57)), 4*Diff!S57,2*Diff!S57)</f>
        <v>0</v>
      </c>
      <c r="T57">
        <f>IF(ISEVEN(ROW(Diff!T57)), 4*Diff!T57,2*Diff!T57)</f>
        <v>0</v>
      </c>
      <c r="U57">
        <f>IF(ISEVEN(ROW(Diff!U57)), 4*Diff!U57,2*Diff!U57)</f>
        <v>0</v>
      </c>
      <c r="V57">
        <f>IF(ISEVEN(ROW(Diff!V57)), 4*Diff!V57,2*Diff!V57)</f>
        <v>0</v>
      </c>
      <c r="W57">
        <f>IF(ISEVEN(ROW(Diff!W57)), 4*Diff!W57,2*Diff!W57)</f>
        <v>0</v>
      </c>
      <c r="X57">
        <f>IF(ISEVEN(ROW(Diff!X57)), 4*Diff!X57,2*Diff!X57)</f>
        <v>0</v>
      </c>
      <c r="Y57">
        <f>IF(ISEVEN(ROW(Diff!Y57)), 4*Diff!Y57,2*Diff!Y57)</f>
        <v>0</v>
      </c>
      <c r="Z57">
        <f>IF(ISEVEN(ROW(Diff!Z57)), 4*Diff!Z57,2*Diff!Z57)</f>
        <v>0</v>
      </c>
      <c r="AA57">
        <f>IF(ISEVEN(ROW(Diff!AA57)), 4*Diff!AA57,2*Diff!AA57)</f>
        <v>0</v>
      </c>
      <c r="AB57">
        <f>IF(ISEVEN(ROW(Diff!AB57)), 4*Diff!AB57,2*Diff!AB57)</f>
        <v>0</v>
      </c>
      <c r="AC57">
        <f>IF(ISEVEN(ROW(Diff!AC57)), 4*Diff!AC57,2*Diff!AC57)</f>
        <v>0</v>
      </c>
      <c r="AD57">
        <f>IF(ISEVEN(ROW(Diff!AD57)), 4*Diff!AD57,2*Diff!AD57)</f>
        <v>0</v>
      </c>
      <c r="AE57">
        <f>IF(ISEVEN(ROW(Diff!AE57)), 4*Diff!AE57,2*Diff!AE57)</f>
        <v>0</v>
      </c>
      <c r="AF57">
        <f>IF(ISEVEN(ROW(Diff!AF57)), 4*Diff!AF57,2*Diff!AF57)</f>
        <v>0</v>
      </c>
      <c r="AG57">
        <f>IF(ISEVEN(ROW(Diff!AG57)), 4*Diff!AG57,2*Diff!AG57)</f>
        <v>0</v>
      </c>
      <c r="AH57">
        <f>IF(ISEVEN(ROW(Diff!AH57)), 4*Diff!AH57,2*Diff!AH57)</f>
        <v>0</v>
      </c>
      <c r="AI57">
        <f>IF(ISEVEN(ROW(Diff!AI57)), 4*Diff!AI57,2*Diff!AI57)</f>
        <v>0</v>
      </c>
      <c r="AJ57">
        <f>IF(ISEVEN(ROW(Diff!AJ57)), 4*Diff!AJ57,2*Diff!AJ57)</f>
        <v>0</v>
      </c>
      <c r="AK57">
        <f>IF(ISEVEN(ROW(Diff!AK57)), 4*Diff!AK57,2*Diff!AK57)</f>
        <v>0</v>
      </c>
      <c r="AL57">
        <f>IF(ISEVEN(ROW(Diff!AL57)), 4*Diff!AL57,2*Diff!AL57)</f>
        <v>0</v>
      </c>
      <c r="AM57">
        <f>IF(ISEVEN(ROW(Diff!AM57)), 4*Diff!AM57,2*Diff!AM57)</f>
        <v>0</v>
      </c>
      <c r="AN57">
        <f>IF(ISEVEN(ROW(Diff!AN57)), 4*Diff!AN57,2*Diff!AN57)</f>
        <v>0</v>
      </c>
      <c r="AO57">
        <f>IF(ISEVEN(ROW(Diff!AO57)), 4*Diff!AO57,2*Diff!AO57)</f>
        <v>0</v>
      </c>
      <c r="AP57">
        <f>IF(ISEVEN(ROW(Diff!AP57)), 4*Diff!AP57,2*Diff!AP57)</f>
        <v>0</v>
      </c>
      <c r="AQ57">
        <f>IF(ISEVEN(ROW(Diff!AQ57)), 4*Diff!AQ57,2*Diff!AQ57)</f>
        <v>0</v>
      </c>
      <c r="AR57">
        <f>IF(ISEVEN(ROW(Diff!AR57)), 4*Diff!AR57,2*Diff!AR57)</f>
        <v>0</v>
      </c>
      <c r="AS57">
        <f>IF(ISEVEN(ROW(Diff!AS57)), 4*Diff!AS57,2*Diff!AS57)</f>
        <v>0</v>
      </c>
      <c r="AT57">
        <f>IF(ISEVEN(ROW(Diff!AT57)), 4*Diff!AT57,2*Diff!AT57)</f>
        <v>0</v>
      </c>
      <c r="AU57">
        <f>IF(ISEVEN(ROW(Diff!AU57)), 4*Diff!AU57,2*Diff!AU57)</f>
        <v>0</v>
      </c>
      <c r="AV57">
        <f>IF(ISEVEN(ROW(Diff!AV57)), 4*Diff!AV57,2*Diff!AV57)</f>
        <v>0</v>
      </c>
      <c r="AW57">
        <f>IF(ISEVEN(ROW(Diff!AW57)), 4*Diff!AW57,2*Diff!AW57)</f>
        <v>0</v>
      </c>
      <c r="AX57">
        <f>IF(ISEVEN(ROW(Diff!AX57)), 4*Diff!AX57,2*Diff!AX57)</f>
        <v>0</v>
      </c>
      <c r="AY57">
        <f>IF(ISEVEN(ROW(Diff!AY57)), 4*Diff!AY57,2*Diff!AY57)</f>
        <v>0</v>
      </c>
      <c r="AZ57">
        <f>IF(ISEVEN(ROW(Diff!AZ57)), 4*Diff!AZ57,2*Diff!AZ57)</f>
        <v>0</v>
      </c>
      <c r="BA57">
        <f>IF(ISEVEN(ROW(Diff!BA57)), 4*Diff!BA57,2*Diff!BA57)</f>
        <v>0</v>
      </c>
      <c r="BB57">
        <f>IF(ISEVEN(ROW(Diff!BB57)), 4*Diff!BB57,2*Diff!BB57)</f>
        <v>0</v>
      </c>
      <c r="BC57">
        <f>IF(ISEVEN(ROW(Diff!BC57)), 4*Diff!BC57,2*Diff!BC57)</f>
        <v>0</v>
      </c>
      <c r="BD57">
        <f>IF(ISEVEN(ROW(Diff!BD57)), 4*Diff!BD57,2*Diff!BD57)</f>
        <v>0</v>
      </c>
      <c r="BE57">
        <f>IF(ISEVEN(ROW(Diff!BE57)), 4*Diff!BE57,2*Diff!BE57)</f>
        <v>0</v>
      </c>
      <c r="BF57">
        <f>IF(ISEVEN(ROW(Diff!BF57)), 4*Diff!BF57,2*Diff!BF57)</f>
        <v>0</v>
      </c>
      <c r="BG57">
        <f>IF(ISEVEN(ROW(Diff!BG57)), 4*Diff!BG57,2*Diff!BG57)</f>
        <v>0</v>
      </c>
      <c r="BH57">
        <f>IF(ISEVEN(ROW(Diff!BH57)), 4*Diff!BH57,2*Diff!BH57)</f>
        <v>0</v>
      </c>
      <c r="BI57">
        <f>IF(ISEVEN(ROW(Diff!BI57)), 4*Diff!BI57,2*Diff!BI57)</f>
        <v>0</v>
      </c>
      <c r="BJ57">
        <f>IF(ISEVEN(ROW(Diff!BJ57)), 4*Diff!BJ57,2*Diff!BJ57)</f>
        <v>0</v>
      </c>
      <c r="BK57">
        <f>IF(ISEVEN(ROW(Diff!BK57)), 4*Diff!BK57,2*Diff!BK57)</f>
        <v>0</v>
      </c>
      <c r="BL57">
        <f>IF(ISEVEN(ROW(Diff!BL57)), 4*Diff!BL57,2*Diff!BL57)</f>
        <v>0</v>
      </c>
      <c r="BM57">
        <f>IF(ISEVEN(ROW(Diff!BM57)), 4*Diff!BM57,2*Diff!BM57)</f>
        <v>0</v>
      </c>
      <c r="BN57">
        <f>IF(ISEVEN(ROW(Diff!BN57)), 4*Diff!BN57,2*Diff!BN57)</f>
        <v>0</v>
      </c>
      <c r="BO57">
        <f>IF(ISEVEN(ROW(Diff!BO57)), 4*Diff!BO57,2*Diff!BO57)</f>
        <v>0</v>
      </c>
      <c r="BP57">
        <f>IF(ISEVEN(ROW(Diff!BP57)), 4*Diff!BP57,2*Diff!BP57)</f>
        <v>0</v>
      </c>
      <c r="BQ57">
        <f>IF(ISEVEN(ROW(Diff!BQ57)), 4*Diff!BQ57,2*Diff!BQ57)</f>
        <v>0</v>
      </c>
      <c r="BR57">
        <f>IF(ISEVEN(ROW(Diff!BR57)), 4*Diff!BR57,2*Diff!BR57)</f>
        <v>0</v>
      </c>
      <c r="BS57">
        <f>IF(ISEVEN(ROW(Diff!BS57)), 4*Diff!BS57,2*Diff!BS57)</f>
        <v>0</v>
      </c>
      <c r="BT57">
        <f>IF(ISEVEN(ROW(Diff!BT57)), 4*Diff!BT57,2*Diff!BT57)</f>
        <v>0</v>
      </c>
      <c r="BU57">
        <f>IF(ISEVEN(ROW(Diff!BU57)), 4*Diff!BU57,2*Diff!BU57)</f>
        <v>0</v>
      </c>
      <c r="BV57">
        <f>IF(ISEVEN(ROW(Diff!BV57)), 4*Diff!BV57,2*Diff!BV57)</f>
        <v>0</v>
      </c>
      <c r="BW57">
        <f>IF(ISEVEN(ROW(Diff!BW57)), 4*Diff!BW57,2*Diff!BW57)</f>
        <v>0</v>
      </c>
      <c r="BX57">
        <f>IF(ISEVEN(ROW(Diff!BX57)), 4*Diff!BX57,2*Diff!BX57)</f>
        <v>0</v>
      </c>
      <c r="BY57">
        <f>IF(ISEVEN(ROW(Diff!BY57)), 4*Diff!BY57,2*Diff!BY57)</f>
        <v>0</v>
      </c>
      <c r="BZ57">
        <f>IF(ISEVEN(ROW(Diff!BZ57)), 4*Diff!BZ57,2*Diff!BZ57)</f>
        <v>0</v>
      </c>
      <c r="CA57">
        <f>IF(ISEVEN(ROW(Diff!CA57)), 4*Diff!CA57,2*Diff!CA57)</f>
        <v>0</v>
      </c>
      <c r="CB57">
        <f>IF(ISEVEN(ROW(Diff!CB57)), 4*Diff!CB57,2*Diff!CB57)</f>
        <v>0</v>
      </c>
      <c r="CC57">
        <f>IF(ISEVEN(ROW(Diff!CC57)), 4*Diff!CC57,2*Diff!CC57)</f>
        <v>0</v>
      </c>
      <c r="CD57">
        <f>IF(ISEVEN(ROW(Diff!CD57)), 4*Diff!CD57,2*Diff!CD57)</f>
        <v>0</v>
      </c>
      <c r="CE57">
        <f>IF(ISEVEN(ROW(Diff!CE57)), 4*Diff!CE57,2*Diff!CE57)</f>
        <v>0</v>
      </c>
      <c r="CF57">
        <f>IF(ISEVEN(ROW(Diff!CF57)), 4*Diff!CF57,2*Diff!CF57)</f>
        <v>0</v>
      </c>
      <c r="CG57">
        <f>IF(ISEVEN(ROW(Diff!CG57)), 4*Diff!CG57,2*Diff!CG57)</f>
        <v>0</v>
      </c>
      <c r="CH57">
        <f>IF(ISEVEN(ROW(Diff!CH57)), 4*Diff!CH57,2*Diff!CH57)</f>
        <v>0</v>
      </c>
      <c r="CI57">
        <f>IF(ISEVEN(ROW(Diff!CI57)), 4*Diff!CI57,2*Diff!CI57)</f>
        <v>0</v>
      </c>
      <c r="CJ57">
        <f>IF(ISEVEN(ROW(Diff!CJ57)), 4*Diff!CJ57,2*Diff!CJ57)</f>
        <v>0</v>
      </c>
      <c r="CK57">
        <f>IF(ISEVEN(ROW(Diff!CK57)), 4*Diff!CK57,2*Diff!CK57)</f>
        <v>0</v>
      </c>
      <c r="CL57">
        <f>IF(ISEVEN(ROW(Diff!CL57)), 4*Diff!CL57,2*Diff!CL57)</f>
        <v>0</v>
      </c>
      <c r="CM57">
        <f>IF(ISEVEN(ROW(Diff!CM57)), 4*Diff!CM57,2*Diff!CM57)</f>
        <v>0</v>
      </c>
      <c r="CN57">
        <f>IF(ISEVEN(ROW(Diff!CN57)), 4*Diff!CN57,2*Diff!CN57)</f>
        <v>0</v>
      </c>
      <c r="CO57">
        <f>IF(ISEVEN(ROW(Diff!CO57)), 4*Diff!CO57,2*Diff!CO57)</f>
        <v>0</v>
      </c>
      <c r="CP57">
        <f>IF(ISEVEN(ROW(Diff!CP57)), 4*Diff!CP57,2*Diff!CP57)</f>
        <v>0</v>
      </c>
      <c r="CQ57">
        <f>IF(ISEVEN(ROW(Diff!CQ57)), 4*Diff!CQ57,2*Diff!CQ57)</f>
        <v>0</v>
      </c>
      <c r="CR57">
        <f>IF(ISEVEN(ROW(Diff!CR57)), 4*Diff!CR57,2*Diff!CR57)</f>
        <v>0</v>
      </c>
      <c r="CS57">
        <f>IF(ISEVEN(ROW(Diff!CS57)), 4*Diff!CS57,2*Diff!CS57)</f>
        <v>0</v>
      </c>
      <c r="CT57">
        <f>IF(ISEVEN(ROW(Diff!CT57)), 4*Diff!CT57,2*Diff!CT57)</f>
        <v>0</v>
      </c>
    </row>
    <row r="58" spans="2:98">
      <c r="B58">
        <f>IF(ISEVEN(ROW(Diff!B58)), 4*Diff!B58,2*Diff!B58)</f>
        <v>0</v>
      </c>
      <c r="C58">
        <f>IF(ISEVEN(ROW(Diff!C58)), 4*Diff!C58,2*Diff!C58)</f>
        <v>0</v>
      </c>
      <c r="D58">
        <f>IF(ISEVEN(ROW(Diff!D58)), 4*Diff!D58,2*Diff!D58)</f>
        <v>0</v>
      </c>
      <c r="E58">
        <f>IF(ISEVEN(ROW(Diff!E58)), 4*Diff!E58,2*Diff!E58)</f>
        <v>0</v>
      </c>
      <c r="F58">
        <f>IF(ISEVEN(ROW(Diff!F58)), 4*Diff!F58,2*Diff!F58)</f>
        <v>0</v>
      </c>
      <c r="G58">
        <f>IF(ISEVEN(ROW(Diff!G58)), 4*Diff!G58,2*Diff!G58)</f>
        <v>0</v>
      </c>
      <c r="H58">
        <f>IF(ISEVEN(ROW(Diff!H58)), 4*Diff!H58,2*Diff!H58)</f>
        <v>0</v>
      </c>
      <c r="I58">
        <f>IF(ISEVEN(ROW(Diff!I58)), 4*Diff!I58,2*Diff!I58)</f>
        <v>0</v>
      </c>
      <c r="J58">
        <f>IF(ISEVEN(ROW(Diff!J58)), 4*Diff!J58,2*Diff!J58)</f>
        <v>0</v>
      </c>
      <c r="K58">
        <f>IF(ISEVEN(ROW(Diff!K58)), 4*Diff!K58,2*Diff!K58)</f>
        <v>0</v>
      </c>
      <c r="L58">
        <f>IF(ISEVEN(ROW(Diff!L58)), 4*Diff!L58,2*Diff!L58)</f>
        <v>0</v>
      </c>
      <c r="M58">
        <f>IF(ISEVEN(ROW(Diff!M58)), 4*Diff!M58,2*Diff!M58)</f>
        <v>0</v>
      </c>
      <c r="N58">
        <f>IF(ISEVEN(ROW(Diff!N58)), 4*Diff!N58,2*Diff!N58)</f>
        <v>0</v>
      </c>
      <c r="O58">
        <f>IF(ISEVEN(ROW(Diff!O58)), 4*Diff!O58,2*Diff!O58)</f>
        <v>0</v>
      </c>
      <c r="P58">
        <f>IF(ISEVEN(ROW(Diff!P58)), 4*Diff!P58,2*Diff!P58)</f>
        <v>0</v>
      </c>
      <c r="Q58">
        <f>IF(ISEVEN(ROW(Diff!Q58)), 4*Diff!Q58,2*Diff!Q58)</f>
        <v>0</v>
      </c>
      <c r="R58">
        <f>IF(ISEVEN(ROW(Diff!R58)), 4*Diff!R58,2*Diff!R58)</f>
        <v>0</v>
      </c>
      <c r="S58">
        <f>IF(ISEVEN(ROW(Diff!S58)), 4*Diff!S58,2*Diff!S58)</f>
        <v>0</v>
      </c>
      <c r="T58">
        <f>IF(ISEVEN(ROW(Diff!T58)), 4*Diff!T58,2*Diff!T58)</f>
        <v>0</v>
      </c>
      <c r="U58">
        <f>IF(ISEVEN(ROW(Diff!U58)), 4*Diff!U58,2*Diff!U58)</f>
        <v>0</v>
      </c>
      <c r="V58">
        <f>IF(ISEVEN(ROW(Diff!V58)), 4*Diff!V58,2*Diff!V58)</f>
        <v>0</v>
      </c>
      <c r="W58">
        <f>IF(ISEVEN(ROW(Diff!W58)), 4*Diff!W58,2*Diff!W58)</f>
        <v>0</v>
      </c>
      <c r="X58">
        <f>IF(ISEVEN(ROW(Diff!X58)), 4*Diff!X58,2*Diff!X58)</f>
        <v>0</v>
      </c>
      <c r="Y58">
        <f>IF(ISEVEN(ROW(Diff!Y58)), 4*Diff!Y58,2*Diff!Y58)</f>
        <v>0</v>
      </c>
      <c r="Z58">
        <f>IF(ISEVEN(ROW(Diff!Z58)), 4*Diff!Z58,2*Diff!Z58)</f>
        <v>0</v>
      </c>
      <c r="AA58">
        <f>IF(ISEVEN(ROW(Diff!AA58)), 4*Diff!AA58,2*Diff!AA58)</f>
        <v>0</v>
      </c>
      <c r="AB58">
        <f>IF(ISEVEN(ROW(Diff!AB58)), 4*Diff!AB58,2*Diff!AB58)</f>
        <v>0</v>
      </c>
      <c r="AC58">
        <f>IF(ISEVEN(ROW(Diff!AC58)), 4*Diff!AC58,2*Diff!AC58)</f>
        <v>0</v>
      </c>
      <c r="AD58">
        <f>IF(ISEVEN(ROW(Diff!AD58)), 4*Diff!AD58,2*Diff!AD58)</f>
        <v>0</v>
      </c>
      <c r="AE58">
        <f>IF(ISEVEN(ROW(Diff!AE58)), 4*Diff!AE58,2*Diff!AE58)</f>
        <v>0</v>
      </c>
      <c r="AF58">
        <f>IF(ISEVEN(ROW(Diff!AF58)), 4*Diff!AF58,2*Diff!AF58)</f>
        <v>0</v>
      </c>
      <c r="AG58">
        <f>IF(ISEVEN(ROW(Diff!AG58)), 4*Diff!AG58,2*Diff!AG58)</f>
        <v>0</v>
      </c>
      <c r="AH58">
        <f>IF(ISEVEN(ROW(Diff!AH58)), 4*Diff!AH58,2*Diff!AH58)</f>
        <v>0</v>
      </c>
      <c r="AI58">
        <f>IF(ISEVEN(ROW(Diff!AI58)), 4*Diff!AI58,2*Diff!AI58)</f>
        <v>0</v>
      </c>
      <c r="AJ58">
        <f>IF(ISEVEN(ROW(Diff!AJ58)), 4*Diff!AJ58,2*Diff!AJ58)</f>
        <v>0</v>
      </c>
      <c r="AK58">
        <f>IF(ISEVEN(ROW(Diff!AK58)), 4*Diff!AK58,2*Diff!AK58)</f>
        <v>0</v>
      </c>
      <c r="AL58">
        <f>IF(ISEVEN(ROW(Diff!AL58)), 4*Diff!AL58,2*Diff!AL58)</f>
        <v>0</v>
      </c>
      <c r="AM58">
        <f>IF(ISEVEN(ROW(Diff!AM58)), 4*Diff!AM58,2*Diff!AM58)</f>
        <v>0</v>
      </c>
      <c r="AN58">
        <f>IF(ISEVEN(ROW(Diff!AN58)), 4*Diff!AN58,2*Diff!AN58)</f>
        <v>0</v>
      </c>
      <c r="AO58">
        <f>IF(ISEVEN(ROW(Diff!AO58)), 4*Diff!AO58,2*Diff!AO58)</f>
        <v>0</v>
      </c>
      <c r="AP58">
        <f>IF(ISEVEN(ROW(Diff!AP58)), 4*Diff!AP58,2*Diff!AP58)</f>
        <v>0</v>
      </c>
      <c r="AQ58">
        <f>IF(ISEVEN(ROW(Diff!AQ58)), 4*Diff!AQ58,2*Diff!AQ58)</f>
        <v>0</v>
      </c>
      <c r="AR58">
        <f>IF(ISEVEN(ROW(Diff!AR58)), 4*Diff!AR58,2*Diff!AR58)</f>
        <v>0</v>
      </c>
      <c r="AS58">
        <f>IF(ISEVEN(ROW(Diff!AS58)), 4*Diff!AS58,2*Diff!AS58)</f>
        <v>0</v>
      </c>
      <c r="AT58">
        <f>IF(ISEVEN(ROW(Diff!AT58)), 4*Diff!AT58,2*Diff!AT58)</f>
        <v>0</v>
      </c>
      <c r="AU58">
        <f>IF(ISEVEN(ROW(Diff!AU58)), 4*Diff!AU58,2*Diff!AU58)</f>
        <v>0</v>
      </c>
      <c r="AV58">
        <f>IF(ISEVEN(ROW(Diff!AV58)), 4*Diff!AV58,2*Diff!AV58)</f>
        <v>0</v>
      </c>
      <c r="AW58">
        <f>IF(ISEVEN(ROW(Diff!AW58)), 4*Diff!AW58,2*Diff!AW58)</f>
        <v>0</v>
      </c>
      <c r="AX58">
        <f>IF(ISEVEN(ROW(Diff!AX58)), 4*Diff!AX58,2*Diff!AX58)</f>
        <v>0</v>
      </c>
      <c r="AY58">
        <f>IF(ISEVEN(ROW(Diff!AY58)), 4*Diff!AY58,2*Diff!AY58)</f>
        <v>0</v>
      </c>
      <c r="AZ58">
        <f>IF(ISEVEN(ROW(Diff!AZ58)), 4*Diff!AZ58,2*Diff!AZ58)</f>
        <v>0</v>
      </c>
      <c r="BA58">
        <f>IF(ISEVEN(ROW(Diff!BA58)), 4*Diff!BA58,2*Diff!BA58)</f>
        <v>0</v>
      </c>
      <c r="BB58">
        <f>IF(ISEVEN(ROW(Diff!BB58)), 4*Diff!BB58,2*Diff!BB58)</f>
        <v>0</v>
      </c>
      <c r="BC58">
        <f>IF(ISEVEN(ROW(Diff!BC58)), 4*Diff!BC58,2*Diff!BC58)</f>
        <v>0</v>
      </c>
      <c r="BD58">
        <f>IF(ISEVEN(ROW(Diff!BD58)), 4*Diff!BD58,2*Diff!BD58)</f>
        <v>0</v>
      </c>
      <c r="BE58">
        <f>IF(ISEVEN(ROW(Diff!BE58)), 4*Diff!BE58,2*Diff!BE58)</f>
        <v>0</v>
      </c>
      <c r="BF58">
        <f>IF(ISEVEN(ROW(Diff!BF58)), 4*Diff!BF58,2*Diff!BF58)</f>
        <v>0</v>
      </c>
      <c r="BG58">
        <f>IF(ISEVEN(ROW(Diff!BG58)), 4*Diff!BG58,2*Diff!BG58)</f>
        <v>0</v>
      </c>
      <c r="BH58">
        <f>IF(ISEVEN(ROW(Diff!BH58)), 4*Diff!BH58,2*Diff!BH58)</f>
        <v>0</v>
      </c>
      <c r="BI58">
        <f>IF(ISEVEN(ROW(Diff!BI58)), 4*Diff!BI58,2*Diff!BI58)</f>
        <v>0</v>
      </c>
      <c r="BJ58">
        <f>IF(ISEVEN(ROW(Diff!BJ58)), 4*Diff!BJ58,2*Diff!BJ58)</f>
        <v>0</v>
      </c>
      <c r="BK58">
        <f>IF(ISEVEN(ROW(Diff!BK58)), 4*Diff!BK58,2*Diff!BK58)</f>
        <v>0</v>
      </c>
      <c r="BL58">
        <f>IF(ISEVEN(ROW(Diff!BL58)), 4*Diff!BL58,2*Diff!BL58)</f>
        <v>0</v>
      </c>
      <c r="BM58">
        <f>IF(ISEVEN(ROW(Diff!BM58)), 4*Diff!BM58,2*Diff!BM58)</f>
        <v>0</v>
      </c>
      <c r="BN58">
        <f>IF(ISEVEN(ROW(Diff!BN58)), 4*Diff!BN58,2*Diff!BN58)</f>
        <v>0</v>
      </c>
      <c r="BO58">
        <f>IF(ISEVEN(ROW(Diff!BO58)), 4*Diff!BO58,2*Diff!BO58)</f>
        <v>0</v>
      </c>
      <c r="BP58">
        <f>IF(ISEVEN(ROW(Diff!BP58)), 4*Diff!BP58,2*Diff!BP58)</f>
        <v>0</v>
      </c>
      <c r="BQ58">
        <f>IF(ISEVEN(ROW(Diff!BQ58)), 4*Diff!BQ58,2*Diff!BQ58)</f>
        <v>0</v>
      </c>
      <c r="BR58">
        <f>IF(ISEVEN(ROW(Diff!BR58)), 4*Diff!BR58,2*Diff!BR58)</f>
        <v>0</v>
      </c>
      <c r="BS58">
        <f>IF(ISEVEN(ROW(Diff!BS58)), 4*Diff!BS58,2*Diff!BS58)</f>
        <v>0</v>
      </c>
      <c r="BT58">
        <f>IF(ISEVEN(ROW(Diff!BT58)), 4*Diff!BT58,2*Diff!BT58)</f>
        <v>0</v>
      </c>
      <c r="BU58">
        <f>IF(ISEVEN(ROW(Diff!BU58)), 4*Diff!BU58,2*Diff!BU58)</f>
        <v>0</v>
      </c>
      <c r="BV58">
        <f>IF(ISEVEN(ROW(Diff!BV58)), 4*Diff!BV58,2*Diff!BV58)</f>
        <v>0</v>
      </c>
      <c r="BW58">
        <f>IF(ISEVEN(ROW(Diff!BW58)), 4*Diff!BW58,2*Diff!BW58)</f>
        <v>0</v>
      </c>
      <c r="BX58">
        <f>IF(ISEVEN(ROW(Diff!BX58)), 4*Diff!BX58,2*Diff!BX58)</f>
        <v>0</v>
      </c>
      <c r="BY58">
        <f>IF(ISEVEN(ROW(Diff!BY58)), 4*Diff!BY58,2*Diff!BY58)</f>
        <v>0</v>
      </c>
      <c r="BZ58">
        <f>IF(ISEVEN(ROW(Diff!BZ58)), 4*Diff!BZ58,2*Diff!BZ58)</f>
        <v>0</v>
      </c>
      <c r="CA58">
        <f>IF(ISEVEN(ROW(Diff!CA58)), 4*Diff!CA58,2*Diff!CA58)</f>
        <v>0</v>
      </c>
      <c r="CB58">
        <f>IF(ISEVEN(ROW(Diff!CB58)), 4*Diff!CB58,2*Diff!CB58)</f>
        <v>0</v>
      </c>
      <c r="CC58">
        <f>IF(ISEVEN(ROW(Diff!CC58)), 4*Diff!CC58,2*Diff!CC58)</f>
        <v>0</v>
      </c>
      <c r="CD58">
        <f>IF(ISEVEN(ROW(Diff!CD58)), 4*Diff!CD58,2*Diff!CD58)</f>
        <v>0</v>
      </c>
      <c r="CE58">
        <f>IF(ISEVEN(ROW(Diff!CE58)), 4*Diff!CE58,2*Diff!CE58)</f>
        <v>0</v>
      </c>
      <c r="CF58">
        <f>IF(ISEVEN(ROW(Diff!CF58)), 4*Diff!CF58,2*Diff!CF58)</f>
        <v>0</v>
      </c>
      <c r="CG58">
        <f>IF(ISEVEN(ROW(Diff!CG58)), 4*Diff!CG58,2*Diff!CG58)</f>
        <v>0</v>
      </c>
      <c r="CH58">
        <f>IF(ISEVEN(ROW(Diff!CH58)), 4*Diff!CH58,2*Diff!CH58)</f>
        <v>0</v>
      </c>
      <c r="CI58">
        <f>IF(ISEVEN(ROW(Diff!CI58)), 4*Diff!CI58,2*Diff!CI58)</f>
        <v>0</v>
      </c>
      <c r="CJ58">
        <f>IF(ISEVEN(ROW(Diff!CJ58)), 4*Diff!CJ58,2*Diff!CJ58)</f>
        <v>0</v>
      </c>
      <c r="CK58">
        <f>IF(ISEVEN(ROW(Diff!CK58)), 4*Diff!CK58,2*Diff!CK58)</f>
        <v>0</v>
      </c>
      <c r="CL58">
        <f>IF(ISEVEN(ROW(Diff!CL58)), 4*Diff!CL58,2*Diff!CL58)</f>
        <v>0</v>
      </c>
      <c r="CM58">
        <f>IF(ISEVEN(ROW(Diff!CM58)), 4*Diff!CM58,2*Diff!CM58)</f>
        <v>0</v>
      </c>
      <c r="CN58">
        <f>IF(ISEVEN(ROW(Diff!CN58)), 4*Diff!CN58,2*Diff!CN58)</f>
        <v>0</v>
      </c>
      <c r="CO58">
        <f>IF(ISEVEN(ROW(Diff!CO58)), 4*Diff!CO58,2*Diff!CO58)</f>
        <v>0</v>
      </c>
      <c r="CP58">
        <f>IF(ISEVEN(ROW(Diff!CP58)), 4*Diff!CP58,2*Diff!CP58)</f>
        <v>0</v>
      </c>
      <c r="CQ58">
        <f>IF(ISEVEN(ROW(Diff!CQ58)), 4*Diff!CQ58,2*Diff!CQ58)</f>
        <v>0</v>
      </c>
      <c r="CR58">
        <f>IF(ISEVEN(ROW(Diff!CR58)), 4*Diff!CR58,2*Diff!CR58)</f>
        <v>0</v>
      </c>
      <c r="CS58">
        <f>IF(ISEVEN(ROW(Diff!CS58)), 4*Diff!CS58,2*Diff!CS58)</f>
        <v>0</v>
      </c>
      <c r="CT58">
        <f>IF(ISEVEN(ROW(Diff!CT58)), 4*Diff!CT58,2*Diff!CT58)</f>
        <v>0</v>
      </c>
    </row>
    <row r="59" spans="2:98">
      <c r="B59">
        <f>IF(ISEVEN(ROW(Diff!B59)), 4*Diff!B59,2*Diff!B59)</f>
        <v>0</v>
      </c>
      <c r="C59">
        <f>IF(ISEVEN(ROW(Diff!C59)), 4*Diff!C59,2*Diff!C59)</f>
        <v>0</v>
      </c>
      <c r="D59">
        <f>IF(ISEVEN(ROW(Diff!D59)), 4*Diff!D59,2*Diff!D59)</f>
        <v>0</v>
      </c>
      <c r="E59">
        <f>IF(ISEVEN(ROW(Diff!E59)), 4*Diff!E59,2*Diff!E59)</f>
        <v>0</v>
      </c>
      <c r="F59">
        <f>IF(ISEVEN(ROW(Diff!F59)), 4*Diff!F59,2*Diff!F59)</f>
        <v>0</v>
      </c>
      <c r="G59">
        <f>IF(ISEVEN(ROW(Diff!G59)), 4*Diff!G59,2*Diff!G59)</f>
        <v>0</v>
      </c>
      <c r="H59">
        <f>IF(ISEVEN(ROW(Diff!H59)), 4*Diff!H59,2*Diff!H59)</f>
        <v>0</v>
      </c>
      <c r="I59">
        <f>IF(ISEVEN(ROW(Diff!I59)), 4*Diff!I59,2*Diff!I59)</f>
        <v>0</v>
      </c>
      <c r="J59">
        <f>IF(ISEVEN(ROW(Diff!J59)), 4*Diff!J59,2*Diff!J59)</f>
        <v>0</v>
      </c>
      <c r="K59">
        <f>IF(ISEVEN(ROW(Diff!K59)), 4*Diff!K59,2*Diff!K59)</f>
        <v>0</v>
      </c>
      <c r="L59">
        <f>IF(ISEVEN(ROW(Diff!L59)), 4*Diff!L59,2*Diff!L59)</f>
        <v>0</v>
      </c>
      <c r="M59">
        <f>IF(ISEVEN(ROW(Diff!M59)), 4*Diff!M59,2*Diff!M59)</f>
        <v>0</v>
      </c>
      <c r="N59">
        <f>IF(ISEVEN(ROW(Diff!N59)), 4*Diff!N59,2*Diff!N59)</f>
        <v>0</v>
      </c>
      <c r="O59">
        <f>IF(ISEVEN(ROW(Diff!O59)), 4*Diff!O59,2*Diff!O59)</f>
        <v>0</v>
      </c>
      <c r="P59">
        <f>IF(ISEVEN(ROW(Diff!P59)), 4*Diff!P59,2*Diff!P59)</f>
        <v>0</v>
      </c>
      <c r="Q59">
        <f>IF(ISEVEN(ROW(Diff!Q59)), 4*Diff!Q59,2*Diff!Q59)</f>
        <v>0</v>
      </c>
      <c r="R59">
        <f>IF(ISEVEN(ROW(Diff!R59)), 4*Diff!R59,2*Diff!R59)</f>
        <v>0</v>
      </c>
      <c r="S59">
        <f>IF(ISEVEN(ROW(Diff!S59)), 4*Diff!S59,2*Diff!S59)</f>
        <v>0</v>
      </c>
      <c r="T59">
        <f>IF(ISEVEN(ROW(Diff!T59)), 4*Diff!T59,2*Diff!T59)</f>
        <v>0</v>
      </c>
      <c r="U59">
        <f>IF(ISEVEN(ROW(Diff!U59)), 4*Diff!U59,2*Diff!U59)</f>
        <v>0</v>
      </c>
      <c r="V59">
        <f>IF(ISEVEN(ROW(Diff!V59)), 4*Diff!V59,2*Diff!V59)</f>
        <v>0</v>
      </c>
      <c r="W59">
        <f>IF(ISEVEN(ROW(Diff!W59)), 4*Diff!W59,2*Diff!W59)</f>
        <v>0</v>
      </c>
      <c r="X59">
        <f>IF(ISEVEN(ROW(Diff!X59)), 4*Diff!X59,2*Diff!X59)</f>
        <v>0</v>
      </c>
      <c r="Y59">
        <f>IF(ISEVEN(ROW(Diff!Y59)), 4*Diff!Y59,2*Diff!Y59)</f>
        <v>0</v>
      </c>
      <c r="Z59">
        <f>IF(ISEVEN(ROW(Diff!Z59)), 4*Diff!Z59,2*Diff!Z59)</f>
        <v>0</v>
      </c>
      <c r="AA59">
        <f>IF(ISEVEN(ROW(Diff!AA59)), 4*Diff!AA59,2*Diff!AA59)</f>
        <v>0</v>
      </c>
      <c r="AB59">
        <f>IF(ISEVEN(ROW(Diff!AB59)), 4*Diff!AB59,2*Diff!AB59)</f>
        <v>0</v>
      </c>
      <c r="AC59">
        <f>IF(ISEVEN(ROW(Diff!AC59)), 4*Diff!AC59,2*Diff!AC59)</f>
        <v>0</v>
      </c>
      <c r="AD59">
        <f>IF(ISEVEN(ROW(Diff!AD59)), 4*Diff!AD59,2*Diff!AD59)</f>
        <v>0</v>
      </c>
      <c r="AE59">
        <f>IF(ISEVEN(ROW(Diff!AE59)), 4*Diff!AE59,2*Diff!AE59)</f>
        <v>0</v>
      </c>
      <c r="AF59">
        <f>IF(ISEVEN(ROW(Diff!AF59)), 4*Diff!AF59,2*Diff!AF59)</f>
        <v>0</v>
      </c>
      <c r="AG59">
        <f>IF(ISEVEN(ROW(Diff!AG59)), 4*Diff!AG59,2*Diff!AG59)</f>
        <v>0</v>
      </c>
      <c r="AH59">
        <f>IF(ISEVEN(ROW(Diff!AH59)), 4*Diff!AH59,2*Diff!AH59)</f>
        <v>0</v>
      </c>
      <c r="AI59">
        <f>IF(ISEVEN(ROW(Diff!AI59)), 4*Diff!AI59,2*Diff!AI59)</f>
        <v>0</v>
      </c>
      <c r="AJ59">
        <f>IF(ISEVEN(ROW(Diff!AJ59)), 4*Diff!AJ59,2*Diff!AJ59)</f>
        <v>0</v>
      </c>
      <c r="AK59">
        <f>IF(ISEVEN(ROW(Diff!AK59)), 4*Diff!AK59,2*Diff!AK59)</f>
        <v>0</v>
      </c>
      <c r="AL59">
        <f>IF(ISEVEN(ROW(Diff!AL59)), 4*Diff!AL59,2*Diff!AL59)</f>
        <v>0</v>
      </c>
      <c r="AM59">
        <f>IF(ISEVEN(ROW(Diff!AM59)), 4*Diff!AM59,2*Diff!AM59)</f>
        <v>0</v>
      </c>
      <c r="AN59">
        <f>IF(ISEVEN(ROW(Diff!AN59)), 4*Diff!AN59,2*Diff!AN59)</f>
        <v>0</v>
      </c>
      <c r="AO59">
        <f>IF(ISEVEN(ROW(Diff!AO59)), 4*Diff!AO59,2*Diff!AO59)</f>
        <v>0</v>
      </c>
      <c r="AP59">
        <f>IF(ISEVEN(ROW(Diff!AP59)), 4*Diff!AP59,2*Diff!AP59)</f>
        <v>0</v>
      </c>
      <c r="AQ59">
        <f>IF(ISEVEN(ROW(Diff!AQ59)), 4*Diff!AQ59,2*Diff!AQ59)</f>
        <v>0</v>
      </c>
      <c r="AR59">
        <f>IF(ISEVEN(ROW(Diff!AR59)), 4*Diff!AR59,2*Diff!AR59)</f>
        <v>0</v>
      </c>
      <c r="AS59">
        <f>IF(ISEVEN(ROW(Diff!AS59)), 4*Diff!AS59,2*Diff!AS59)</f>
        <v>0</v>
      </c>
      <c r="AT59">
        <f>IF(ISEVEN(ROW(Diff!AT59)), 4*Diff!AT59,2*Diff!AT59)</f>
        <v>0</v>
      </c>
      <c r="AU59">
        <f>IF(ISEVEN(ROW(Diff!AU59)), 4*Diff!AU59,2*Diff!AU59)</f>
        <v>0</v>
      </c>
      <c r="AV59">
        <f>IF(ISEVEN(ROW(Diff!AV59)), 4*Diff!AV59,2*Diff!AV59)</f>
        <v>0</v>
      </c>
      <c r="AW59">
        <f>IF(ISEVEN(ROW(Diff!AW59)), 4*Diff!AW59,2*Diff!AW59)</f>
        <v>0</v>
      </c>
      <c r="AX59">
        <f>IF(ISEVEN(ROW(Diff!AX59)), 4*Diff!AX59,2*Diff!AX59)</f>
        <v>0</v>
      </c>
      <c r="AY59">
        <f>IF(ISEVEN(ROW(Diff!AY59)), 4*Diff!AY59,2*Diff!AY59)</f>
        <v>0</v>
      </c>
      <c r="AZ59">
        <f>IF(ISEVEN(ROW(Diff!AZ59)), 4*Diff!AZ59,2*Diff!AZ59)</f>
        <v>0</v>
      </c>
      <c r="BA59">
        <f>IF(ISEVEN(ROW(Diff!BA59)), 4*Diff!BA59,2*Diff!BA59)</f>
        <v>0</v>
      </c>
      <c r="BB59">
        <f>IF(ISEVEN(ROW(Diff!BB59)), 4*Diff!BB59,2*Diff!BB59)</f>
        <v>0</v>
      </c>
      <c r="BC59">
        <f>IF(ISEVEN(ROW(Diff!BC59)), 4*Diff!BC59,2*Diff!BC59)</f>
        <v>0</v>
      </c>
      <c r="BD59">
        <f>IF(ISEVEN(ROW(Diff!BD59)), 4*Diff!BD59,2*Diff!BD59)</f>
        <v>0</v>
      </c>
      <c r="BE59">
        <f>IF(ISEVEN(ROW(Diff!BE59)), 4*Diff!BE59,2*Diff!BE59)</f>
        <v>0</v>
      </c>
      <c r="BF59">
        <f>IF(ISEVEN(ROW(Diff!BF59)), 4*Diff!BF59,2*Diff!BF59)</f>
        <v>0</v>
      </c>
      <c r="BG59">
        <f>IF(ISEVEN(ROW(Diff!BG59)), 4*Diff!BG59,2*Diff!BG59)</f>
        <v>0</v>
      </c>
      <c r="BH59">
        <f>IF(ISEVEN(ROW(Diff!BH59)), 4*Diff!BH59,2*Diff!BH59)</f>
        <v>0</v>
      </c>
      <c r="BI59">
        <f>IF(ISEVEN(ROW(Diff!BI59)), 4*Diff!BI59,2*Diff!BI59)</f>
        <v>0</v>
      </c>
      <c r="BJ59">
        <f>IF(ISEVEN(ROW(Diff!BJ59)), 4*Diff!BJ59,2*Diff!BJ59)</f>
        <v>0</v>
      </c>
      <c r="BK59">
        <f>IF(ISEVEN(ROW(Diff!BK59)), 4*Diff!BK59,2*Diff!BK59)</f>
        <v>0</v>
      </c>
      <c r="BL59">
        <f>IF(ISEVEN(ROW(Diff!BL59)), 4*Diff!BL59,2*Diff!BL59)</f>
        <v>0</v>
      </c>
      <c r="BM59">
        <f>IF(ISEVEN(ROW(Diff!BM59)), 4*Diff!BM59,2*Diff!BM59)</f>
        <v>0</v>
      </c>
      <c r="BN59">
        <f>IF(ISEVEN(ROW(Diff!BN59)), 4*Diff!BN59,2*Diff!BN59)</f>
        <v>0</v>
      </c>
      <c r="BO59">
        <f>IF(ISEVEN(ROW(Diff!BO59)), 4*Diff!BO59,2*Diff!BO59)</f>
        <v>0</v>
      </c>
      <c r="BP59">
        <f>IF(ISEVEN(ROW(Diff!BP59)), 4*Diff!BP59,2*Diff!BP59)</f>
        <v>0</v>
      </c>
      <c r="BQ59">
        <f>IF(ISEVEN(ROW(Diff!BQ59)), 4*Diff!BQ59,2*Diff!BQ59)</f>
        <v>0</v>
      </c>
      <c r="BR59">
        <f>IF(ISEVEN(ROW(Diff!BR59)), 4*Diff!BR59,2*Diff!BR59)</f>
        <v>0</v>
      </c>
      <c r="BS59">
        <f>IF(ISEVEN(ROW(Diff!BS59)), 4*Diff!BS59,2*Diff!BS59)</f>
        <v>0</v>
      </c>
      <c r="BT59">
        <f>IF(ISEVEN(ROW(Diff!BT59)), 4*Diff!BT59,2*Diff!BT59)</f>
        <v>0</v>
      </c>
      <c r="BU59">
        <f>IF(ISEVEN(ROW(Diff!BU59)), 4*Diff!BU59,2*Diff!BU59)</f>
        <v>0</v>
      </c>
      <c r="BV59">
        <f>IF(ISEVEN(ROW(Diff!BV59)), 4*Diff!BV59,2*Diff!BV59)</f>
        <v>0</v>
      </c>
      <c r="BW59">
        <f>IF(ISEVEN(ROW(Diff!BW59)), 4*Diff!BW59,2*Diff!BW59)</f>
        <v>0</v>
      </c>
      <c r="BX59">
        <f>IF(ISEVEN(ROW(Diff!BX59)), 4*Diff!BX59,2*Diff!BX59)</f>
        <v>0</v>
      </c>
      <c r="BY59">
        <f>IF(ISEVEN(ROW(Diff!BY59)), 4*Diff!BY59,2*Diff!BY59)</f>
        <v>0</v>
      </c>
      <c r="BZ59">
        <f>IF(ISEVEN(ROW(Diff!BZ59)), 4*Diff!BZ59,2*Diff!BZ59)</f>
        <v>0</v>
      </c>
      <c r="CA59">
        <f>IF(ISEVEN(ROW(Diff!CA59)), 4*Diff!CA59,2*Diff!CA59)</f>
        <v>0</v>
      </c>
      <c r="CB59">
        <f>IF(ISEVEN(ROW(Diff!CB59)), 4*Diff!CB59,2*Diff!CB59)</f>
        <v>0</v>
      </c>
      <c r="CC59">
        <f>IF(ISEVEN(ROW(Diff!CC59)), 4*Diff!CC59,2*Diff!CC59)</f>
        <v>0</v>
      </c>
      <c r="CD59">
        <f>IF(ISEVEN(ROW(Diff!CD59)), 4*Diff!CD59,2*Diff!CD59)</f>
        <v>0</v>
      </c>
      <c r="CE59">
        <f>IF(ISEVEN(ROW(Diff!CE59)), 4*Diff!CE59,2*Diff!CE59)</f>
        <v>0</v>
      </c>
      <c r="CF59">
        <f>IF(ISEVEN(ROW(Diff!CF59)), 4*Diff!CF59,2*Diff!CF59)</f>
        <v>0</v>
      </c>
      <c r="CG59">
        <f>IF(ISEVEN(ROW(Diff!CG59)), 4*Diff!CG59,2*Diff!CG59)</f>
        <v>0</v>
      </c>
      <c r="CH59">
        <f>IF(ISEVEN(ROW(Diff!CH59)), 4*Diff!CH59,2*Diff!CH59)</f>
        <v>0</v>
      </c>
      <c r="CI59">
        <f>IF(ISEVEN(ROW(Diff!CI59)), 4*Diff!CI59,2*Diff!CI59)</f>
        <v>0</v>
      </c>
      <c r="CJ59">
        <f>IF(ISEVEN(ROW(Diff!CJ59)), 4*Diff!CJ59,2*Diff!CJ59)</f>
        <v>0</v>
      </c>
      <c r="CK59">
        <f>IF(ISEVEN(ROW(Diff!CK59)), 4*Diff!CK59,2*Diff!CK59)</f>
        <v>0</v>
      </c>
      <c r="CL59">
        <f>IF(ISEVEN(ROW(Diff!CL59)), 4*Diff!CL59,2*Diff!CL59)</f>
        <v>0</v>
      </c>
      <c r="CM59">
        <f>IF(ISEVEN(ROW(Diff!CM59)), 4*Diff!CM59,2*Diff!CM59)</f>
        <v>0</v>
      </c>
      <c r="CN59">
        <f>IF(ISEVEN(ROW(Diff!CN59)), 4*Diff!CN59,2*Diff!CN59)</f>
        <v>0</v>
      </c>
      <c r="CO59">
        <f>IF(ISEVEN(ROW(Diff!CO59)), 4*Diff!CO59,2*Diff!CO59)</f>
        <v>0</v>
      </c>
      <c r="CP59">
        <f>IF(ISEVEN(ROW(Diff!CP59)), 4*Diff!CP59,2*Diff!CP59)</f>
        <v>0</v>
      </c>
      <c r="CQ59">
        <f>IF(ISEVEN(ROW(Diff!CQ59)), 4*Diff!CQ59,2*Diff!CQ59)</f>
        <v>0</v>
      </c>
      <c r="CR59">
        <f>IF(ISEVEN(ROW(Diff!CR59)), 4*Diff!CR59,2*Diff!CR59)</f>
        <v>0</v>
      </c>
      <c r="CS59">
        <f>IF(ISEVEN(ROW(Diff!CS59)), 4*Diff!CS59,2*Diff!CS59)</f>
        <v>0</v>
      </c>
      <c r="CT59">
        <f>IF(ISEVEN(ROW(Diff!CT59)), 4*Diff!CT59,2*Diff!CT59)</f>
        <v>0</v>
      </c>
    </row>
    <row r="60" spans="2:98">
      <c r="B60">
        <f>IF(ISEVEN(ROW(Diff!B60)), 4*Diff!B60,2*Diff!B60)</f>
        <v>0</v>
      </c>
      <c r="C60">
        <f>IF(ISEVEN(ROW(Diff!C60)), 4*Diff!C60,2*Diff!C60)</f>
        <v>0</v>
      </c>
      <c r="D60">
        <f>IF(ISEVEN(ROW(Diff!D60)), 4*Diff!D60,2*Diff!D60)</f>
        <v>0</v>
      </c>
      <c r="E60">
        <f>IF(ISEVEN(ROW(Diff!E60)), 4*Diff!E60,2*Diff!E60)</f>
        <v>0</v>
      </c>
      <c r="F60">
        <f>IF(ISEVEN(ROW(Diff!F60)), 4*Diff!F60,2*Diff!F60)</f>
        <v>0</v>
      </c>
      <c r="G60">
        <f>IF(ISEVEN(ROW(Diff!G60)), 4*Diff!G60,2*Diff!G60)</f>
        <v>0</v>
      </c>
      <c r="H60">
        <f>IF(ISEVEN(ROW(Diff!H60)), 4*Diff!H60,2*Diff!H60)</f>
        <v>0</v>
      </c>
      <c r="I60">
        <f>IF(ISEVEN(ROW(Diff!I60)), 4*Diff!I60,2*Diff!I60)</f>
        <v>0</v>
      </c>
      <c r="J60">
        <f>IF(ISEVEN(ROW(Diff!J60)), 4*Diff!J60,2*Diff!J60)</f>
        <v>0</v>
      </c>
      <c r="K60">
        <f>IF(ISEVEN(ROW(Diff!K60)), 4*Diff!K60,2*Diff!K60)</f>
        <v>0</v>
      </c>
      <c r="L60">
        <f>IF(ISEVEN(ROW(Diff!L60)), 4*Diff!L60,2*Diff!L60)</f>
        <v>0</v>
      </c>
      <c r="M60">
        <f>IF(ISEVEN(ROW(Diff!M60)), 4*Diff!M60,2*Diff!M60)</f>
        <v>0</v>
      </c>
      <c r="N60">
        <f>IF(ISEVEN(ROW(Diff!N60)), 4*Diff!N60,2*Diff!N60)</f>
        <v>0</v>
      </c>
      <c r="O60">
        <f>IF(ISEVEN(ROW(Diff!O60)), 4*Diff!O60,2*Diff!O60)</f>
        <v>0</v>
      </c>
      <c r="P60">
        <f>IF(ISEVEN(ROW(Diff!P60)), 4*Diff!P60,2*Diff!P60)</f>
        <v>0</v>
      </c>
      <c r="Q60">
        <f>IF(ISEVEN(ROW(Diff!Q60)), 4*Diff!Q60,2*Diff!Q60)</f>
        <v>0</v>
      </c>
      <c r="R60">
        <f>IF(ISEVEN(ROW(Diff!R60)), 4*Diff!R60,2*Diff!R60)</f>
        <v>0</v>
      </c>
      <c r="S60">
        <f>IF(ISEVEN(ROW(Diff!S60)), 4*Diff!S60,2*Diff!S60)</f>
        <v>0</v>
      </c>
      <c r="T60">
        <f>IF(ISEVEN(ROW(Diff!T60)), 4*Diff!T60,2*Diff!T60)</f>
        <v>0</v>
      </c>
      <c r="U60">
        <f>IF(ISEVEN(ROW(Diff!U60)), 4*Diff!U60,2*Diff!U60)</f>
        <v>0</v>
      </c>
      <c r="V60">
        <f>IF(ISEVEN(ROW(Diff!V60)), 4*Diff!V60,2*Diff!V60)</f>
        <v>0</v>
      </c>
      <c r="W60">
        <f>IF(ISEVEN(ROW(Diff!W60)), 4*Diff!W60,2*Diff!W60)</f>
        <v>0</v>
      </c>
      <c r="X60">
        <f>IF(ISEVEN(ROW(Diff!X60)), 4*Diff!X60,2*Diff!X60)</f>
        <v>0</v>
      </c>
      <c r="Y60">
        <f>IF(ISEVEN(ROW(Diff!Y60)), 4*Diff!Y60,2*Diff!Y60)</f>
        <v>0</v>
      </c>
      <c r="Z60">
        <f>IF(ISEVEN(ROW(Diff!Z60)), 4*Diff!Z60,2*Diff!Z60)</f>
        <v>0</v>
      </c>
      <c r="AA60">
        <f>IF(ISEVEN(ROW(Diff!AA60)), 4*Diff!AA60,2*Diff!AA60)</f>
        <v>0</v>
      </c>
      <c r="AB60">
        <f>IF(ISEVEN(ROW(Diff!AB60)), 4*Diff!AB60,2*Diff!AB60)</f>
        <v>0</v>
      </c>
      <c r="AC60">
        <f>IF(ISEVEN(ROW(Diff!AC60)), 4*Diff!AC60,2*Diff!AC60)</f>
        <v>0</v>
      </c>
      <c r="AD60">
        <f>IF(ISEVEN(ROW(Diff!AD60)), 4*Diff!AD60,2*Diff!AD60)</f>
        <v>0</v>
      </c>
      <c r="AE60">
        <f>IF(ISEVEN(ROW(Diff!AE60)), 4*Diff!AE60,2*Diff!AE60)</f>
        <v>0</v>
      </c>
      <c r="AF60">
        <f>IF(ISEVEN(ROW(Diff!AF60)), 4*Diff!AF60,2*Diff!AF60)</f>
        <v>0</v>
      </c>
      <c r="AG60">
        <f>IF(ISEVEN(ROW(Diff!AG60)), 4*Diff!AG60,2*Diff!AG60)</f>
        <v>0</v>
      </c>
      <c r="AH60">
        <f>IF(ISEVEN(ROW(Diff!AH60)), 4*Diff!AH60,2*Diff!AH60)</f>
        <v>0</v>
      </c>
      <c r="AI60">
        <f>IF(ISEVEN(ROW(Diff!AI60)), 4*Diff!AI60,2*Diff!AI60)</f>
        <v>0</v>
      </c>
      <c r="AJ60">
        <f>IF(ISEVEN(ROW(Diff!AJ60)), 4*Diff!AJ60,2*Diff!AJ60)</f>
        <v>0</v>
      </c>
      <c r="AK60">
        <f>IF(ISEVEN(ROW(Diff!AK60)), 4*Diff!AK60,2*Diff!AK60)</f>
        <v>0</v>
      </c>
      <c r="AL60">
        <f>IF(ISEVEN(ROW(Diff!AL60)), 4*Diff!AL60,2*Diff!AL60)</f>
        <v>0</v>
      </c>
      <c r="AM60">
        <f>IF(ISEVEN(ROW(Diff!AM60)), 4*Diff!AM60,2*Diff!AM60)</f>
        <v>0</v>
      </c>
      <c r="AN60">
        <f>IF(ISEVEN(ROW(Diff!AN60)), 4*Diff!AN60,2*Diff!AN60)</f>
        <v>0</v>
      </c>
      <c r="AO60">
        <f>IF(ISEVEN(ROW(Diff!AO60)), 4*Diff!AO60,2*Diff!AO60)</f>
        <v>0</v>
      </c>
      <c r="AP60">
        <f>IF(ISEVEN(ROW(Diff!AP60)), 4*Diff!AP60,2*Diff!AP60)</f>
        <v>0</v>
      </c>
      <c r="AQ60">
        <f>IF(ISEVEN(ROW(Diff!AQ60)), 4*Diff!AQ60,2*Diff!AQ60)</f>
        <v>0</v>
      </c>
      <c r="AR60">
        <f>IF(ISEVEN(ROW(Diff!AR60)), 4*Diff!AR60,2*Diff!AR60)</f>
        <v>0</v>
      </c>
      <c r="AS60">
        <f>IF(ISEVEN(ROW(Diff!AS60)), 4*Diff!AS60,2*Diff!AS60)</f>
        <v>0</v>
      </c>
      <c r="AT60">
        <f>IF(ISEVEN(ROW(Diff!AT60)), 4*Diff!AT60,2*Diff!AT60)</f>
        <v>0</v>
      </c>
      <c r="AU60">
        <f>IF(ISEVEN(ROW(Diff!AU60)), 4*Diff!AU60,2*Diff!AU60)</f>
        <v>0</v>
      </c>
      <c r="AV60">
        <f>IF(ISEVEN(ROW(Diff!AV60)), 4*Diff!AV60,2*Diff!AV60)</f>
        <v>0</v>
      </c>
      <c r="AW60">
        <f>IF(ISEVEN(ROW(Diff!AW60)), 4*Diff!AW60,2*Diff!AW60)</f>
        <v>0</v>
      </c>
      <c r="AX60">
        <f>IF(ISEVEN(ROW(Diff!AX60)), 4*Diff!AX60,2*Diff!AX60)</f>
        <v>0</v>
      </c>
      <c r="AY60">
        <f>IF(ISEVEN(ROW(Diff!AY60)), 4*Diff!AY60,2*Diff!AY60)</f>
        <v>0</v>
      </c>
      <c r="AZ60">
        <f>IF(ISEVEN(ROW(Diff!AZ60)), 4*Diff!AZ60,2*Diff!AZ60)</f>
        <v>0</v>
      </c>
      <c r="BA60">
        <f>IF(ISEVEN(ROW(Diff!BA60)), 4*Diff!BA60,2*Diff!BA60)</f>
        <v>0</v>
      </c>
      <c r="BB60">
        <f>IF(ISEVEN(ROW(Diff!BB60)), 4*Diff!BB60,2*Diff!BB60)</f>
        <v>0</v>
      </c>
      <c r="BC60">
        <f>IF(ISEVEN(ROW(Diff!BC60)), 4*Diff!BC60,2*Diff!BC60)</f>
        <v>0</v>
      </c>
      <c r="BD60">
        <f>IF(ISEVEN(ROW(Diff!BD60)), 4*Diff!BD60,2*Diff!BD60)</f>
        <v>0</v>
      </c>
      <c r="BE60">
        <f>IF(ISEVEN(ROW(Diff!BE60)), 4*Diff!BE60,2*Diff!BE60)</f>
        <v>0</v>
      </c>
      <c r="BF60">
        <f>IF(ISEVEN(ROW(Diff!BF60)), 4*Diff!BF60,2*Diff!BF60)</f>
        <v>0</v>
      </c>
      <c r="BG60">
        <f>IF(ISEVEN(ROW(Diff!BG60)), 4*Diff!BG60,2*Diff!BG60)</f>
        <v>0</v>
      </c>
      <c r="BH60">
        <f>IF(ISEVEN(ROW(Diff!BH60)), 4*Diff!BH60,2*Diff!BH60)</f>
        <v>0</v>
      </c>
      <c r="BI60">
        <f>IF(ISEVEN(ROW(Diff!BI60)), 4*Diff!BI60,2*Diff!BI60)</f>
        <v>0</v>
      </c>
      <c r="BJ60">
        <f>IF(ISEVEN(ROW(Diff!BJ60)), 4*Diff!BJ60,2*Diff!BJ60)</f>
        <v>0</v>
      </c>
      <c r="BK60">
        <f>IF(ISEVEN(ROW(Diff!BK60)), 4*Diff!BK60,2*Diff!BK60)</f>
        <v>0</v>
      </c>
      <c r="BL60">
        <f>IF(ISEVEN(ROW(Diff!BL60)), 4*Diff!BL60,2*Diff!BL60)</f>
        <v>0</v>
      </c>
      <c r="BM60">
        <f>IF(ISEVEN(ROW(Diff!BM60)), 4*Diff!BM60,2*Diff!BM60)</f>
        <v>0</v>
      </c>
      <c r="BN60">
        <f>IF(ISEVEN(ROW(Diff!BN60)), 4*Diff!BN60,2*Diff!BN60)</f>
        <v>0</v>
      </c>
      <c r="BO60">
        <f>IF(ISEVEN(ROW(Diff!BO60)), 4*Diff!BO60,2*Diff!BO60)</f>
        <v>0</v>
      </c>
      <c r="BP60">
        <f>IF(ISEVEN(ROW(Diff!BP60)), 4*Diff!BP60,2*Diff!BP60)</f>
        <v>0</v>
      </c>
      <c r="BQ60">
        <f>IF(ISEVEN(ROW(Diff!BQ60)), 4*Diff!BQ60,2*Diff!BQ60)</f>
        <v>0</v>
      </c>
      <c r="BR60">
        <f>IF(ISEVEN(ROW(Diff!BR60)), 4*Diff!BR60,2*Diff!BR60)</f>
        <v>0</v>
      </c>
      <c r="BS60">
        <f>IF(ISEVEN(ROW(Diff!BS60)), 4*Diff!BS60,2*Diff!BS60)</f>
        <v>0</v>
      </c>
      <c r="BT60">
        <f>IF(ISEVEN(ROW(Diff!BT60)), 4*Diff!BT60,2*Diff!BT60)</f>
        <v>0</v>
      </c>
      <c r="BU60">
        <f>IF(ISEVEN(ROW(Diff!BU60)), 4*Diff!BU60,2*Diff!BU60)</f>
        <v>0</v>
      </c>
      <c r="BV60">
        <f>IF(ISEVEN(ROW(Diff!BV60)), 4*Diff!BV60,2*Diff!BV60)</f>
        <v>0</v>
      </c>
      <c r="BW60">
        <f>IF(ISEVEN(ROW(Diff!BW60)), 4*Diff!BW60,2*Diff!BW60)</f>
        <v>0</v>
      </c>
      <c r="BX60">
        <f>IF(ISEVEN(ROW(Diff!BX60)), 4*Diff!BX60,2*Diff!BX60)</f>
        <v>0</v>
      </c>
      <c r="BY60">
        <f>IF(ISEVEN(ROW(Diff!BY60)), 4*Diff!BY60,2*Diff!BY60)</f>
        <v>0</v>
      </c>
      <c r="BZ60">
        <f>IF(ISEVEN(ROW(Diff!BZ60)), 4*Diff!BZ60,2*Diff!BZ60)</f>
        <v>0</v>
      </c>
      <c r="CA60">
        <f>IF(ISEVEN(ROW(Diff!CA60)), 4*Diff!CA60,2*Diff!CA60)</f>
        <v>0</v>
      </c>
      <c r="CB60">
        <f>IF(ISEVEN(ROW(Diff!CB60)), 4*Diff!CB60,2*Diff!CB60)</f>
        <v>0</v>
      </c>
      <c r="CC60">
        <f>IF(ISEVEN(ROW(Diff!CC60)), 4*Diff!CC60,2*Diff!CC60)</f>
        <v>0</v>
      </c>
      <c r="CD60">
        <f>IF(ISEVEN(ROW(Diff!CD60)), 4*Diff!CD60,2*Diff!CD60)</f>
        <v>0</v>
      </c>
      <c r="CE60">
        <f>IF(ISEVEN(ROW(Diff!CE60)), 4*Diff!CE60,2*Diff!CE60)</f>
        <v>0</v>
      </c>
      <c r="CF60">
        <f>IF(ISEVEN(ROW(Diff!CF60)), 4*Diff!CF60,2*Diff!CF60)</f>
        <v>0</v>
      </c>
      <c r="CG60">
        <f>IF(ISEVEN(ROW(Diff!CG60)), 4*Diff!CG60,2*Diff!CG60)</f>
        <v>0</v>
      </c>
      <c r="CH60">
        <f>IF(ISEVEN(ROW(Diff!CH60)), 4*Diff!CH60,2*Diff!CH60)</f>
        <v>0</v>
      </c>
      <c r="CI60">
        <f>IF(ISEVEN(ROW(Diff!CI60)), 4*Diff!CI60,2*Diff!CI60)</f>
        <v>0</v>
      </c>
      <c r="CJ60">
        <f>IF(ISEVEN(ROW(Diff!CJ60)), 4*Diff!CJ60,2*Diff!CJ60)</f>
        <v>0</v>
      </c>
      <c r="CK60">
        <f>IF(ISEVEN(ROW(Diff!CK60)), 4*Diff!CK60,2*Diff!CK60)</f>
        <v>0</v>
      </c>
      <c r="CL60">
        <f>IF(ISEVEN(ROW(Diff!CL60)), 4*Diff!CL60,2*Diff!CL60)</f>
        <v>0</v>
      </c>
      <c r="CM60">
        <f>IF(ISEVEN(ROW(Diff!CM60)), 4*Diff!CM60,2*Diff!CM60)</f>
        <v>0</v>
      </c>
      <c r="CN60">
        <f>IF(ISEVEN(ROW(Diff!CN60)), 4*Diff!CN60,2*Diff!CN60)</f>
        <v>0</v>
      </c>
      <c r="CO60">
        <f>IF(ISEVEN(ROW(Diff!CO60)), 4*Diff!CO60,2*Diff!CO60)</f>
        <v>0</v>
      </c>
      <c r="CP60">
        <f>IF(ISEVEN(ROW(Diff!CP60)), 4*Diff!CP60,2*Diff!CP60)</f>
        <v>0</v>
      </c>
      <c r="CQ60">
        <f>IF(ISEVEN(ROW(Diff!CQ60)), 4*Diff!CQ60,2*Diff!CQ60)</f>
        <v>0</v>
      </c>
      <c r="CR60">
        <f>IF(ISEVEN(ROW(Diff!CR60)), 4*Diff!CR60,2*Diff!CR60)</f>
        <v>0</v>
      </c>
      <c r="CS60">
        <f>IF(ISEVEN(ROW(Diff!CS60)), 4*Diff!CS60,2*Diff!CS60)</f>
        <v>0</v>
      </c>
      <c r="CT60">
        <f>IF(ISEVEN(ROW(Diff!CT60)), 4*Diff!CT60,2*Diff!CT60)</f>
        <v>0</v>
      </c>
    </row>
    <row r="61" spans="2:98">
      <c r="B61">
        <f>IF(ISEVEN(ROW(Diff!B61)), 4*Diff!B61,2*Diff!B61)</f>
        <v>0</v>
      </c>
      <c r="C61">
        <f>IF(ISEVEN(ROW(Diff!C61)), 4*Diff!C61,2*Diff!C61)</f>
        <v>0</v>
      </c>
      <c r="D61">
        <f>IF(ISEVEN(ROW(Diff!D61)), 4*Diff!D61,2*Diff!D61)</f>
        <v>0</v>
      </c>
      <c r="E61">
        <f>IF(ISEVEN(ROW(Diff!E61)), 4*Diff!E61,2*Diff!E61)</f>
        <v>0</v>
      </c>
      <c r="F61">
        <f>IF(ISEVEN(ROW(Diff!F61)), 4*Diff!F61,2*Diff!F61)</f>
        <v>0</v>
      </c>
      <c r="G61">
        <f>IF(ISEVEN(ROW(Diff!G61)), 4*Diff!G61,2*Diff!G61)</f>
        <v>0</v>
      </c>
      <c r="H61">
        <f>IF(ISEVEN(ROW(Diff!H61)), 4*Diff!H61,2*Diff!H61)</f>
        <v>0</v>
      </c>
      <c r="I61">
        <f>IF(ISEVEN(ROW(Diff!I61)), 4*Diff!I61,2*Diff!I61)</f>
        <v>0</v>
      </c>
      <c r="J61">
        <f>IF(ISEVEN(ROW(Diff!J61)), 4*Diff!J61,2*Diff!J61)</f>
        <v>0</v>
      </c>
      <c r="K61">
        <f>IF(ISEVEN(ROW(Diff!K61)), 4*Diff!K61,2*Diff!K61)</f>
        <v>0</v>
      </c>
      <c r="L61">
        <f>IF(ISEVEN(ROW(Diff!L61)), 4*Diff!L61,2*Diff!L61)</f>
        <v>0</v>
      </c>
      <c r="M61">
        <f>IF(ISEVEN(ROW(Diff!M61)), 4*Diff!M61,2*Diff!M61)</f>
        <v>0</v>
      </c>
      <c r="N61">
        <f>IF(ISEVEN(ROW(Diff!N61)), 4*Diff!N61,2*Diff!N61)</f>
        <v>0</v>
      </c>
      <c r="O61">
        <f>IF(ISEVEN(ROW(Diff!O61)), 4*Diff!O61,2*Diff!O61)</f>
        <v>0</v>
      </c>
      <c r="P61">
        <f>IF(ISEVEN(ROW(Diff!P61)), 4*Diff!P61,2*Diff!P61)</f>
        <v>0</v>
      </c>
      <c r="Q61">
        <f>IF(ISEVEN(ROW(Diff!Q61)), 4*Diff!Q61,2*Diff!Q61)</f>
        <v>0</v>
      </c>
      <c r="R61">
        <f>IF(ISEVEN(ROW(Diff!R61)), 4*Diff!R61,2*Diff!R61)</f>
        <v>0</v>
      </c>
      <c r="S61">
        <f>IF(ISEVEN(ROW(Diff!S61)), 4*Diff!S61,2*Diff!S61)</f>
        <v>0</v>
      </c>
      <c r="T61">
        <f>IF(ISEVEN(ROW(Diff!T61)), 4*Diff!T61,2*Diff!T61)</f>
        <v>0</v>
      </c>
      <c r="U61">
        <f>IF(ISEVEN(ROW(Diff!U61)), 4*Diff!U61,2*Diff!U61)</f>
        <v>0</v>
      </c>
      <c r="V61">
        <f>IF(ISEVEN(ROW(Diff!V61)), 4*Diff!V61,2*Diff!V61)</f>
        <v>0</v>
      </c>
      <c r="W61">
        <f>IF(ISEVEN(ROW(Diff!W61)), 4*Diff!W61,2*Diff!W61)</f>
        <v>0</v>
      </c>
      <c r="X61">
        <f>IF(ISEVEN(ROW(Diff!X61)), 4*Diff!X61,2*Diff!X61)</f>
        <v>0</v>
      </c>
      <c r="Y61">
        <f>IF(ISEVEN(ROW(Diff!Y61)), 4*Diff!Y61,2*Diff!Y61)</f>
        <v>0</v>
      </c>
      <c r="Z61">
        <f>IF(ISEVEN(ROW(Diff!Z61)), 4*Diff!Z61,2*Diff!Z61)</f>
        <v>0</v>
      </c>
      <c r="AA61">
        <f>IF(ISEVEN(ROW(Diff!AA61)), 4*Diff!AA61,2*Diff!AA61)</f>
        <v>0</v>
      </c>
      <c r="AB61">
        <f>IF(ISEVEN(ROW(Diff!AB61)), 4*Diff!AB61,2*Diff!AB61)</f>
        <v>0</v>
      </c>
      <c r="AC61">
        <f>IF(ISEVEN(ROW(Diff!AC61)), 4*Diff!AC61,2*Diff!AC61)</f>
        <v>0</v>
      </c>
      <c r="AD61">
        <f>IF(ISEVEN(ROW(Diff!AD61)), 4*Diff!AD61,2*Diff!AD61)</f>
        <v>0</v>
      </c>
      <c r="AE61">
        <f>IF(ISEVEN(ROW(Diff!AE61)), 4*Diff!AE61,2*Diff!AE61)</f>
        <v>0</v>
      </c>
      <c r="AF61">
        <f>IF(ISEVEN(ROW(Diff!AF61)), 4*Diff!AF61,2*Diff!AF61)</f>
        <v>0</v>
      </c>
      <c r="AG61">
        <f>IF(ISEVEN(ROW(Diff!AG61)), 4*Diff!AG61,2*Diff!AG61)</f>
        <v>0</v>
      </c>
      <c r="AH61">
        <f>IF(ISEVEN(ROW(Diff!AH61)), 4*Diff!AH61,2*Diff!AH61)</f>
        <v>0</v>
      </c>
      <c r="AI61">
        <f>IF(ISEVEN(ROW(Diff!AI61)), 4*Diff!AI61,2*Diff!AI61)</f>
        <v>0</v>
      </c>
      <c r="AJ61">
        <f>IF(ISEVEN(ROW(Diff!AJ61)), 4*Diff!AJ61,2*Diff!AJ61)</f>
        <v>0</v>
      </c>
      <c r="AK61">
        <f>IF(ISEVEN(ROW(Diff!AK61)), 4*Diff!AK61,2*Diff!AK61)</f>
        <v>0</v>
      </c>
      <c r="AL61">
        <f>IF(ISEVEN(ROW(Diff!AL61)), 4*Diff!AL61,2*Diff!AL61)</f>
        <v>0</v>
      </c>
      <c r="AM61">
        <f>IF(ISEVEN(ROW(Diff!AM61)), 4*Diff!AM61,2*Diff!AM61)</f>
        <v>0</v>
      </c>
      <c r="AN61">
        <f>IF(ISEVEN(ROW(Diff!AN61)), 4*Diff!AN61,2*Diff!AN61)</f>
        <v>0</v>
      </c>
      <c r="AO61">
        <f>IF(ISEVEN(ROW(Diff!AO61)), 4*Diff!AO61,2*Diff!AO61)</f>
        <v>0</v>
      </c>
      <c r="AP61">
        <f>IF(ISEVEN(ROW(Diff!AP61)), 4*Diff!AP61,2*Diff!AP61)</f>
        <v>0</v>
      </c>
      <c r="AQ61">
        <f>IF(ISEVEN(ROW(Diff!AQ61)), 4*Diff!AQ61,2*Diff!AQ61)</f>
        <v>0</v>
      </c>
      <c r="AR61">
        <f>IF(ISEVEN(ROW(Diff!AR61)), 4*Diff!AR61,2*Diff!AR61)</f>
        <v>0</v>
      </c>
      <c r="AS61">
        <f>IF(ISEVEN(ROW(Diff!AS61)), 4*Diff!AS61,2*Diff!AS61)</f>
        <v>0</v>
      </c>
      <c r="AT61">
        <f>IF(ISEVEN(ROW(Diff!AT61)), 4*Diff!AT61,2*Diff!AT61)</f>
        <v>0</v>
      </c>
      <c r="AU61">
        <f>IF(ISEVEN(ROW(Diff!AU61)), 4*Diff!AU61,2*Diff!AU61)</f>
        <v>0</v>
      </c>
      <c r="AV61">
        <f>IF(ISEVEN(ROW(Diff!AV61)), 4*Diff!AV61,2*Diff!AV61)</f>
        <v>0</v>
      </c>
      <c r="AW61">
        <f>IF(ISEVEN(ROW(Diff!AW61)), 4*Diff!AW61,2*Diff!AW61)</f>
        <v>0</v>
      </c>
      <c r="AX61">
        <f>IF(ISEVEN(ROW(Diff!AX61)), 4*Diff!AX61,2*Diff!AX61)</f>
        <v>0</v>
      </c>
      <c r="AY61">
        <f>IF(ISEVEN(ROW(Diff!AY61)), 4*Diff!AY61,2*Diff!AY61)</f>
        <v>0</v>
      </c>
      <c r="AZ61">
        <f>IF(ISEVEN(ROW(Diff!AZ61)), 4*Diff!AZ61,2*Diff!AZ61)</f>
        <v>0</v>
      </c>
      <c r="BA61">
        <f>IF(ISEVEN(ROW(Diff!BA61)), 4*Diff!BA61,2*Diff!BA61)</f>
        <v>0</v>
      </c>
      <c r="BB61">
        <f>IF(ISEVEN(ROW(Diff!BB61)), 4*Diff!BB61,2*Diff!BB61)</f>
        <v>0</v>
      </c>
      <c r="BC61">
        <f>IF(ISEVEN(ROW(Diff!BC61)), 4*Diff!BC61,2*Diff!BC61)</f>
        <v>0</v>
      </c>
      <c r="BD61">
        <f>IF(ISEVEN(ROW(Diff!BD61)), 4*Diff!BD61,2*Diff!BD61)</f>
        <v>0</v>
      </c>
      <c r="BE61">
        <f>IF(ISEVEN(ROW(Diff!BE61)), 4*Diff!BE61,2*Diff!BE61)</f>
        <v>0</v>
      </c>
      <c r="BF61">
        <f>IF(ISEVEN(ROW(Diff!BF61)), 4*Diff!BF61,2*Diff!BF61)</f>
        <v>0</v>
      </c>
      <c r="BG61">
        <f>IF(ISEVEN(ROW(Diff!BG61)), 4*Diff!BG61,2*Diff!BG61)</f>
        <v>0</v>
      </c>
      <c r="BH61">
        <f>IF(ISEVEN(ROW(Diff!BH61)), 4*Diff!BH61,2*Diff!BH61)</f>
        <v>0</v>
      </c>
      <c r="BI61">
        <f>IF(ISEVEN(ROW(Diff!BI61)), 4*Diff!BI61,2*Diff!BI61)</f>
        <v>0</v>
      </c>
      <c r="BJ61">
        <f>IF(ISEVEN(ROW(Diff!BJ61)), 4*Diff!BJ61,2*Diff!BJ61)</f>
        <v>0</v>
      </c>
      <c r="BK61">
        <f>IF(ISEVEN(ROW(Diff!BK61)), 4*Diff!BK61,2*Diff!BK61)</f>
        <v>0</v>
      </c>
      <c r="BL61">
        <f>IF(ISEVEN(ROW(Diff!BL61)), 4*Diff!BL61,2*Diff!BL61)</f>
        <v>0</v>
      </c>
      <c r="BM61">
        <f>IF(ISEVEN(ROW(Diff!BM61)), 4*Diff!BM61,2*Diff!BM61)</f>
        <v>0</v>
      </c>
      <c r="BN61">
        <f>IF(ISEVEN(ROW(Diff!BN61)), 4*Diff!BN61,2*Diff!BN61)</f>
        <v>0</v>
      </c>
      <c r="BO61">
        <f>IF(ISEVEN(ROW(Diff!BO61)), 4*Diff!BO61,2*Diff!BO61)</f>
        <v>0</v>
      </c>
      <c r="BP61">
        <f>IF(ISEVEN(ROW(Diff!BP61)), 4*Diff!BP61,2*Diff!BP61)</f>
        <v>0</v>
      </c>
      <c r="BQ61">
        <f>IF(ISEVEN(ROW(Diff!BQ61)), 4*Diff!BQ61,2*Diff!BQ61)</f>
        <v>0</v>
      </c>
      <c r="BR61">
        <f>IF(ISEVEN(ROW(Diff!BR61)), 4*Diff!BR61,2*Diff!BR61)</f>
        <v>0</v>
      </c>
      <c r="BS61">
        <f>IF(ISEVEN(ROW(Diff!BS61)), 4*Diff!BS61,2*Diff!BS61)</f>
        <v>0</v>
      </c>
      <c r="BT61">
        <f>IF(ISEVEN(ROW(Diff!BT61)), 4*Diff!BT61,2*Diff!BT61)</f>
        <v>0</v>
      </c>
      <c r="BU61">
        <f>IF(ISEVEN(ROW(Diff!BU61)), 4*Diff!BU61,2*Diff!BU61)</f>
        <v>0</v>
      </c>
      <c r="BV61">
        <f>IF(ISEVEN(ROW(Diff!BV61)), 4*Diff!BV61,2*Diff!BV61)</f>
        <v>0</v>
      </c>
      <c r="BW61">
        <f>IF(ISEVEN(ROW(Diff!BW61)), 4*Diff!BW61,2*Diff!BW61)</f>
        <v>0</v>
      </c>
      <c r="BX61">
        <f>IF(ISEVEN(ROW(Diff!BX61)), 4*Diff!BX61,2*Diff!BX61)</f>
        <v>0</v>
      </c>
      <c r="BY61">
        <f>IF(ISEVEN(ROW(Diff!BY61)), 4*Diff!BY61,2*Diff!BY61)</f>
        <v>0</v>
      </c>
      <c r="BZ61">
        <f>IF(ISEVEN(ROW(Diff!BZ61)), 4*Diff!BZ61,2*Diff!BZ61)</f>
        <v>0</v>
      </c>
      <c r="CA61">
        <f>IF(ISEVEN(ROW(Diff!CA61)), 4*Diff!CA61,2*Diff!CA61)</f>
        <v>0</v>
      </c>
      <c r="CB61">
        <f>IF(ISEVEN(ROW(Diff!CB61)), 4*Diff!CB61,2*Diff!CB61)</f>
        <v>0</v>
      </c>
      <c r="CC61">
        <f>IF(ISEVEN(ROW(Diff!CC61)), 4*Diff!CC61,2*Diff!CC61)</f>
        <v>0</v>
      </c>
      <c r="CD61">
        <f>IF(ISEVEN(ROW(Diff!CD61)), 4*Diff!CD61,2*Diff!CD61)</f>
        <v>0</v>
      </c>
      <c r="CE61">
        <f>IF(ISEVEN(ROW(Diff!CE61)), 4*Diff!CE61,2*Diff!CE61)</f>
        <v>0</v>
      </c>
      <c r="CF61">
        <f>IF(ISEVEN(ROW(Diff!CF61)), 4*Diff!CF61,2*Diff!CF61)</f>
        <v>0</v>
      </c>
      <c r="CG61">
        <f>IF(ISEVEN(ROW(Diff!CG61)), 4*Diff!CG61,2*Diff!CG61)</f>
        <v>0</v>
      </c>
      <c r="CH61">
        <f>IF(ISEVEN(ROW(Diff!CH61)), 4*Diff!CH61,2*Diff!CH61)</f>
        <v>0</v>
      </c>
      <c r="CI61">
        <f>IF(ISEVEN(ROW(Diff!CI61)), 4*Diff!CI61,2*Diff!CI61)</f>
        <v>0</v>
      </c>
      <c r="CJ61">
        <f>IF(ISEVEN(ROW(Diff!CJ61)), 4*Diff!CJ61,2*Diff!CJ61)</f>
        <v>0</v>
      </c>
      <c r="CK61">
        <f>IF(ISEVEN(ROW(Diff!CK61)), 4*Diff!CK61,2*Diff!CK61)</f>
        <v>0</v>
      </c>
      <c r="CL61">
        <f>IF(ISEVEN(ROW(Diff!CL61)), 4*Diff!CL61,2*Diff!CL61)</f>
        <v>0</v>
      </c>
      <c r="CM61">
        <f>IF(ISEVEN(ROW(Diff!CM61)), 4*Diff!CM61,2*Diff!CM61)</f>
        <v>0</v>
      </c>
      <c r="CN61">
        <f>IF(ISEVEN(ROW(Diff!CN61)), 4*Diff!CN61,2*Diff!CN61)</f>
        <v>0</v>
      </c>
      <c r="CO61">
        <f>IF(ISEVEN(ROW(Diff!CO61)), 4*Diff!CO61,2*Diff!CO61)</f>
        <v>0</v>
      </c>
      <c r="CP61">
        <f>IF(ISEVEN(ROW(Diff!CP61)), 4*Diff!CP61,2*Diff!CP61)</f>
        <v>0</v>
      </c>
      <c r="CQ61">
        <f>IF(ISEVEN(ROW(Diff!CQ61)), 4*Diff!CQ61,2*Diff!CQ61)</f>
        <v>0</v>
      </c>
      <c r="CR61">
        <f>IF(ISEVEN(ROW(Diff!CR61)), 4*Diff!CR61,2*Diff!CR61)</f>
        <v>0</v>
      </c>
      <c r="CS61">
        <f>IF(ISEVEN(ROW(Diff!CS61)), 4*Diff!CS61,2*Diff!CS61)</f>
        <v>0</v>
      </c>
      <c r="CT61">
        <f>IF(ISEVEN(ROW(Diff!CT61)), 4*Diff!CT61,2*Diff!CT61)</f>
        <v>0</v>
      </c>
    </row>
    <row r="62" spans="2:98">
      <c r="B62">
        <f>IF(ISEVEN(ROW(Diff!B62)), 4*Diff!B62,2*Diff!B62)</f>
        <v>0</v>
      </c>
      <c r="C62">
        <f>IF(ISEVEN(ROW(Diff!C62)), 4*Diff!C62,2*Diff!C62)</f>
        <v>0</v>
      </c>
      <c r="D62">
        <f>IF(ISEVEN(ROW(Diff!D62)), 4*Diff!D62,2*Diff!D62)</f>
        <v>0</v>
      </c>
      <c r="E62">
        <f>IF(ISEVEN(ROW(Diff!E62)), 4*Diff!E62,2*Diff!E62)</f>
        <v>0</v>
      </c>
      <c r="F62">
        <f>IF(ISEVEN(ROW(Diff!F62)), 4*Diff!F62,2*Diff!F62)</f>
        <v>0</v>
      </c>
      <c r="G62">
        <f>IF(ISEVEN(ROW(Diff!G62)), 4*Diff!G62,2*Diff!G62)</f>
        <v>0</v>
      </c>
      <c r="H62">
        <f>IF(ISEVEN(ROW(Diff!H62)), 4*Diff!H62,2*Diff!H62)</f>
        <v>0</v>
      </c>
      <c r="I62">
        <f>IF(ISEVEN(ROW(Diff!I62)), 4*Diff!I62,2*Diff!I62)</f>
        <v>0</v>
      </c>
      <c r="J62">
        <f>IF(ISEVEN(ROW(Diff!J62)), 4*Diff!J62,2*Diff!J62)</f>
        <v>0</v>
      </c>
      <c r="K62">
        <f>IF(ISEVEN(ROW(Diff!K62)), 4*Diff!K62,2*Diff!K62)</f>
        <v>0</v>
      </c>
      <c r="L62">
        <f>IF(ISEVEN(ROW(Diff!L62)), 4*Diff!L62,2*Diff!L62)</f>
        <v>0</v>
      </c>
      <c r="M62">
        <f>IF(ISEVEN(ROW(Diff!M62)), 4*Diff!M62,2*Diff!M62)</f>
        <v>0</v>
      </c>
      <c r="N62">
        <f>IF(ISEVEN(ROW(Diff!N62)), 4*Diff!N62,2*Diff!N62)</f>
        <v>0</v>
      </c>
      <c r="O62">
        <f>IF(ISEVEN(ROW(Diff!O62)), 4*Diff!O62,2*Diff!O62)</f>
        <v>0</v>
      </c>
      <c r="P62">
        <f>IF(ISEVEN(ROW(Diff!P62)), 4*Diff!P62,2*Diff!P62)</f>
        <v>0</v>
      </c>
      <c r="Q62">
        <f>IF(ISEVEN(ROW(Diff!Q62)), 4*Diff!Q62,2*Diff!Q62)</f>
        <v>0</v>
      </c>
      <c r="R62">
        <f>IF(ISEVEN(ROW(Diff!R62)), 4*Diff!R62,2*Diff!R62)</f>
        <v>0</v>
      </c>
      <c r="S62">
        <f>IF(ISEVEN(ROW(Diff!S62)), 4*Diff!S62,2*Diff!S62)</f>
        <v>0</v>
      </c>
      <c r="T62">
        <f>IF(ISEVEN(ROW(Diff!T62)), 4*Diff!T62,2*Diff!T62)</f>
        <v>0</v>
      </c>
      <c r="U62">
        <f>IF(ISEVEN(ROW(Diff!U62)), 4*Diff!U62,2*Diff!U62)</f>
        <v>0</v>
      </c>
      <c r="V62">
        <f>IF(ISEVEN(ROW(Diff!V62)), 4*Diff!V62,2*Diff!V62)</f>
        <v>0</v>
      </c>
      <c r="W62">
        <f>IF(ISEVEN(ROW(Diff!W62)), 4*Diff!W62,2*Diff!W62)</f>
        <v>0</v>
      </c>
      <c r="X62">
        <f>IF(ISEVEN(ROW(Diff!X62)), 4*Diff!X62,2*Diff!X62)</f>
        <v>0</v>
      </c>
      <c r="Y62">
        <f>IF(ISEVEN(ROW(Diff!Y62)), 4*Diff!Y62,2*Diff!Y62)</f>
        <v>0</v>
      </c>
      <c r="Z62">
        <f>IF(ISEVEN(ROW(Diff!Z62)), 4*Diff!Z62,2*Diff!Z62)</f>
        <v>0</v>
      </c>
      <c r="AA62">
        <f>IF(ISEVEN(ROW(Diff!AA62)), 4*Diff!AA62,2*Diff!AA62)</f>
        <v>0</v>
      </c>
      <c r="AB62">
        <f>IF(ISEVEN(ROW(Diff!AB62)), 4*Diff!AB62,2*Diff!AB62)</f>
        <v>0</v>
      </c>
      <c r="AC62">
        <f>IF(ISEVEN(ROW(Diff!AC62)), 4*Diff!AC62,2*Diff!AC62)</f>
        <v>0</v>
      </c>
      <c r="AD62">
        <f>IF(ISEVEN(ROW(Diff!AD62)), 4*Diff!AD62,2*Diff!AD62)</f>
        <v>0</v>
      </c>
      <c r="AE62">
        <f>IF(ISEVEN(ROW(Diff!AE62)), 4*Diff!AE62,2*Diff!AE62)</f>
        <v>0</v>
      </c>
      <c r="AF62">
        <f>IF(ISEVEN(ROW(Diff!AF62)), 4*Diff!AF62,2*Diff!AF62)</f>
        <v>0</v>
      </c>
      <c r="AG62">
        <f>IF(ISEVEN(ROW(Diff!AG62)), 4*Diff!AG62,2*Diff!AG62)</f>
        <v>0</v>
      </c>
      <c r="AH62">
        <f>IF(ISEVEN(ROW(Diff!AH62)), 4*Diff!AH62,2*Diff!AH62)</f>
        <v>0</v>
      </c>
      <c r="AI62">
        <f>IF(ISEVEN(ROW(Diff!AI62)), 4*Diff!AI62,2*Diff!AI62)</f>
        <v>0</v>
      </c>
      <c r="AJ62">
        <f>IF(ISEVEN(ROW(Diff!AJ62)), 4*Diff!AJ62,2*Diff!AJ62)</f>
        <v>0</v>
      </c>
      <c r="AK62">
        <f>IF(ISEVEN(ROW(Diff!AK62)), 4*Diff!AK62,2*Diff!AK62)</f>
        <v>0</v>
      </c>
      <c r="AL62">
        <f>IF(ISEVEN(ROW(Diff!AL62)), 4*Diff!AL62,2*Diff!AL62)</f>
        <v>0</v>
      </c>
      <c r="AM62">
        <f>IF(ISEVEN(ROW(Diff!AM62)), 4*Diff!AM62,2*Diff!AM62)</f>
        <v>0</v>
      </c>
      <c r="AN62">
        <f>IF(ISEVEN(ROW(Diff!AN62)), 4*Diff!AN62,2*Diff!AN62)</f>
        <v>0</v>
      </c>
      <c r="AO62">
        <f>IF(ISEVEN(ROW(Diff!AO62)), 4*Diff!AO62,2*Diff!AO62)</f>
        <v>0</v>
      </c>
      <c r="AP62">
        <f>IF(ISEVEN(ROW(Diff!AP62)), 4*Diff!AP62,2*Diff!AP62)</f>
        <v>0</v>
      </c>
      <c r="AQ62">
        <f>IF(ISEVEN(ROW(Diff!AQ62)), 4*Diff!AQ62,2*Diff!AQ62)</f>
        <v>0</v>
      </c>
      <c r="AR62">
        <f>IF(ISEVEN(ROW(Diff!AR62)), 4*Diff!AR62,2*Diff!AR62)</f>
        <v>0</v>
      </c>
      <c r="AS62">
        <f>IF(ISEVEN(ROW(Diff!AS62)), 4*Diff!AS62,2*Diff!AS62)</f>
        <v>0</v>
      </c>
      <c r="AT62">
        <f>IF(ISEVEN(ROW(Diff!AT62)), 4*Diff!AT62,2*Diff!AT62)</f>
        <v>0</v>
      </c>
      <c r="AU62">
        <f>IF(ISEVEN(ROW(Diff!AU62)), 4*Diff!AU62,2*Diff!AU62)</f>
        <v>0</v>
      </c>
      <c r="AV62">
        <f>IF(ISEVEN(ROW(Diff!AV62)), 4*Diff!AV62,2*Diff!AV62)</f>
        <v>0</v>
      </c>
      <c r="AW62">
        <f>IF(ISEVEN(ROW(Diff!AW62)), 4*Diff!AW62,2*Diff!AW62)</f>
        <v>0</v>
      </c>
      <c r="AX62">
        <f>IF(ISEVEN(ROW(Diff!AX62)), 4*Diff!AX62,2*Diff!AX62)</f>
        <v>0</v>
      </c>
      <c r="AY62">
        <f>IF(ISEVEN(ROW(Diff!AY62)), 4*Diff!AY62,2*Diff!AY62)</f>
        <v>0</v>
      </c>
      <c r="AZ62">
        <f>IF(ISEVEN(ROW(Diff!AZ62)), 4*Diff!AZ62,2*Diff!AZ62)</f>
        <v>0</v>
      </c>
      <c r="BA62">
        <f>IF(ISEVEN(ROW(Diff!BA62)), 4*Diff!BA62,2*Diff!BA62)</f>
        <v>0</v>
      </c>
      <c r="BB62">
        <f>IF(ISEVEN(ROW(Diff!BB62)), 4*Diff!BB62,2*Diff!BB62)</f>
        <v>0</v>
      </c>
      <c r="BC62">
        <f>IF(ISEVEN(ROW(Diff!BC62)), 4*Diff!BC62,2*Diff!BC62)</f>
        <v>0</v>
      </c>
      <c r="BD62">
        <f>IF(ISEVEN(ROW(Diff!BD62)), 4*Diff!BD62,2*Diff!BD62)</f>
        <v>0</v>
      </c>
      <c r="BE62">
        <f>IF(ISEVEN(ROW(Diff!BE62)), 4*Diff!BE62,2*Diff!BE62)</f>
        <v>0</v>
      </c>
      <c r="BF62">
        <f>IF(ISEVEN(ROW(Diff!BF62)), 4*Diff!BF62,2*Diff!BF62)</f>
        <v>0</v>
      </c>
      <c r="BG62">
        <f>IF(ISEVEN(ROW(Diff!BG62)), 4*Diff!BG62,2*Diff!BG62)</f>
        <v>0</v>
      </c>
      <c r="BH62">
        <f>IF(ISEVEN(ROW(Diff!BH62)), 4*Diff!BH62,2*Diff!BH62)</f>
        <v>0</v>
      </c>
      <c r="BI62">
        <f>IF(ISEVEN(ROW(Diff!BI62)), 4*Diff!BI62,2*Diff!BI62)</f>
        <v>0</v>
      </c>
      <c r="BJ62">
        <f>IF(ISEVEN(ROW(Diff!BJ62)), 4*Diff!BJ62,2*Diff!BJ62)</f>
        <v>0</v>
      </c>
      <c r="BK62">
        <f>IF(ISEVEN(ROW(Diff!BK62)), 4*Diff!BK62,2*Diff!BK62)</f>
        <v>0</v>
      </c>
      <c r="BL62">
        <f>IF(ISEVEN(ROW(Diff!BL62)), 4*Diff!BL62,2*Diff!BL62)</f>
        <v>0</v>
      </c>
      <c r="BM62">
        <f>IF(ISEVEN(ROW(Diff!BM62)), 4*Diff!BM62,2*Diff!BM62)</f>
        <v>0</v>
      </c>
      <c r="BN62">
        <f>IF(ISEVEN(ROW(Diff!BN62)), 4*Diff!BN62,2*Diff!BN62)</f>
        <v>0</v>
      </c>
      <c r="BO62">
        <f>IF(ISEVEN(ROW(Diff!BO62)), 4*Diff!BO62,2*Diff!BO62)</f>
        <v>0</v>
      </c>
      <c r="BP62">
        <f>IF(ISEVEN(ROW(Diff!BP62)), 4*Diff!BP62,2*Diff!BP62)</f>
        <v>0</v>
      </c>
      <c r="BQ62">
        <f>IF(ISEVEN(ROW(Diff!BQ62)), 4*Diff!BQ62,2*Diff!BQ62)</f>
        <v>0</v>
      </c>
      <c r="BR62">
        <f>IF(ISEVEN(ROW(Diff!BR62)), 4*Diff!BR62,2*Diff!BR62)</f>
        <v>0</v>
      </c>
      <c r="BS62">
        <f>IF(ISEVEN(ROW(Diff!BS62)), 4*Diff!BS62,2*Diff!BS62)</f>
        <v>0</v>
      </c>
      <c r="BT62">
        <f>IF(ISEVEN(ROW(Diff!BT62)), 4*Diff!BT62,2*Diff!BT62)</f>
        <v>0</v>
      </c>
      <c r="BU62">
        <f>IF(ISEVEN(ROW(Diff!BU62)), 4*Diff!BU62,2*Diff!BU62)</f>
        <v>0</v>
      </c>
      <c r="BV62">
        <f>IF(ISEVEN(ROW(Diff!BV62)), 4*Diff!BV62,2*Diff!BV62)</f>
        <v>0</v>
      </c>
      <c r="BW62">
        <f>IF(ISEVEN(ROW(Diff!BW62)), 4*Diff!BW62,2*Diff!BW62)</f>
        <v>0</v>
      </c>
      <c r="BX62">
        <f>IF(ISEVEN(ROW(Diff!BX62)), 4*Diff!BX62,2*Diff!BX62)</f>
        <v>0</v>
      </c>
      <c r="BY62">
        <f>IF(ISEVEN(ROW(Diff!BY62)), 4*Diff!BY62,2*Diff!BY62)</f>
        <v>0</v>
      </c>
      <c r="BZ62">
        <f>IF(ISEVEN(ROW(Diff!BZ62)), 4*Diff!BZ62,2*Diff!BZ62)</f>
        <v>0</v>
      </c>
      <c r="CA62">
        <f>IF(ISEVEN(ROW(Diff!CA62)), 4*Diff!CA62,2*Diff!CA62)</f>
        <v>0</v>
      </c>
      <c r="CB62">
        <f>IF(ISEVEN(ROW(Diff!CB62)), 4*Diff!CB62,2*Diff!CB62)</f>
        <v>0</v>
      </c>
      <c r="CC62">
        <f>IF(ISEVEN(ROW(Diff!CC62)), 4*Diff!CC62,2*Diff!CC62)</f>
        <v>0</v>
      </c>
      <c r="CD62">
        <f>IF(ISEVEN(ROW(Diff!CD62)), 4*Diff!CD62,2*Diff!CD62)</f>
        <v>0</v>
      </c>
      <c r="CE62">
        <f>IF(ISEVEN(ROW(Diff!CE62)), 4*Diff!CE62,2*Diff!CE62)</f>
        <v>0</v>
      </c>
      <c r="CF62">
        <f>IF(ISEVEN(ROW(Diff!CF62)), 4*Diff!CF62,2*Diff!CF62)</f>
        <v>0</v>
      </c>
      <c r="CG62">
        <f>IF(ISEVEN(ROW(Diff!CG62)), 4*Diff!CG62,2*Diff!CG62)</f>
        <v>0</v>
      </c>
      <c r="CH62">
        <f>IF(ISEVEN(ROW(Diff!CH62)), 4*Diff!CH62,2*Diff!CH62)</f>
        <v>0</v>
      </c>
      <c r="CI62">
        <f>IF(ISEVEN(ROW(Diff!CI62)), 4*Diff!CI62,2*Diff!CI62)</f>
        <v>0</v>
      </c>
      <c r="CJ62">
        <f>IF(ISEVEN(ROW(Diff!CJ62)), 4*Diff!CJ62,2*Diff!CJ62)</f>
        <v>0</v>
      </c>
      <c r="CK62">
        <f>IF(ISEVEN(ROW(Diff!CK62)), 4*Diff!CK62,2*Diff!CK62)</f>
        <v>0</v>
      </c>
      <c r="CL62">
        <f>IF(ISEVEN(ROW(Diff!CL62)), 4*Diff!CL62,2*Diff!CL62)</f>
        <v>0</v>
      </c>
      <c r="CM62">
        <f>IF(ISEVEN(ROW(Diff!CM62)), 4*Diff!CM62,2*Diff!CM62)</f>
        <v>0</v>
      </c>
      <c r="CN62">
        <f>IF(ISEVEN(ROW(Diff!CN62)), 4*Diff!CN62,2*Diff!CN62)</f>
        <v>0</v>
      </c>
      <c r="CO62">
        <f>IF(ISEVEN(ROW(Diff!CO62)), 4*Diff!CO62,2*Diff!CO62)</f>
        <v>0</v>
      </c>
      <c r="CP62">
        <f>IF(ISEVEN(ROW(Diff!CP62)), 4*Diff!CP62,2*Diff!CP62)</f>
        <v>0</v>
      </c>
      <c r="CQ62">
        <f>IF(ISEVEN(ROW(Diff!CQ62)), 4*Diff!CQ62,2*Diff!CQ62)</f>
        <v>0</v>
      </c>
      <c r="CR62">
        <f>IF(ISEVEN(ROW(Diff!CR62)), 4*Diff!CR62,2*Diff!CR62)</f>
        <v>0</v>
      </c>
      <c r="CS62">
        <f>IF(ISEVEN(ROW(Diff!CS62)), 4*Diff!CS62,2*Diff!CS62)</f>
        <v>0</v>
      </c>
      <c r="CT62">
        <f>IF(ISEVEN(ROW(Diff!CT62)), 4*Diff!CT62,2*Diff!CT62)</f>
        <v>0</v>
      </c>
    </row>
    <row r="63" spans="2:98">
      <c r="B63">
        <f>IF(ISEVEN(ROW(Diff!B63)), 4*Diff!B63,2*Diff!B63)</f>
        <v>0</v>
      </c>
      <c r="C63">
        <f>IF(ISEVEN(ROW(Diff!C63)), 4*Diff!C63,2*Diff!C63)</f>
        <v>0</v>
      </c>
      <c r="D63">
        <f>IF(ISEVEN(ROW(Diff!D63)), 4*Diff!D63,2*Diff!D63)</f>
        <v>0</v>
      </c>
      <c r="E63">
        <f>IF(ISEVEN(ROW(Diff!E63)), 4*Diff!E63,2*Diff!E63)</f>
        <v>0</v>
      </c>
      <c r="F63">
        <f>IF(ISEVEN(ROW(Diff!F63)), 4*Diff!F63,2*Diff!F63)</f>
        <v>0</v>
      </c>
      <c r="G63">
        <f>IF(ISEVEN(ROW(Diff!G63)), 4*Diff!G63,2*Diff!G63)</f>
        <v>0</v>
      </c>
      <c r="H63">
        <f>IF(ISEVEN(ROW(Diff!H63)), 4*Diff!H63,2*Diff!H63)</f>
        <v>0</v>
      </c>
      <c r="I63">
        <f>IF(ISEVEN(ROW(Diff!I63)), 4*Diff!I63,2*Diff!I63)</f>
        <v>0</v>
      </c>
      <c r="J63">
        <f>IF(ISEVEN(ROW(Diff!J63)), 4*Diff!J63,2*Diff!J63)</f>
        <v>0</v>
      </c>
      <c r="K63">
        <f>IF(ISEVEN(ROW(Diff!K63)), 4*Diff!K63,2*Diff!K63)</f>
        <v>0</v>
      </c>
      <c r="L63">
        <f>IF(ISEVEN(ROW(Diff!L63)), 4*Diff!L63,2*Diff!L63)</f>
        <v>0</v>
      </c>
      <c r="M63">
        <f>IF(ISEVEN(ROW(Diff!M63)), 4*Diff!M63,2*Diff!M63)</f>
        <v>0</v>
      </c>
      <c r="N63">
        <f>IF(ISEVEN(ROW(Diff!N63)), 4*Diff!N63,2*Diff!N63)</f>
        <v>0</v>
      </c>
      <c r="O63">
        <f>IF(ISEVEN(ROW(Diff!O63)), 4*Diff!O63,2*Diff!O63)</f>
        <v>0</v>
      </c>
      <c r="P63">
        <f>IF(ISEVEN(ROW(Diff!P63)), 4*Diff!P63,2*Diff!P63)</f>
        <v>0</v>
      </c>
      <c r="Q63">
        <f>IF(ISEVEN(ROW(Diff!Q63)), 4*Diff!Q63,2*Diff!Q63)</f>
        <v>0</v>
      </c>
      <c r="R63">
        <f>IF(ISEVEN(ROW(Diff!R63)), 4*Diff!R63,2*Diff!R63)</f>
        <v>0</v>
      </c>
      <c r="S63">
        <f>IF(ISEVEN(ROW(Diff!S63)), 4*Diff!S63,2*Diff!S63)</f>
        <v>0</v>
      </c>
      <c r="T63">
        <f>IF(ISEVEN(ROW(Diff!T63)), 4*Diff!T63,2*Diff!T63)</f>
        <v>0</v>
      </c>
      <c r="U63">
        <f>IF(ISEVEN(ROW(Diff!U63)), 4*Diff!U63,2*Diff!U63)</f>
        <v>0</v>
      </c>
      <c r="V63">
        <f>IF(ISEVEN(ROW(Diff!V63)), 4*Diff!V63,2*Diff!V63)</f>
        <v>0</v>
      </c>
      <c r="W63">
        <f>IF(ISEVEN(ROW(Diff!W63)), 4*Diff!W63,2*Diff!W63)</f>
        <v>0</v>
      </c>
      <c r="X63">
        <f>IF(ISEVEN(ROW(Diff!X63)), 4*Diff!X63,2*Diff!X63)</f>
        <v>0</v>
      </c>
      <c r="Y63">
        <f>IF(ISEVEN(ROW(Diff!Y63)), 4*Diff!Y63,2*Diff!Y63)</f>
        <v>0</v>
      </c>
      <c r="Z63">
        <f>IF(ISEVEN(ROW(Diff!Z63)), 4*Diff!Z63,2*Diff!Z63)</f>
        <v>0</v>
      </c>
      <c r="AA63">
        <f>IF(ISEVEN(ROW(Diff!AA63)), 4*Diff!AA63,2*Diff!AA63)</f>
        <v>0</v>
      </c>
      <c r="AB63">
        <f>IF(ISEVEN(ROW(Diff!AB63)), 4*Diff!AB63,2*Diff!AB63)</f>
        <v>0</v>
      </c>
      <c r="AC63">
        <f>IF(ISEVEN(ROW(Diff!AC63)), 4*Diff!AC63,2*Diff!AC63)</f>
        <v>0</v>
      </c>
      <c r="AD63">
        <f>IF(ISEVEN(ROW(Diff!AD63)), 4*Diff!AD63,2*Diff!AD63)</f>
        <v>0</v>
      </c>
      <c r="AE63">
        <f>IF(ISEVEN(ROW(Diff!AE63)), 4*Diff!AE63,2*Diff!AE63)</f>
        <v>0</v>
      </c>
      <c r="AF63">
        <f>IF(ISEVEN(ROW(Diff!AF63)), 4*Diff!AF63,2*Diff!AF63)</f>
        <v>0</v>
      </c>
      <c r="AG63">
        <f>IF(ISEVEN(ROW(Diff!AG63)), 4*Diff!AG63,2*Diff!AG63)</f>
        <v>0</v>
      </c>
      <c r="AH63">
        <f>IF(ISEVEN(ROW(Diff!AH63)), 4*Diff!AH63,2*Diff!AH63)</f>
        <v>0</v>
      </c>
      <c r="AI63">
        <f>IF(ISEVEN(ROW(Diff!AI63)), 4*Diff!AI63,2*Diff!AI63)</f>
        <v>0</v>
      </c>
      <c r="AJ63">
        <f>IF(ISEVEN(ROW(Diff!AJ63)), 4*Diff!AJ63,2*Diff!AJ63)</f>
        <v>0</v>
      </c>
      <c r="AK63">
        <f>IF(ISEVEN(ROW(Diff!AK63)), 4*Diff!AK63,2*Diff!AK63)</f>
        <v>0</v>
      </c>
      <c r="AL63">
        <f>IF(ISEVEN(ROW(Diff!AL63)), 4*Diff!AL63,2*Diff!AL63)</f>
        <v>0</v>
      </c>
      <c r="AM63">
        <f>IF(ISEVEN(ROW(Diff!AM63)), 4*Diff!AM63,2*Diff!AM63)</f>
        <v>0</v>
      </c>
      <c r="AN63">
        <f>IF(ISEVEN(ROW(Diff!AN63)), 4*Diff!AN63,2*Diff!AN63)</f>
        <v>0</v>
      </c>
      <c r="AO63">
        <f>IF(ISEVEN(ROW(Diff!AO63)), 4*Diff!AO63,2*Diff!AO63)</f>
        <v>0</v>
      </c>
      <c r="AP63">
        <f>IF(ISEVEN(ROW(Diff!AP63)), 4*Diff!AP63,2*Diff!AP63)</f>
        <v>0</v>
      </c>
      <c r="AQ63">
        <f>IF(ISEVEN(ROW(Diff!AQ63)), 4*Diff!AQ63,2*Diff!AQ63)</f>
        <v>0</v>
      </c>
      <c r="AR63">
        <f>IF(ISEVEN(ROW(Diff!AR63)), 4*Diff!AR63,2*Diff!AR63)</f>
        <v>0</v>
      </c>
      <c r="AS63">
        <f>IF(ISEVEN(ROW(Diff!AS63)), 4*Diff!AS63,2*Diff!AS63)</f>
        <v>0</v>
      </c>
      <c r="AT63">
        <f>IF(ISEVEN(ROW(Diff!AT63)), 4*Diff!AT63,2*Diff!AT63)</f>
        <v>0</v>
      </c>
      <c r="AU63">
        <f>IF(ISEVEN(ROW(Diff!AU63)), 4*Diff!AU63,2*Diff!AU63)</f>
        <v>0</v>
      </c>
      <c r="AV63">
        <f>IF(ISEVEN(ROW(Diff!AV63)), 4*Diff!AV63,2*Diff!AV63)</f>
        <v>0</v>
      </c>
      <c r="AW63">
        <f>IF(ISEVEN(ROW(Diff!AW63)), 4*Diff!AW63,2*Diff!AW63)</f>
        <v>0</v>
      </c>
      <c r="AX63">
        <f>IF(ISEVEN(ROW(Diff!AX63)), 4*Diff!AX63,2*Diff!AX63)</f>
        <v>0</v>
      </c>
      <c r="AY63">
        <f>IF(ISEVEN(ROW(Diff!AY63)), 4*Diff!AY63,2*Diff!AY63)</f>
        <v>0</v>
      </c>
      <c r="AZ63">
        <f>IF(ISEVEN(ROW(Diff!AZ63)), 4*Diff!AZ63,2*Diff!AZ63)</f>
        <v>0</v>
      </c>
      <c r="BA63">
        <f>IF(ISEVEN(ROW(Diff!BA63)), 4*Diff!BA63,2*Diff!BA63)</f>
        <v>0</v>
      </c>
      <c r="BB63">
        <f>IF(ISEVEN(ROW(Diff!BB63)), 4*Diff!BB63,2*Diff!BB63)</f>
        <v>0</v>
      </c>
      <c r="BC63">
        <f>IF(ISEVEN(ROW(Diff!BC63)), 4*Diff!BC63,2*Diff!BC63)</f>
        <v>0</v>
      </c>
      <c r="BD63">
        <f>IF(ISEVEN(ROW(Diff!BD63)), 4*Diff!BD63,2*Diff!BD63)</f>
        <v>0</v>
      </c>
      <c r="BE63">
        <f>IF(ISEVEN(ROW(Diff!BE63)), 4*Diff!BE63,2*Diff!BE63)</f>
        <v>0</v>
      </c>
      <c r="BF63">
        <f>IF(ISEVEN(ROW(Diff!BF63)), 4*Diff!BF63,2*Diff!BF63)</f>
        <v>0</v>
      </c>
      <c r="BG63">
        <f>IF(ISEVEN(ROW(Diff!BG63)), 4*Diff!BG63,2*Diff!BG63)</f>
        <v>0</v>
      </c>
      <c r="BH63">
        <f>IF(ISEVEN(ROW(Diff!BH63)), 4*Diff!BH63,2*Diff!BH63)</f>
        <v>0</v>
      </c>
      <c r="BI63">
        <f>IF(ISEVEN(ROW(Diff!BI63)), 4*Diff!BI63,2*Diff!BI63)</f>
        <v>0</v>
      </c>
      <c r="BJ63">
        <f>IF(ISEVEN(ROW(Diff!BJ63)), 4*Diff!BJ63,2*Diff!BJ63)</f>
        <v>0</v>
      </c>
      <c r="BK63">
        <f>IF(ISEVEN(ROW(Diff!BK63)), 4*Diff!BK63,2*Diff!BK63)</f>
        <v>0</v>
      </c>
      <c r="BL63">
        <f>IF(ISEVEN(ROW(Diff!BL63)), 4*Diff!BL63,2*Diff!BL63)</f>
        <v>0</v>
      </c>
      <c r="BM63">
        <f>IF(ISEVEN(ROW(Diff!BM63)), 4*Diff!BM63,2*Diff!BM63)</f>
        <v>0</v>
      </c>
      <c r="BN63">
        <f>IF(ISEVEN(ROW(Diff!BN63)), 4*Diff!BN63,2*Diff!BN63)</f>
        <v>0</v>
      </c>
      <c r="BO63">
        <f>IF(ISEVEN(ROW(Diff!BO63)), 4*Diff!BO63,2*Diff!BO63)</f>
        <v>0</v>
      </c>
      <c r="BP63">
        <f>IF(ISEVEN(ROW(Diff!BP63)), 4*Diff!BP63,2*Diff!BP63)</f>
        <v>0</v>
      </c>
      <c r="BQ63">
        <f>IF(ISEVEN(ROW(Diff!BQ63)), 4*Diff!BQ63,2*Diff!BQ63)</f>
        <v>0</v>
      </c>
      <c r="BR63">
        <f>IF(ISEVEN(ROW(Diff!BR63)), 4*Diff!BR63,2*Diff!BR63)</f>
        <v>0</v>
      </c>
      <c r="BS63">
        <f>IF(ISEVEN(ROW(Diff!BS63)), 4*Diff!BS63,2*Diff!BS63)</f>
        <v>0</v>
      </c>
      <c r="BT63">
        <f>IF(ISEVEN(ROW(Diff!BT63)), 4*Diff!BT63,2*Diff!BT63)</f>
        <v>0</v>
      </c>
      <c r="BU63">
        <f>IF(ISEVEN(ROW(Diff!BU63)), 4*Diff!BU63,2*Diff!BU63)</f>
        <v>0</v>
      </c>
      <c r="BV63">
        <f>IF(ISEVEN(ROW(Diff!BV63)), 4*Diff!BV63,2*Diff!BV63)</f>
        <v>0</v>
      </c>
      <c r="BW63">
        <f>IF(ISEVEN(ROW(Diff!BW63)), 4*Diff!BW63,2*Diff!BW63)</f>
        <v>0</v>
      </c>
      <c r="BX63">
        <f>IF(ISEVEN(ROW(Diff!BX63)), 4*Diff!BX63,2*Diff!BX63)</f>
        <v>0</v>
      </c>
      <c r="BY63">
        <f>IF(ISEVEN(ROW(Diff!BY63)), 4*Diff!BY63,2*Diff!BY63)</f>
        <v>0</v>
      </c>
      <c r="BZ63">
        <f>IF(ISEVEN(ROW(Diff!BZ63)), 4*Diff!BZ63,2*Diff!BZ63)</f>
        <v>0</v>
      </c>
      <c r="CA63">
        <f>IF(ISEVEN(ROW(Diff!CA63)), 4*Diff!CA63,2*Diff!CA63)</f>
        <v>0</v>
      </c>
      <c r="CB63">
        <f>IF(ISEVEN(ROW(Diff!CB63)), 4*Diff!CB63,2*Diff!CB63)</f>
        <v>0</v>
      </c>
      <c r="CC63">
        <f>IF(ISEVEN(ROW(Diff!CC63)), 4*Diff!CC63,2*Diff!CC63)</f>
        <v>0</v>
      </c>
      <c r="CD63">
        <f>IF(ISEVEN(ROW(Diff!CD63)), 4*Diff!CD63,2*Diff!CD63)</f>
        <v>0</v>
      </c>
      <c r="CE63">
        <f>IF(ISEVEN(ROW(Diff!CE63)), 4*Diff!CE63,2*Diff!CE63)</f>
        <v>0</v>
      </c>
      <c r="CF63">
        <f>IF(ISEVEN(ROW(Diff!CF63)), 4*Diff!CF63,2*Diff!CF63)</f>
        <v>0</v>
      </c>
      <c r="CG63">
        <f>IF(ISEVEN(ROW(Diff!CG63)), 4*Diff!CG63,2*Diff!CG63)</f>
        <v>0</v>
      </c>
      <c r="CH63">
        <f>IF(ISEVEN(ROW(Diff!CH63)), 4*Diff!CH63,2*Diff!CH63)</f>
        <v>0</v>
      </c>
      <c r="CI63">
        <f>IF(ISEVEN(ROW(Diff!CI63)), 4*Diff!CI63,2*Diff!CI63)</f>
        <v>0</v>
      </c>
      <c r="CJ63">
        <f>IF(ISEVEN(ROW(Diff!CJ63)), 4*Diff!CJ63,2*Diff!CJ63)</f>
        <v>0</v>
      </c>
      <c r="CK63">
        <f>IF(ISEVEN(ROW(Diff!CK63)), 4*Diff!CK63,2*Diff!CK63)</f>
        <v>0</v>
      </c>
      <c r="CL63">
        <f>IF(ISEVEN(ROW(Diff!CL63)), 4*Diff!CL63,2*Diff!CL63)</f>
        <v>0</v>
      </c>
      <c r="CM63">
        <f>IF(ISEVEN(ROW(Diff!CM63)), 4*Diff!CM63,2*Diff!CM63)</f>
        <v>0</v>
      </c>
      <c r="CN63">
        <f>IF(ISEVEN(ROW(Diff!CN63)), 4*Diff!CN63,2*Diff!CN63)</f>
        <v>0</v>
      </c>
      <c r="CO63">
        <f>IF(ISEVEN(ROW(Diff!CO63)), 4*Diff!CO63,2*Diff!CO63)</f>
        <v>0</v>
      </c>
      <c r="CP63">
        <f>IF(ISEVEN(ROW(Diff!CP63)), 4*Diff!CP63,2*Diff!CP63)</f>
        <v>0</v>
      </c>
      <c r="CQ63">
        <f>IF(ISEVEN(ROW(Diff!CQ63)), 4*Diff!CQ63,2*Diff!CQ63)</f>
        <v>0</v>
      </c>
      <c r="CR63">
        <f>IF(ISEVEN(ROW(Diff!CR63)), 4*Diff!CR63,2*Diff!CR63)</f>
        <v>0</v>
      </c>
      <c r="CS63">
        <f>IF(ISEVEN(ROW(Diff!CS63)), 4*Diff!CS63,2*Diff!CS63)</f>
        <v>0</v>
      </c>
      <c r="CT63">
        <f>IF(ISEVEN(ROW(Diff!CT63)), 4*Diff!CT63,2*Diff!CT63)</f>
        <v>0</v>
      </c>
    </row>
    <row r="64" spans="2:98">
      <c r="B64">
        <f>IF(ISEVEN(ROW(Diff!B64)), 4*Diff!B64,2*Diff!B64)</f>
        <v>0</v>
      </c>
      <c r="C64">
        <f>IF(ISEVEN(ROW(Diff!C64)), 4*Diff!C64,2*Diff!C64)</f>
        <v>0</v>
      </c>
      <c r="D64">
        <f>IF(ISEVEN(ROW(Diff!D64)), 4*Diff!D64,2*Diff!D64)</f>
        <v>0</v>
      </c>
      <c r="E64">
        <f>IF(ISEVEN(ROW(Diff!E64)), 4*Diff!E64,2*Diff!E64)</f>
        <v>0</v>
      </c>
      <c r="F64">
        <f>IF(ISEVEN(ROW(Diff!F64)), 4*Diff!F64,2*Diff!F64)</f>
        <v>0</v>
      </c>
      <c r="G64">
        <f>IF(ISEVEN(ROW(Diff!G64)), 4*Diff!G64,2*Diff!G64)</f>
        <v>0</v>
      </c>
      <c r="H64">
        <f>IF(ISEVEN(ROW(Diff!H64)), 4*Diff!H64,2*Diff!H64)</f>
        <v>0</v>
      </c>
      <c r="I64">
        <f>IF(ISEVEN(ROW(Diff!I64)), 4*Diff!I64,2*Diff!I64)</f>
        <v>0</v>
      </c>
      <c r="J64">
        <f>IF(ISEVEN(ROW(Diff!J64)), 4*Diff!J64,2*Diff!J64)</f>
        <v>0</v>
      </c>
      <c r="K64">
        <f>IF(ISEVEN(ROW(Diff!K64)), 4*Diff!K64,2*Diff!K64)</f>
        <v>0</v>
      </c>
      <c r="L64">
        <f>IF(ISEVEN(ROW(Diff!L64)), 4*Diff!L64,2*Diff!L64)</f>
        <v>0</v>
      </c>
      <c r="M64">
        <f>IF(ISEVEN(ROW(Diff!M64)), 4*Diff!M64,2*Diff!M64)</f>
        <v>0</v>
      </c>
      <c r="N64">
        <f>IF(ISEVEN(ROW(Diff!N64)), 4*Diff!N64,2*Diff!N64)</f>
        <v>0</v>
      </c>
      <c r="O64">
        <f>IF(ISEVEN(ROW(Diff!O64)), 4*Diff!O64,2*Diff!O64)</f>
        <v>0</v>
      </c>
      <c r="P64">
        <f>IF(ISEVEN(ROW(Diff!P64)), 4*Diff!P64,2*Diff!P64)</f>
        <v>0</v>
      </c>
      <c r="Q64">
        <f>IF(ISEVEN(ROW(Diff!Q64)), 4*Diff!Q64,2*Diff!Q64)</f>
        <v>0</v>
      </c>
      <c r="R64">
        <f>IF(ISEVEN(ROW(Diff!R64)), 4*Diff!R64,2*Diff!R64)</f>
        <v>0</v>
      </c>
      <c r="S64">
        <f>IF(ISEVEN(ROW(Diff!S64)), 4*Diff!S64,2*Diff!S64)</f>
        <v>0</v>
      </c>
      <c r="T64">
        <f>IF(ISEVEN(ROW(Diff!T64)), 4*Diff!T64,2*Diff!T64)</f>
        <v>0</v>
      </c>
      <c r="U64">
        <f>IF(ISEVEN(ROW(Diff!U64)), 4*Diff!U64,2*Diff!U64)</f>
        <v>0</v>
      </c>
      <c r="V64">
        <f>IF(ISEVEN(ROW(Diff!V64)), 4*Diff!V64,2*Diff!V64)</f>
        <v>0</v>
      </c>
      <c r="W64">
        <f>IF(ISEVEN(ROW(Diff!W64)), 4*Diff!W64,2*Diff!W64)</f>
        <v>0</v>
      </c>
      <c r="X64">
        <f>IF(ISEVEN(ROW(Diff!X64)), 4*Diff!X64,2*Diff!X64)</f>
        <v>0</v>
      </c>
      <c r="Y64">
        <f>IF(ISEVEN(ROW(Diff!Y64)), 4*Diff!Y64,2*Diff!Y64)</f>
        <v>0</v>
      </c>
      <c r="Z64">
        <f>IF(ISEVEN(ROW(Diff!Z64)), 4*Diff!Z64,2*Diff!Z64)</f>
        <v>0</v>
      </c>
      <c r="AA64">
        <f>IF(ISEVEN(ROW(Diff!AA64)), 4*Diff!AA64,2*Diff!AA64)</f>
        <v>0</v>
      </c>
      <c r="AB64">
        <f>IF(ISEVEN(ROW(Diff!AB64)), 4*Diff!AB64,2*Diff!AB64)</f>
        <v>0</v>
      </c>
      <c r="AC64">
        <f>IF(ISEVEN(ROW(Diff!AC64)), 4*Diff!AC64,2*Diff!AC64)</f>
        <v>0</v>
      </c>
      <c r="AD64">
        <f>IF(ISEVEN(ROW(Diff!AD64)), 4*Diff!AD64,2*Diff!AD64)</f>
        <v>0</v>
      </c>
      <c r="AE64">
        <f>IF(ISEVEN(ROW(Diff!AE64)), 4*Diff!AE64,2*Diff!AE64)</f>
        <v>0</v>
      </c>
      <c r="AF64">
        <f>IF(ISEVEN(ROW(Diff!AF64)), 4*Diff!AF64,2*Diff!AF64)</f>
        <v>0</v>
      </c>
      <c r="AG64">
        <f>IF(ISEVEN(ROW(Diff!AG64)), 4*Diff!AG64,2*Diff!AG64)</f>
        <v>0</v>
      </c>
      <c r="AH64">
        <f>IF(ISEVEN(ROW(Diff!AH64)), 4*Diff!AH64,2*Diff!AH64)</f>
        <v>0</v>
      </c>
      <c r="AI64">
        <f>IF(ISEVEN(ROW(Diff!AI64)), 4*Diff!AI64,2*Diff!AI64)</f>
        <v>0</v>
      </c>
      <c r="AJ64">
        <f>IF(ISEVEN(ROW(Diff!AJ64)), 4*Diff!AJ64,2*Diff!AJ64)</f>
        <v>0</v>
      </c>
      <c r="AK64">
        <f>IF(ISEVEN(ROW(Diff!AK64)), 4*Diff!AK64,2*Diff!AK64)</f>
        <v>0</v>
      </c>
      <c r="AL64">
        <f>IF(ISEVEN(ROW(Diff!AL64)), 4*Diff!AL64,2*Diff!AL64)</f>
        <v>0</v>
      </c>
      <c r="AM64">
        <f>IF(ISEVEN(ROW(Diff!AM64)), 4*Diff!AM64,2*Diff!AM64)</f>
        <v>0</v>
      </c>
      <c r="AN64">
        <f>IF(ISEVEN(ROW(Diff!AN64)), 4*Diff!AN64,2*Diff!AN64)</f>
        <v>0</v>
      </c>
      <c r="AO64">
        <f>IF(ISEVEN(ROW(Diff!AO64)), 4*Diff!AO64,2*Diff!AO64)</f>
        <v>0</v>
      </c>
      <c r="AP64">
        <f>IF(ISEVEN(ROW(Diff!AP64)), 4*Diff!AP64,2*Diff!AP64)</f>
        <v>0</v>
      </c>
      <c r="AQ64">
        <f>IF(ISEVEN(ROW(Diff!AQ64)), 4*Diff!AQ64,2*Diff!AQ64)</f>
        <v>0</v>
      </c>
      <c r="AR64">
        <f>IF(ISEVEN(ROW(Diff!AR64)), 4*Diff!AR64,2*Diff!AR64)</f>
        <v>0</v>
      </c>
      <c r="AS64">
        <f>IF(ISEVEN(ROW(Diff!AS64)), 4*Diff!AS64,2*Diff!AS64)</f>
        <v>0</v>
      </c>
      <c r="AT64">
        <f>IF(ISEVEN(ROW(Diff!AT64)), 4*Diff!AT64,2*Diff!AT64)</f>
        <v>0</v>
      </c>
      <c r="AU64">
        <f>IF(ISEVEN(ROW(Diff!AU64)), 4*Diff!AU64,2*Diff!AU64)</f>
        <v>0</v>
      </c>
      <c r="AV64">
        <f>IF(ISEVEN(ROW(Diff!AV64)), 4*Diff!AV64,2*Diff!AV64)</f>
        <v>0</v>
      </c>
      <c r="AW64">
        <f>IF(ISEVEN(ROW(Diff!AW64)), 4*Diff!AW64,2*Diff!AW64)</f>
        <v>0</v>
      </c>
      <c r="AX64">
        <f>IF(ISEVEN(ROW(Diff!AX64)), 4*Diff!AX64,2*Diff!AX64)</f>
        <v>0</v>
      </c>
      <c r="AY64">
        <f>IF(ISEVEN(ROW(Diff!AY64)), 4*Diff!AY64,2*Diff!AY64)</f>
        <v>0</v>
      </c>
      <c r="AZ64">
        <f>IF(ISEVEN(ROW(Diff!AZ64)), 4*Diff!AZ64,2*Diff!AZ64)</f>
        <v>0</v>
      </c>
      <c r="BA64">
        <f>IF(ISEVEN(ROW(Diff!BA64)), 4*Diff!BA64,2*Diff!BA64)</f>
        <v>0</v>
      </c>
      <c r="BB64">
        <f>IF(ISEVEN(ROW(Diff!BB64)), 4*Diff!BB64,2*Diff!BB64)</f>
        <v>0</v>
      </c>
      <c r="BC64">
        <f>IF(ISEVEN(ROW(Diff!BC64)), 4*Diff!BC64,2*Diff!BC64)</f>
        <v>0</v>
      </c>
      <c r="BD64">
        <f>IF(ISEVEN(ROW(Diff!BD64)), 4*Diff!BD64,2*Diff!BD64)</f>
        <v>0</v>
      </c>
      <c r="BE64">
        <f>IF(ISEVEN(ROW(Diff!BE64)), 4*Diff!BE64,2*Diff!BE64)</f>
        <v>0</v>
      </c>
      <c r="BF64">
        <f>IF(ISEVEN(ROW(Diff!BF64)), 4*Diff!BF64,2*Diff!BF64)</f>
        <v>0</v>
      </c>
      <c r="BG64">
        <f>IF(ISEVEN(ROW(Diff!BG64)), 4*Diff!BG64,2*Diff!BG64)</f>
        <v>0</v>
      </c>
      <c r="BH64">
        <f>IF(ISEVEN(ROW(Diff!BH64)), 4*Diff!BH64,2*Diff!BH64)</f>
        <v>0</v>
      </c>
      <c r="BI64">
        <f>IF(ISEVEN(ROW(Diff!BI64)), 4*Diff!BI64,2*Diff!BI64)</f>
        <v>0</v>
      </c>
      <c r="BJ64">
        <f>IF(ISEVEN(ROW(Diff!BJ64)), 4*Diff!BJ64,2*Diff!BJ64)</f>
        <v>0</v>
      </c>
      <c r="BK64">
        <f>IF(ISEVEN(ROW(Diff!BK64)), 4*Diff!BK64,2*Diff!BK64)</f>
        <v>0</v>
      </c>
      <c r="BL64">
        <f>IF(ISEVEN(ROW(Diff!BL64)), 4*Diff!BL64,2*Diff!BL64)</f>
        <v>0</v>
      </c>
      <c r="BM64">
        <f>IF(ISEVEN(ROW(Diff!BM64)), 4*Diff!BM64,2*Diff!BM64)</f>
        <v>0</v>
      </c>
      <c r="BN64">
        <f>IF(ISEVEN(ROW(Diff!BN64)), 4*Diff!BN64,2*Diff!BN64)</f>
        <v>0</v>
      </c>
      <c r="BO64">
        <f>IF(ISEVEN(ROW(Diff!BO64)), 4*Diff!BO64,2*Diff!BO64)</f>
        <v>0</v>
      </c>
      <c r="BP64">
        <f>IF(ISEVEN(ROW(Diff!BP64)), 4*Diff!BP64,2*Diff!BP64)</f>
        <v>0</v>
      </c>
      <c r="BQ64">
        <f>IF(ISEVEN(ROW(Diff!BQ64)), 4*Diff!BQ64,2*Diff!BQ64)</f>
        <v>0</v>
      </c>
      <c r="BR64">
        <f>IF(ISEVEN(ROW(Diff!BR64)), 4*Diff!BR64,2*Diff!BR64)</f>
        <v>0</v>
      </c>
      <c r="BS64">
        <f>IF(ISEVEN(ROW(Diff!BS64)), 4*Diff!BS64,2*Diff!BS64)</f>
        <v>0</v>
      </c>
      <c r="BT64">
        <f>IF(ISEVEN(ROW(Diff!BT64)), 4*Diff!BT64,2*Diff!BT64)</f>
        <v>0</v>
      </c>
      <c r="BU64">
        <f>IF(ISEVEN(ROW(Diff!BU64)), 4*Diff!BU64,2*Diff!BU64)</f>
        <v>0</v>
      </c>
      <c r="BV64">
        <f>IF(ISEVEN(ROW(Diff!BV64)), 4*Diff!BV64,2*Diff!BV64)</f>
        <v>0</v>
      </c>
      <c r="BW64">
        <f>IF(ISEVEN(ROW(Diff!BW64)), 4*Diff!BW64,2*Diff!BW64)</f>
        <v>0</v>
      </c>
      <c r="BX64">
        <f>IF(ISEVEN(ROW(Diff!BX64)), 4*Diff!BX64,2*Diff!BX64)</f>
        <v>0</v>
      </c>
      <c r="BY64">
        <f>IF(ISEVEN(ROW(Diff!BY64)), 4*Diff!BY64,2*Diff!BY64)</f>
        <v>0</v>
      </c>
      <c r="BZ64">
        <f>IF(ISEVEN(ROW(Diff!BZ64)), 4*Diff!BZ64,2*Diff!BZ64)</f>
        <v>0</v>
      </c>
      <c r="CA64">
        <f>IF(ISEVEN(ROW(Diff!CA64)), 4*Diff!CA64,2*Diff!CA64)</f>
        <v>0</v>
      </c>
      <c r="CB64">
        <f>IF(ISEVEN(ROW(Diff!CB64)), 4*Diff!CB64,2*Diff!CB64)</f>
        <v>0</v>
      </c>
      <c r="CC64">
        <f>IF(ISEVEN(ROW(Diff!CC64)), 4*Diff!CC64,2*Diff!CC64)</f>
        <v>0</v>
      </c>
      <c r="CD64">
        <f>IF(ISEVEN(ROW(Diff!CD64)), 4*Diff!CD64,2*Diff!CD64)</f>
        <v>0</v>
      </c>
      <c r="CE64">
        <f>IF(ISEVEN(ROW(Diff!CE64)), 4*Diff!CE64,2*Diff!CE64)</f>
        <v>0</v>
      </c>
      <c r="CF64">
        <f>IF(ISEVEN(ROW(Diff!CF64)), 4*Diff!CF64,2*Diff!CF64)</f>
        <v>0</v>
      </c>
      <c r="CG64">
        <f>IF(ISEVEN(ROW(Diff!CG64)), 4*Diff!CG64,2*Diff!CG64)</f>
        <v>0</v>
      </c>
      <c r="CH64">
        <f>IF(ISEVEN(ROW(Diff!CH64)), 4*Diff!CH64,2*Diff!CH64)</f>
        <v>0</v>
      </c>
      <c r="CI64">
        <f>IF(ISEVEN(ROW(Diff!CI64)), 4*Diff!CI64,2*Diff!CI64)</f>
        <v>0</v>
      </c>
      <c r="CJ64">
        <f>IF(ISEVEN(ROW(Diff!CJ64)), 4*Diff!CJ64,2*Diff!CJ64)</f>
        <v>0</v>
      </c>
      <c r="CK64">
        <f>IF(ISEVEN(ROW(Diff!CK64)), 4*Diff!CK64,2*Diff!CK64)</f>
        <v>0</v>
      </c>
      <c r="CL64">
        <f>IF(ISEVEN(ROW(Diff!CL64)), 4*Diff!CL64,2*Diff!CL64)</f>
        <v>0</v>
      </c>
      <c r="CM64">
        <f>IF(ISEVEN(ROW(Diff!CM64)), 4*Diff!CM64,2*Diff!CM64)</f>
        <v>0</v>
      </c>
      <c r="CN64">
        <f>IF(ISEVEN(ROW(Diff!CN64)), 4*Diff!CN64,2*Diff!CN64)</f>
        <v>0</v>
      </c>
      <c r="CO64">
        <f>IF(ISEVEN(ROW(Diff!CO64)), 4*Diff!CO64,2*Diff!CO64)</f>
        <v>0</v>
      </c>
      <c r="CP64">
        <f>IF(ISEVEN(ROW(Diff!CP64)), 4*Diff!CP64,2*Diff!CP64)</f>
        <v>0</v>
      </c>
      <c r="CQ64">
        <f>IF(ISEVEN(ROW(Diff!CQ64)), 4*Diff!CQ64,2*Diff!CQ64)</f>
        <v>0</v>
      </c>
      <c r="CR64">
        <f>IF(ISEVEN(ROW(Diff!CR64)), 4*Diff!CR64,2*Diff!CR64)</f>
        <v>0</v>
      </c>
      <c r="CS64">
        <f>IF(ISEVEN(ROW(Diff!CS64)), 4*Diff!CS64,2*Diff!CS64)</f>
        <v>0</v>
      </c>
      <c r="CT64">
        <f>IF(ISEVEN(ROW(Diff!CT64)), 4*Diff!CT64,2*Diff!CT64)</f>
        <v>0</v>
      </c>
    </row>
    <row r="65" spans="1:99">
      <c r="B65">
        <f>IF(ISEVEN(ROW(Diff!B65)), 4*Diff!B65,2*Diff!B65)</f>
        <v>0</v>
      </c>
      <c r="C65">
        <f>IF(ISEVEN(ROW(Diff!C65)), 4*Diff!C65,2*Diff!C65)</f>
        <v>0</v>
      </c>
      <c r="D65">
        <f>IF(ISEVEN(ROW(Diff!D65)), 4*Diff!D65,2*Diff!D65)</f>
        <v>0</v>
      </c>
      <c r="E65">
        <f>IF(ISEVEN(ROW(Diff!E65)), 4*Diff!E65,2*Diff!E65)</f>
        <v>0</v>
      </c>
      <c r="F65">
        <f>IF(ISEVEN(ROW(Diff!F65)), 4*Diff!F65,2*Diff!F65)</f>
        <v>0</v>
      </c>
      <c r="G65">
        <f>IF(ISEVEN(ROW(Diff!G65)), 4*Diff!G65,2*Diff!G65)</f>
        <v>0</v>
      </c>
      <c r="H65">
        <f>IF(ISEVEN(ROW(Diff!H65)), 4*Diff!H65,2*Diff!H65)</f>
        <v>0</v>
      </c>
      <c r="I65">
        <f>IF(ISEVEN(ROW(Diff!I65)), 4*Diff!I65,2*Diff!I65)</f>
        <v>0</v>
      </c>
      <c r="J65">
        <f>IF(ISEVEN(ROW(Diff!J65)), 4*Diff!J65,2*Diff!J65)</f>
        <v>0</v>
      </c>
      <c r="K65">
        <f>IF(ISEVEN(ROW(Diff!K65)), 4*Diff!K65,2*Diff!K65)</f>
        <v>0</v>
      </c>
      <c r="L65">
        <f>IF(ISEVEN(ROW(Diff!L65)), 4*Diff!L65,2*Diff!L65)</f>
        <v>0</v>
      </c>
      <c r="M65">
        <f>IF(ISEVEN(ROW(Diff!M65)), 4*Diff!M65,2*Diff!M65)</f>
        <v>0</v>
      </c>
      <c r="N65">
        <f>IF(ISEVEN(ROW(Diff!N65)), 4*Diff!N65,2*Diff!N65)</f>
        <v>0</v>
      </c>
      <c r="O65">
        <f>IF(ISEVEN(ROW(Diff!O65)), 4*Diff!O65,2*Diff!O65)</f>
        <v>0</v>
      </c>
      <c r="P65">
        <f>IF(ISEVEN(ROW(Diff!P65)), 4*Diff!P65,2*Diff!P65)</f>
        <v>0</v>
      </c>
      <c r="Q65">
        <f>IF(ISEVEN(ROW(Diff!Q65)), 4*Diff!Q65,2*Diff!Q65)</f>
        <v>0</v>
      </c>
      <c r="R65">
        <f>IF(ISEVEN(ROW(Diff!R65)), 4*Diff!R65,2*Diff!R65)</f>
        <v>0</v>
      </c>
      <c r="S65">
        <f>IF(ISEVEN(ROW(Diff!S65)), 4*Diff!S65,2*Diff!S65)</f>
        <v>0</v>
      </c>
      <c r="T65">
        <f>IF(ISEVEN(ROW(Diff!T65)), 4*Diff!T65,2*Diff!T65)</f>
        <v>0</v>
      </c>
      <c r="U65">
        <f>IF(ISEVEN(ROW(Diff!U65)), 4*Diff!U65,2*Diff!U65)</f>
        <v>0</v>
      </c>
      <c r="V65">
        <f>IF(ISEVEN(ROW(Diff!V65)), 4*Diff!V65,2*Diff!V65)</f>
        <v>0</v>
      </c>
      <c r="W65">
        <f>IF(ISEVEN(ROW(Diff!W65)), 4*Diff!W65,2*Diff!W65)</f>
        <v>0</v>
      </c>
      <c r="X65">
        <f>IF(ISEVEN(ROW(Diff!X65)), 4*Diff!X65,2*Diff!X65)</f>
        <v>0</v>
      </c>
      <c r="Y65">
        <f>IF(ISEVEN(ROW(Diff!Y65)), 4*Diff!Y65,2*Diff!Y65)</f>
        <v>0</v>
      </c>
      <c r="Z65">
        <f>IF(ISEVEN(ROW(Diff!Z65)), 4*Diff!Z65,2*Diff!Z65)</f>
        <v>0</v>
      </c>
      <c r="AA65">
        <f>IF(ISEVEN(ROW(Diff!AA65)), 4*Diff!AA65,2*Diff!AA65)</f>
        <v>0</v>
      </c>
      <c r="AB65">
        <f>IF(ISEVEN(ROW(Diff!AB65)), 4*Diff!AB65,2*Diff!AB65)</f>
        <v>0</v>
      </c>
      <c r="AC65">
        <f>IF(ISEVEN(ROW(Diff!AC65)), 4*Diff!AC65,2*Diff!AC65)</f>
        <v>0</v>
      </c>
      <c r="AD65">
        <f>IF(ISEVEN(ROW(Diff!AD65)), 4*Diff!AD65,2*Diff!AD65)</f>
        <v>0</v>
      </c>
      <c r="AE65">
        <f>IF(ISEVEN(ROW(Diff!AE65)), 4*Diff!AE65,2*Diff!AE65)</f>
        <v>0</v>
      </c>
      <c r="AF65">
        <f>IF(ISEVEN(ROW(Diff!AF65)), 4*Diff!AF65,2*Diff!AF65)</f>
        <v>0</v>
      </c>
      <c r="AG65">
        <f>IF(ISEVEN(ROW(Diff!AG65)), 4*Diff!AG65,2*Diff!AG65)</f>
        <v>0</v>
      </c>
      <c r="AH65">
        <f>IF(ISEVEN(ROW(Diff!AH65)), 4*Diff!AH65,2*Diff!AH65)</f>
        <v>0</v>
      </c>
      <c r="AI65">
        <f>IF(ISEVEN(ROW(Diff!AI65)), 4*Diff!AI65,2*Diff!AI65)</f>
        <v>0</v>
      </c>
      <c r="AJ65">
        <f>IF(ISEVEN(ROW(Diff!AJ65)), 4*Diff!AJ65,2*Diff!AJ65)</f>
        <v>0</v>
      </c>
      <c r="AK65">
        <f>IF(ISEVEN(ROW(Diff!AK65)), 4*Diff!AK65,2*Diff!AK65)</f>
        <v>0</v>
      </c>
      <c r="AL65">
        <f>IF(ISEVEN(ROW(Diff!AL65)), 4*Diff!AL65,2*Diff!AL65)</f>
        <v>0</v>
      </c>
      <c r="AM65">
        <f>IF(ISEVEN(ROW(Diff!AM65)), 4*Diff!AM65,2*Diff!AM65)</f>
        <v>0</v>
      </c>
      <c r="AN65">
        <f>IF(ISEVEN(ROW(Diff!AN65)), 4*Diff!AN65,2*Diff!AN65)</f>
        <v>0</v>
      </c>
      <c r="AO65">
        <f>IF(ISEVEN(ROW(Diff!AO65)), 4*Diff!AO65,2*Diff!AO65)</f>
        <v>0</v>
      </c>
      <c r="AP65">
        <f>IF(ISEVEN(ROW(Diff!AP65)), 4*Diff!AP65,2*Diff!AP65)</f>
        <v>0</v>
      </c>
      <c r="AQ65">
        <f>IF(ISEVEN(ROW(Diff!AQ65)), 4*Diff!AQ65,2*Diff!AQ65)</f>
        <v>0</v>
      </c>
      <c r="AR65">
        <f>IF(ISEVEN(ROW(Diff!AR65)), 4*Diff!AR65,2*Diff!AR65)</f>
        <v>0</v>
      </c>
      <c r="AS65">
        <f>IF(ISEVEN(ROW(Diff!AS65)), 4*Diff!AS65,2*Diff!AS65)</f>
        <v>0</v>
      </c>
      <c r="AT65">
        <f>IF(ISEVEN(ROW(Diff!AT65)), 4*Diff!AT65,2*Diff!AT65)</f>
        <v>0</v>
      </c>
      <c r="AU65">
        <f>IF(ISEVEN(ROW(Diff!AU65)), 4*Diff!AU65,2*Diff!AU65)</f>
        <v>0</v>
      </c>
      <c r="AV65">
        <f>IF(ISEVEN(ROW(Diff!AV65)), 4*Diff!AV65,2*Diff!AV65)</f>
        <v>0</v>
      </c>
      <c r="AW65">
        <f>IF(ISEVEN(ROW(Diff!AW65)), 4*Diff!AW65,2*Diff!AW65)</f>
        <v>0</v>
      </c>
      <c r="AX65">
        <f>IF(ISEVEN(ROW(Diff!AX65)), 4*Diff!AX65,2*Diff!AX65)</f>
        <v>0</v>
      </c>
      <c r="AY65">
        <f>IF(ISEVEN(ROW(Diff!AY65)), 4*Diff!AY65,2*Diff!AY65)</f>
        <v>0</v>
      </c>
      <c r="AZ65">
        <f>IF(ISEVEN(ROW(Diff!AZ65)), 4*Diff!AZ65,2*Diff!AZ65)</f>
        <v>0</v>
      </c>
      <c r="BA65">
        <f>IF(ISEVEN(ROW(Diff!BA65)), 4*Diff!BA65,2*Diff!BA65)</f>
        <v>0</v>
      </c>
      <c r="BB65">
        <f>IF(ISEVEN(ROW(Diff!BB65)), 4*Diff!BB65,2*Diff!BB65)</f>
        <v>0</v>
      </c>
      <c r="BC65">
        <f>IF(ISEVEN(ROW(Diff!BC65)), 4*Diff!BC65,2*Diff!BC65)</f>
        <v>0</v>
      </c>
      <c r="BD65">
        <f>IF(ISEVEN(ROW(Diff!BD65)), 4*Diff!BD65,2*Diff!BD65)</f>
        <v>0</v>
      </c>
      <c r="BE65">
        <f>IF(ISEVEN(ROW(Diff!BE65)), 4*Diff!BE65,2*Diff!BE65)</f>
        <v>0</v>
      </c>
      <c r="BF65">
        <f>IF(ISEVEN(ROW(Diff!BF65)), 4*Diff!BF65,2*Diff!BF65)</f>
        <v>0</v>
      </c>
      <c r="BG65">
        <f>IF(ISEVEN(ROW(Diff!BG65)), 4*Diff!BG65,2*Diff!BG65)</f>
        <v>0</v>
      </c>
      <c r="BH65">
        <f>IF(ISEVEN(ROW(Diff!BH65)), 4*Diff!BH65,2*Diff!BH65)</f>
        <v>0</v>
      </c>
      <c r="BI65">
        <f>IF(ISEVEN(ROW(Diff!BI65)), 4*Diff!BI65,2*Diff!BI65)</f>
        <v>0</v>
      </c>
      <c r="BJ65">
        <f>IF(ISEVEN(ROW(Diff!BJ65)), 4*Diff!BJ65,2*Diff!BJ65)</f>
        <v>0</v>
      </c>
      <c r="BK65">
        <f>IF(ISEVEN(ROW(Diff!BK65)), 4*Diff!BK65,2*Diff!BK65)</f>
        <v>0</v>
      </c>
      <c r="BL65">
        <f>IF(ISEVEN(ROW(Diff!BL65)), 4*Diff!BL65,2*Diff!BL65)</f>
        <v>0</v>
      </c>
      <c r="BM65">
        <f>IF(ISEVEN(ROW(Diff!BM65)), 4*Diff!BM65,2*Diff!BM65)</f>
        <v>0</v>
      </c>
      <c r="BN65">
        <f>IF(ISEVEN(ROW(Diff!BN65)), 4*Diff!BN65,2*Diff!BN65)</f>
        <v>0</v>
      </c>
      <c r="BO65">
        <f>IF(ISEVEN(ROW(Diff!BO65)), 4*Diff!BO65,2*Diff!BO65)</f>
        <v>0</v>
      </c>
      <c r="BP65">
        <f>IF(ISEVEN(ROW(Diff!BP65)), 4*Diff!BP65,2*Diff!BP65)</f>
        <v>0</v>
      </c>
      <c r="BQ65">
        <f>IF(ISEVEN(ROW(Diff!BQ65)), 4*Diff!BQ65,2*Diff!BQ65)</f>
        <v>0</v>
      </c>
      <c r="BR65">
        <f>IF(ISEVEN(ROW(Diff!BR65)), 4*Diff!BR65,2*Diff!BR65)</f>
        <v>0</v>
      </c>
      <c r="BS65">
        <f>IF(ISEVEN(ROW(Diff!BS65)), 4*Diff!BS65,2*Diff!BS65)</f>
        <v>0</v>
      </c>
      <c r="BT65">
        <f>IF(ISEVEN(ROW(Diff!BT65)), 4*Diff!BT65,2*Diff!BT65)</f>
        <v>0</v>
      </c>
      <c r="BU65">
        <f>IF(ISEVEN(ROW(Diff!BU65)), 4*Diff!BU65,2*Diff!BU65)</f>
        <v>0</v>
      </c>
      <c r="BV65">
        <f>IF(ISEVEN(ROW(Diff!BV65)), 4*Diff!BV65,2*Diff!BV65)</f>
        <v>0</v>
      </c>
      <c r="BW65">
        <f>IF(ISEVEN(ROW(Diff!BW65)), 4*Diff!BW65,2*Diff!BW65)</f>
        <v>0</v>
      </c>
      <c r="BX65">
        <f>IF(ISEVEN(ROW(Diff!BX65)), 4*Diff!BX65,2*Diff!BX65)</f>
        <v>0</v>
      </c>
      <c r="BY65">
        <f>IF(ISEVEN(ROW(Diff!BY65)), 4*Diff!BY65,2*Diff!BY65)</f>
        <v>0</v>
      </c>
      <c r="BZ65">
        <f>IF(ISEVEN(ROW(Diff!BZ65)), 4*Diff!BZ65,2*Diff!BZ65)</f>
        <v>0</v>
      </c>
      <c r="CA65">
        <f>IF(ISEVEN(ROW(Diff!CA65)), 4*Diff!CA65,2*Diff!CA65)</f>
        <v>0</v>
      </c>
      <c r="CB65">
        <f>IF(ISEVEN(ROW(Diff!CB65)), 4*Diff!CB65,2*Diff!CB65)</f>
        <v>0</v>
      </c>
      <c r="CC65">
        <f>IF(ISEVEN(ROW(Diff!CC65)), 4*Diff!CC65,2*Diff!CC65)</f>
        <v>0</v>
      </c>
      <c r="CD65">
        <f>IF(ISEVEN(ROW(Diff!CD65)), 4*Diff!CD65,2*Diff!CD65)</f>
        <v>0</v>
      </c>
      <c r="CE65">
        <f>IF(ISEVEN(ROW(Diff!CE65)), 4*Diff!CE65,2*Diff!CE65)</f>
        <v>0</v>
      </c>
      <c r="CF65">
        <f>IF(ISEVEN(ROW(Diff!CF65)), 4*Diff!CF65,2*Diff!CF65)</f>
        <v>0</v>
      </c>
      <c r="CG65">
        <f>IF(ISEVEN(ROW(Diff!CG65)), 4*Diff!CG65,2*Diff!CG65)</f>
        <v>0</v>
      </c>
      <c r="CH65">
        <f>IF(ISEVEN(ROW(Diff!CH65)), 4*Diff!CH65,2*Diff!CH65)</f>
        <v>0</v>
      </c>
      <c r="CI65">
        <f>IF(ISEVEN(ROW(Diff!CI65)), 4*Diff!CI65,2*Diff!CI65)</f>
        <v>0</v>
      </c>
      <c r="CJ65">
        <f>IF(ISEVEN(ROW(Diff!CJ65)), 4*Diff!CJ65,2*Diff!CJ65)</f>
        <v>0</v>
      </c>
      <c r="CK65">
        <f>IF(ISEVEN(ROW(Diff!CK65)), 4*Diff!CK65,2*Diff!CK65)</f>
        <v>0</v>
      </c>
      <c r="CL65">
        <f>IF(ISEVEN(ROW(Diff!CL65)), 4*Diff!CL65,2*Diff!CL65)</f>
        <v>0</v>
      </c>
      <c r="CM65">
        <f>IF(ISEVEN(ROW(Diff!CM65)), 4*Diff!CM65,2*Diff!CM65)</f>
        <v>0</v>
      </c>
      <c r="CN65">
        <f>IF(ISEVEN(ROW(Diff!CN65)), 4*Diff!CN65,2*Diff!CN65)</f>
        <v>0</v>
      </c>
      <c r="CO65">
        <f>IF(ISEVEN(ROW(Diff!CO65)), 4*Diff!CO65,2*Diff!CO65)</f>
        <v>0</v>
      </c>
      <c r="CP65">
        <f>IF(ISEVEN(ROW(Diff!CP65)), 4*Diff!CP65,2*Diff!CP65)</f>
        <v>0</v>
      </c>
      <c r="CQ65">
        <f>IF(ISEVEN(ROW(Diff!CQ65)), 4*Diff!CQ65,2*Diff!CQ65)</f>
        <v>0</v>
      </c>
      <c r="CR65">
        <f>IF(ISEVEN(ROW(Diff!CR65)), 4*Diff!CR65,2*Diff!CR65)</f>
        <v>0</v>
      </c>
      <c r="CS65">
        <f>IF(ISEVEN(ROW(Diff!CS65)), 4*Diff!CS65,2*Diff!CS65)</f>
        <v>0</v>
      </c>
      <c r="CT65">
        <f>IF(ISEVEN(ROW(Diff!CT65)), 4*Diff!CT65,2*Diff!CT65)</f>
        <v>0</v>
      </c>
    </row>
    <row r="66" spans="1:99">
      <c r="B66">
        <f>IF(ISEVEN(ROW(Diff!B66)), 4*Diff!B66,2*Diff!B66)</f>
        <v>0</v>
      </c>
      <c r="C66">
        <f>IF(ISEVEN(ROW(Diff!C66)), 4*Diff!C66,2*Diff!C66)</f>
        <v>0</v>
      </c>
      <c r="D66">
        <f>IF(ISEVEN(ROW(Diff!D66)), 4*Diff!D66,2*Diff!D66)</f>
        <v>0</v>
      </c>
      <c r="E66">
        <f>IF(ISEVEN(ROW(Diff!E66)), 4*Diff!E66,2*Diff!E66)</f>
        <v>0</v>
      </c>
      <c r="F66">
        <f>IF(ISEVEN(ROW(Diff!F66)), 4*Diff!F66,2*Diff!F66)</f>
        <v>0</v>
      </c>
      <c r="G66">
        <f>IF(ISEVEN(ROW(Diff!G66)), 4*Diff!G66,2*Diff!G66)</f>
        <v>0</v>
      </c>
      <c r="H66">
        <f>IF(ISEVEN(ROW(Diff!H66)), 4*Diff!H66,2*Diff!H66)</f>
        <v>0</v>
      </c>
      <c r="I66">
        <f>IF(ISEVEN(ROW(Diff!I66)), 4*Diff!I66,2*Diff!I66)</f>
        <v>0</v>
      </c>
      <c r="J66">
        <f>IF(ISEVEN(ROW(Diff!J66)), 4*Diff!J66,2*Diff!J66)</f>
        <v>0</v>
      </c>
      <c r="K66">
        <f>IF(ISEVEN(ROW(Diff!K66)), 4*Diff!K66,2*Diff!K66)</f>
        <v>0</v>
      </c>
      <c r="L66">
        <f>IF(ISEVEN(ROW(Diff!L66)), 4*Diff!L66,2*Diff!L66)</f>
        <v>0</v>
      </c>
      <c r="M66">
        <f>IF(ISEVEN(ROW(Diff!M66)), 4*Diff!M66,2*Diff!M66)</f>
        <v>0</v>
      </c>
      <c r="N66">
        <f>IF(ISEVEN(ROW(Diff!N66)), 4*Diff!N66,2*Diff!N66)</f>
        <v>0</v>
      </c>
      <c r="O66">
        <f>IF(ISEVEN(ROW(Diff!O66)), 4*Diff!O66,2*Diff!O66)</f>
        <v>0</v>
      </c>
      <c r="P66">
        <f>IF(ISEVEN(ROW(Diff!P66)), 4*Diff!P66,2*Diff!P66)</f>
        <v>0</v>
      </c>
      <c r="Q66">
        <f>IF(ISEVEN(ROW(Diff!Q66)), 4*Diff!Q66,2*Diff!Q66)</f>
        <v>0</v>
      </c>
      <c r="R66">
        <f>IF(ISEVEN(ROW(Diff!R66)), 4*Diff!R66,2*Diff!R66)</f>
        <v>0</v>
      </c>
      <c r="S66">
        <f>IF(ISEVEN(ROW(Diff!S66)), 4*Diff!S66,2*Diff!S66)</f>
        <v>0</v>
      </c>
      <c r="T66">
        <f>IF(ISEVEN(ROW(Diff!T66)), 4*Diff!T66,2*Diff!T66)</f>
        <v>0</v>
      </c>
      <c r="U66">
        <f>IF(ISEVEN(ROW(Diff!U66)), 4*Diff!U66,2*Diff!U66)</f>
        <v>0</v>
      </c>
      <c r="V66">
        <f>IF(ISEVEN(ROW(Diff!V66)), 4*Diff!V66,2*Diff!V66)</f>
        <v>0</v>
      </c>
      <c r="W66">
        <f>IF(ISEVEN(ROW(Diff!W66)), 4*Diff!W66,2*Diff!W66)</f>
        <v>0</v>
      </c>
      <c r="X66">
        <f>IF(ISEVEN(ROW(Diff!X66)), 4*Diff!X66,2*Diff!X66)</f>
        <v>0</v>
      </c>
      <c r="Y66">
        <f>IF(ISEVEN(ROW(Diff!Y66)), 4*Diff!Y66,2*Diff!Y66)</f>
        <v>0</v>
      </c>
      <c r="Z66">
        <f>IF(ISEVEN(ROW(Diff!Z66)), 4*Diff!Z66,2*Diff!Z66)</f>
        <v>0</v>
      </c>
      <c r="AA66">
        <f>IF(ISEVEN(ROW(Diff!AA66)), 4*Diff!AA66,2*Diff!AA66)</f>
        <v>0</v>
      </c>
      <c r="AB66">
        <f>IF(ISEVEN(ROW(Diff!AB66)), 4*Diff!AB66,2*Diff!AB66)</f>
        <v>0</v>
      </c>
      <c r="AC66">
        <f>IF(ISEVEN(ROW(Diff!AC66)), 4*Diff!AC66,2*Diff!AC66)</f>
        <v>0</v>
      </c>
      <c r="AD66">
        <f>IF(ISEVEN(ROW(Diff!AD66)), 4*Diff!AD66,2*Diff!AD66)</f>
        <v>0</v>
      </c>
      <c r="AE66">
        <f>IF(ISEVEN(ROW(Diff!AE66)), 4*Diff!AE66,2*Diff!AE66)</f>
        <v>0</v>
      </c>
      <c r="AF66">
        <f>IF(ISEVEN(ROW(Diff!AF66)), 4*Diff!AF66,2*Diff!AF66)</f>
        <v>0</v>
      </c>
      <c r="AG66">
        <f>IF(ISEVEN(ROW(Diff!AG66)), 4*Diff!AG66,2*Diff!AG66)</f>
        <v>0</v>
      </c>
      <c r="AH66">
        <f>IF(ISEVEN(ROW(Diff!AH66)), 4*Diff!AH66,2*Diff!AH66)</f>
        <v>0</v>
      </c>
      <c r="AI66">
        <f>IF(ISEVEN(ROW(Diff!AI66)), 4*Diff!AI66,2*Diff!AI66)</f>
        <v>0</v>
      </c>
      <c r="AJ66">
        <f>IF(ISEVEN(ROW(Diff!AJ66)), 4*Diff!AJ66,2*Diff!AJ66)</f>
        <v>0</v>
      </c>
      <c r="AK66">
        <f>IF(ISEVEN(ROW(Diff!AK66)), 4*Diff!AK66,2*Diff!AK66)</f>
        <v>0</v>
      </c>
      <c r="AL66">
        <f>IF(ISEVEN(ROW(Diff!AL66)), 4*Diff!AL66,2*Diff!AL66)</f>
        <v>0</v>
      </c>
      <c r="AM66">
        <f>IF(ISEVEN(ROW(Diff!AM66)), 4*Diff!AM66,2*Diff!AM66)</f>
        <v>0</v>
      </c>
      <c r="AN66">
        <f>IF(ISEVEN(ROW(Diff!AN66)), 4*Diff!AN66,2*Diff!AN66)</f>
        <v>0</v>
      </c>
      <c r="AO66">
        <f>IF(ISEVEN(ROW(Diff!AO66)), 4*Diff!AO66,2*Diff!AO66)</f>
        <v>0</v>
      </c>
      <c r="AP66">
        <f>IF(ISEVEN(ROW(Diff!AP66)), 4*Diff!AP66,2*Diff!AP66)</f>
        <v>0</v>
      </c>
      <c r="AQ66">
        <f>IF(ISEVEN(ROW(Diff!AQ66)), 4*Diff!AQ66,2*Diff!AQ66)</f>
        <v>0</v>
      </c>
      <c r="AR66">
        <f>IF(ISEVEN(ROW(Diff!AR66)), 4*Diff!AR66,2*Diff!AR66)</f>
        <v>0</v>
      </c>
      <c r="AS66">
        <f>IF(ISEVEN(ROW(Diff!AS66)), 4*Diff!AS66,2*Diff!AS66)</f>
        <v>0</v>
      </c>
      <c r="AT66">
        <f>IF(ISEVEN(ROW(Diff!AT66)), 4*Diff!AT66,2*Diff!AT66)</f>
        <v>0</v>
      </c>
      <c r="AU66">
        <f>IF(ISEVEN(ROW(Diff!AU66)), 4*Diff!AU66,2*Diff!AU66)</f>
        <v>0</v>
      </c>
      <c r="AV66">
        <f>IF(ISEVEN(ROW(Diff!AV66)), 4*Diff!AV66,2*Diff!AV66)</f>
        <v>0</v>
      </c>
      <c r="AW66">
        <f>IF(ISEVEN(ROW(Diff!AW66)), 4*Diff!AW66,2*Diff!AW66)</f>
        <v>0</v>
      </c>
      <c r="AX66">
        <f>IF(ISEVEN(ROW(Diff!AX66)), 4*Diff!AX66,2*Diff!AX66)</f>
        <v>0</v>
      </c>
      <c r="AY66">
        <f>IF(ISEVEN(ROW(Diff!AY66)), 4*Diff!AY66,2*Diff!AY66)</f>
        <v>0</v>
      </c>
      <c r="AZ66">
        <f>IF(ISEVEN(ROW(Diff!AZ66)), 4*Diff!AZ66,2*Diff!AZ66)</f>
        <v>0</v>
      </c>
      <c r="BA66">
        <f>IF(ISEVEN(ROW(Diff!BA66)), 4*Diff!BA66,2*Diff!BA66)</f>
        <v>0</v>
      </c>
      <c r="BB66">
        <f>IF(ISEVEN(ROW(Diff!BB66)), 4*Diff!BB66,2*Diff!BB66)</f>
        <v>0</v>
      </c>
      <c r="BC66">
        <f>IF(ISEVEN(ROW(Diff!BC66)), 4*Diff!BC66,2*Diff!BC66)</f>
        <v>0</v>
      </c>
      <c r="BD66">
        <f>IF(ISEVEN(ROW(Diff!BD66)), 4*Diff!BD66,2*Diff!BD66)</f>
        <v>0</v>
      </c>
      <c r="BE66">
        <f>IF(ISEVEN(ROW(Diff!BE66)), 4*Diff!BE66,2*Diff!BE66)</f>
        <v>0</v>
      </c>
      <c r="BF66">
        <f>IF(ISEVEN(ROW(Diff!BF66)), 4*Diff!BF66,2*Diff!BF66)</f>
        <v>0</v>
      </c>
      <c r="BG66">
        <f>IF(ISEVEN(ROW(Diff!BG66)), 4*Diff!BG66,2*Diff!BG66)</f>
        <v>0</v>
      </c>
      <c r="BH66">
        <f>IF(ISEVEN(ROW(Diff!BH66)), 4*Diff!BH66,2*Diff!BH66)</f>
        <v>0</v>
      </c>
      <c r="BI66">
        <f>IF(ISEVEN(ROW(Diff!BI66)), 4*Diff!BI66,2*Diff!BI66)</f>
        <v>0</v>
      </c>
      <c r="BJ66">
        <f>IF(ISEVEN(ROW(Diff!BJ66)), 4*Diff!BJ66,2*Diff!BJ66)</f>
        <v>0</v>
      </c>
      <c r="BK66">
        <f>IF(ISEVEN(ROW(Diff!BK66)), 4*Diff!BK66,2*Diff!BK66)</f>
        <v>0</v>
      </c>
      <c r="BL66">
        <f>IF(ISEVEN(ROW(Diff!BL66)), 4*Diff!BL66,2*Diff!BL66)</f>
        <v>0</v>
      </c>
      <c r="BM66">
        <f>IF(ISEVEN(ROW(Diff!BM66)), 4*Diff!BM66,2*Diff!BM66)</f>
        <v>0</v>
      </c>
      <c r="BN66">
        <f>IF(ISEVEN(ROW(Diff!BN66)), 4*Diff!BN66,2*Diff!BN66)</f>
        <v>0</v>
      </c>
      <c r="BO66">
        <f>IF(ISEVEN(ROW(Diff!BO66)), 4*Diff!BO66,2*Diff!BO66)</f>
        <v>0</v>
      </c>
      <c r="BP66">
        <f>IF(ISEVEN(ROW(Diff!BP66)), 4*Diff!BP66,2*Diff!BP66)</f>
        <v>0</v>
      </c>
      <c r="BQ66">
        <f>IF(ISEVEN(ROW(Diff!BQ66)), 4*Diff!BQ66,2*Diff!BQ66)</f>
        <v>0</v>
      </c>
      <c r="BR66">
        <f>IF(ISEVEN(ROW(Diff!BR66)), 4*Diff!BR66,2*Diff!BR66)</f>
        <v>0</v>
      </c>
      <c r="BS66">
        <f>IF(ISEVEN(ROW(Diff!BS66)), 4*Diff!BS66,2*Diff!BS66)</f>
        <v>0</v>
      </c>
      <c r="BT66">
        <f>IF(ISEVEN(ROW(Diff!BT66)), 4*Diff!BT66,2*Diff!BT66)</f>
        <v>0</v>
      </c>
      <c r="BU66">
        <f>IF(ISEVEN(ROW(Diff!BU66)), 4*Diff!BU66,2*Diff!BU66)</f>
        <v>0</v>
      </c>
      <c r="BV66">
        <f>IF(ISEVEN(ROW(Diff!BV66)), 4*Diff!BV66,2*Diff!BV66)</f>
        <v>0</v>
      </c>
      <c r="BW66">
        <f>IF(ISEVEN(ROW(Diff!BW66)), 4*Diff!BW66,2*Diff!BW66)</f>
        <v>0</v>
      </c>
      <c r="BX66">
        <f>IF(ISEVEN(ROW(Diff!BX66)), 4*Diff!BX66,2*Diff!BX66)</f>
        <v>0</v>
      </c>
      <c r="BY66">
        <f>IF(ISEVEN(ROW(Diff!BY66)), 4*Diff!BY66,2*Diff!BY66)</f>
        <v>0</v>
      </c>
      <c r="BZ66">
        <f>IF(ISEVEN(ROW(Diff!BZ66)), 4*Diff!BZ66,2*Diff!BZ66)</f>
        <v>0</v>
      </c>
      <c r="CA66">
        <f>IF(ISEVEN(ROW(Diff!CA66)), 4*Diff!CA66,2*Diff!CA66)</f>
        <v>0</v>
      </c>
      <c r="CB66">
        <f>IF(ISEVEN(ROW(Diff!CB66)), 4*Diff!CB66,2*Diff!CB66)</f>
        <v>0</v>
      </c>
      <c r="CC66">
        <f>IF(ISEVEN(ROW(Diff!CC66)), 4*Diff!CC66,2*Diff!CC66)</f>
        <v>0</v>
      </c>
      <c r="CD66">
        <f>IF(ISEVEN(ROW(Diff!CD66)), 4*Diff!CD66,2*Diff!CD66)</f>
        <v>0</v>
      </c>
      <c r="CE66">
        <f>IF(ISEVEN(ROW(Diff!CE66)), 4*Diff!CE66,2*Diff!CE66)</f>
        <v>0</v>
      </c>
      <c r="CF66">
        <f>IF(ISEVEN(ROW(Diff!CF66)), 4*Diff!CF66,2*Diff!CF66)</f>
        <v>0</v>
      </c>
      <c r="CG66">
        <f>IF(ISEVEN(ROW(Diff!CG66)), 4*Diff!CG66,2*Diff!CG66)</f>
        <v>0</v>
      </c>
      <c r="CH66">
        <f>IF(ISEVEN(ROW(Diff!CH66)), 4*Diff!CH66,2*Diff!CH66)</f>
        <v>0</v>
      </c>
      <c r="CI66">
        <f>IF(ISEVEN(ROW(Diff!CI66)), 4*Diff!CI66,2*Diff!CI66)</f>
        <v>0</v>
      </c>
      <c r="CJ66">
        <f>IF(ISEVEN(ROW(Diff!CJ66)), 4*Diff!CJ66,2*Diff!CJ66)</f>
        <v>0</v>
      </c>
      <c r="CK66">
        <f>IF(ISEVEN(ROW(Diff!CK66)), 4*Diff!CK66,2*Diff!CK66)</f>
        <v>0</v>
      </c>
      <c r="CL66">
        <f>IF(ISEVEN(ROW(Diff!CL66)), 4*Diff!CL66,2*Diff!CL66)</f>
        <v>0</v>
      </c>
      <c r="CM66">
        <f>IF(ISEVEN(ROW(Diff!CM66)), 4*Diff!CM66,2*Diff!CM66)</f>
        <v>0</v>
      </c>
      <c r="CN66">
        <f>IF(ISEVEN(ROW(Diff!CN66)), 4*Diff!CN66,2*Diff!CN66)</f>
        <v>0</v>
      </c>
      <c r="CO66">
        <f>IF(ISEVEN(ROW(Diff!CO66)), 4*Diff!CO66,2*Diff!CO66)</f>
        <v>0</v>
      </c>
      <c r="CP66">
        <f>IF(ISEVEN(ROW(Diff!CP66)), 4*Diff!CP66,2*Diff!CP66)</f>
        <v>0</v>
      </c>
      <c r="CQ66">
        <f>IF(ISEVEN(ROW(Diff!CQ66)), 4*Diff!CQ66,2*Diff!CQ66)</f>
        <v>0</v>
      </c>
      <c r="CR66">
        <f>IF(ISEVEN(ROW(Diff!CR66)), 4*Diff!CR66,2*Diff!CR66)</f>
        <v>0</v>
      </c>
      <c r="CS66">
        <f>IF(ISEVEN(ROW(Diff!CS66)), 4*Diff!CS66,2*Diff!CS66)</f>
        <v>0</v>
      </c>
      <c r="CT66">
        <f>IF(ISEVEN(ROW(Diff!CT66)), 4*Diff!CT66,2*Diff!CT66)</f>
        <v>0</v>
      </c>
    </row>
    <row r="67" spans="1:99">
      <c r="B67">
        <f>IF(ISEVEN(ROW(Diff!B67)), 4*Diff!B67,2*Diff!B67)</f>
        <v>0</v>
      </c>
      <c r="C67">
        <f>IF(ISEVEN(ROW(Diff!C67)), 4*Diff!C67,2*Diff!C67)</f>
        <v>0</v>
      </c>
      <c r="D67">
        <f>IF(ISEVEN(ROW(Diff!D67)), 4*Diff!D67,2*Diff!D67)</f>
        <v>0</v>
      </c>
      <c r="E67">
        <f>IF(ISEVEN(ROW(Diff!E67)), 4*Diff!E67,2*Diff!E67)</f>
        <v>0</v>
      </c>
      <c r="F67">
        <f>IF(ISEVEN(ROW(Diff!F67)), 4*Diff!F67,2*Diff!F67)</f>
        <v>0</v>
      </c>
      <c r="G67">
        <f>IF(ISEVEN(ROW(Diff!G67)), 4*Diff!G67,2*Diff!G67)</f>
        <v>0</v>
      </c>
      <c r="H67">
        <f>IF(ISEVEN(ROW(Diff!H67)), 4*Diff!H67,2*Diff!H67)</f>
        <v>0</v>
      </c>
      <c r="I67">
        <f>IF(ISEVEN(ROW(Diff!I67)), 4*Diff!I67,2*Diff!I67)</f>
        <v>0</v>
      </c>
      <c r="J67">
        <f>IF(ISEVEN(ROW(Diff!J67)), 4*Diff!J67,2*Diff!J67)</f>
        <v>0</v>
      </c>
      <c r="K67">
        <f>IF(ISEVEN(ROW(Diff!K67)), 4*Diff!K67,2*Diff!K67)</f>
        <v>0</v>
      </c>
      <c r="L67">
        <f>IF(ISEVEN(ROW(Diff!L67)), 4*Diff!L67,2*Diff!L67)</f>
        <v>0</v>
      </c>
      <c r="M67">
        <f>IF(ISEVEN(ROW(Diff!M67)), 4*Diff!M67,2*Diff!M67)</f>
        <v>0</v>
      </c>
      <c r="N67">
        <f>IF(ISEVEN(ROW(Diff!N67)), 4*Diff!N67,2*Diff!N67)</f>
        <v>0</v>
      </c>
      <c r="O67">
        <f>IF(ISEVEN(ROW(Diff!O67)), 4*Diff!O67,2*Diff!O67)</f>
        <v>0</v>
      </c>
      <c r="P67">
        <f>IF(ISEVEN(ROW(Diff!P67)), 4*Diff!P67,2*Diff!P67)</f>
        <v>0</v>
      </c>
      <c r="Q67">
        <f>IF(ISEVEN(ROW(Diff!Q67)), 4*Diff!Q67,2*Diff!Q67)</f>
        <v>0</v>
      </c>
      <c r="R67">
        <f>IF(ISEVEN(ROW(Diff!R67)), 4*Diff!R67,2*Diff!R67)</f>
        <v>0</v>
      </c>
      <c r="S67">
        <f>IF(ISEVEN(ROW(Diff!S67)), 4*Diff!S67,2*Diff!S67)</f>
        <v>0</v>
      </c>
      <c r="T67">
        <f>IF(ISEVEN(ROW(Diff!T67)), 4*Diff!T67,2*Diff!T67)</f>
        <v>0</v>
      </c>
      <c r="U67">
        <f>IF(ISEVEN(ROW(Diff!U67)), 4*Diff!U67,2*Diff!U67)</f>
        <v>0</v>
      </c>
      <c r="V67">
        <f>IF(ISEVEN(ROW(Diff!V67)), 4*Diff!V67,2*Diff!V67)</f>
        <v>0</v>
      </c>
      <c r="W67">
        <f>IF(ISEVEN(ROW(Diff!W67)), 4*Diff!W67,2*Diff!W67)</f>
        <v>0</v>
      </c>
      <c r="X67">
        <f>IF(ISEVEN(ROW(Diff!X67)), 4*Diff!X67,2*Diff!X67)</f>
        <v>0</v>
      </c>
      <c r="Y67">
        <f>IF(ISEVEN(ROW(Diff!Y67)), 4*Diff!Y67,2*Diff!Y67)</f>
        <v>0</v>
      </c>
      <c r="Z67">
        <f>IF(ISEVEN(ROW(Diff!Z67)), 4*Diff!Z67,2*Diff!Z67)</f>
        <v>0</v>
      </c>
      <c r="AA67">
        <f>IF(ISEVEN(ROW(Diff!AA67)), 4*Diff!AA67,2*Diff!AA67)</f>
        <v>0</v>
      </c>
      <c r="AB67">
        <f>IF(ISEVEN(ROW(Diff!AB67)), 4*Diff!AB67,2*Diff!AB67)</f>
        <v>0</v>
      </c>
      <c r="AC67">
        <f>IF(ISEVEN(ROW(Diff!AC67)), 4*Diff!AC67,2*Diff!AC67)</f>
        <v>0</v>
      </c>
      <c r="AD67">
        <f>IF(ISEVEN(ROW(Diff!AD67)), 4*Diff!AD67,2*Diff!AD67)</f>
        <v>0</v>
      </c>
      <c r="AE67">
        <f>IF(ISEVEN(ROW(Diff!AE67)), 4*Diff!AE67,2*Diff!AE67)</f>
        <v>0</v>
      </c>
      <c r="AF67">
        <f>IF(ISEVEN(ROW(Diff!AF67)), 4*Diff!AF67,2*Diff!AF67)</f>
        <v>0</v>
      </c>
      <c r="AG67">
        <f>IF(ISEVEN(ROW(Diff!AG67)), 4*Diff!AG67,2*Diff!AG67)</f>
        <v>0</v>
      </c>
      <c r="AH67">
        <f>IF(ISEVEN(ROW(Diff!AH67)), 4*Diff!AH67,2*Diff!AH67)</f>
        <v>0</v>
      </c>
      <c r="AI67">
        <f>IF(ISEVEN(ROW(Diff!AI67)), 4*Diff!AI67,2*Diff!AI67)</f>
        <v>0</v>
      </c>
      <c r="AJ67">
        <f>IF(ISEVEN(ROW(Diff!AJ67)), 4*Diff!AJ67,2*Diff!AJ67)</f>
        <v>0</v>
      </c>
      <c r="AK67">
        <f>IF(ISEVEN(ROW(Diff!AK67)), 4*Diff!AK67,2*Diff!AK67)</f>
        <v>0</v>
      </c>
      <c r="AL67">
        <f>IF(ISEVEN(ROW(Diff!AL67)), 4*Diff!AL67,2*Diff!AL67)</f>
        <v>0</v>
      </c>
      <c r="AM67">
        <f>IF(ISEVEN(ROW(Diff!AM67)), 4*Diff!AM67,2*Diff!AM67)</f>
        <v>0</v>
      </c>
      <c r="AN67">
        <f>IF(ISEVEN(ROW(Diff!AN67)), 4*Diff!AN67,2*Diff!AN67)</f>
        <v>0</v>
      </c>
      <c r="AO67">
        <f>IF(ISEVEN(ROW(Diff!AO67)), 4*Diff!AO67,2*Diff!AO67)</f>
        <v>0</v>
      </c>
      <c r="AP67">
        <f>IF(ISEVEN(ROW(Diff!AP67)), 4*Diff!AP67,2*Diff!AP67)</f>
        <v>0</v>
      </c>
      <c r="AQ67">
        <f>IF(ISEVEN(ROW(Diff!AQ67)), 4*Diff!AQ67,2*Diff!AQ67)</f>
        <v>0</v>
      </c>
      <c r="AR67">
        <f>IF(ISEVEN(ROW(Diff!AR67)), 4*Diff!AR67,2*Diff!AR67)</f>
        <v>0</v>
      </c>
      <c r="AS67">
        <f>IF(ISEVEN(ROW(Diff!AS67)), 4*Diff!AS67,2*Diff!AS67)</f>
        <v>0</v>
      </c>
      <c r="AT67">
        <f>IF(ISEVEN(ROW(Diff!AT67)), 4*Diff!AT67,2*Diff!AT67)</f>
        <v>0</v>
      </c>
      <c r="AU67">
        <f>IF(ISEVEN(ROW(Diff!AU67)), 4*Diff!AU67,2*Diff!AU67)</f>
        <v>0</v>
      </c>
      <c r="AV67">
        <f>IF(ISEVEN(ROW(Diff!AV67)), 4*Diff!AV67,2*Diff!AV67)</f>
        <v>0</v>
      </c>
      <c r="AW67">
        <f>IF(ISEVEN(ROW(Diff!AW67)), 4*Diff!AW67,2*Diff!AW67)</f>
        <v>0</v>
      </c>
      <c r="AX67">
        <f>IF(ISEVEN(ROW(Diff!AX67)), 4*Diff!AX67,2*Diff!AX67)</f>
        <v>0</v>
      </c>
      <c r="AY67">
        <f>IF(ISEVEN(ROW(Diff!AY67)), 4*Diff!AY67,2*Diff!AY67)</f>
        <v>0</v>
      </c>
      <c r="AZ67">
        <f>IF(ISEVEN(ROW(Diff!AZ67)), 4*Diff!AZ67,2*Diff!AZ67)</f>
        <v>0</v>
      </c>
      <c r="BA67">
        <f>IF(ISEVEN(ROW(Diff!BA67)), 4*Diff!BA67,2*Diff!BA67)</f>
        <v>0</v>
      </c>
      <c r="BB67">
        <f>IF(ISEVEN(ROW(Diff!BB67)), 4*Diff!BB67,2*Diff!BB67)</f>
        <v>0</v>
      </c>
      <c r="BC67">
        <f>IF(ISEVEN(ROW(Diff!BC67)), 4*Diff!BC67,2*Diff!BC67)</f>
        <v>0</v>
      </c>
      <c r="BD67">
        <f>IF(ISEVEN(ROW(Diff!BD67)), 4*Diff!BD67,2*Diff!BD67)</f>
        <v>0</v>
      </c>
      <c r="BE67">
        <f>IF(ISEVEN(ROW(Diff!BE67)), 4*Diff!BE67,2*Diff!BE67)</f>
        <v>0</v>
      </c>
      <c r="BF67">
        <f>IF(ISEVEN(ROW(Diff!BF67)), 4*Diff!BF67,2*Diff!BF67)</f>
        <v>0</v>
      </c>
      <c r="BG67">
        <f>IF(ISEVEN(ROW(Diff!BG67)), 4*Diff!BG67,2*Diff!BG67)</f>
        <v>0</v>
      </c>
      <c r="BH67">
        <f>IF(ISEVEN(ROW(Diff!BH67)), 4*Diff!BH67,2*Diff!BH67)</f>
        <v>0</v>
      </c>
      <c r="BI67">
        <f>IF(ISEVEN(ROW(Diff!BI67)), 4*Diff!BI67,2*Diff!BI67)</f>
        <v>0</v>
      </c>
      <c r="BJ67">
        <f>IF(ISEVEN(ROW(Diff!BJ67)), 4*Diff!BJ67,2*Diff!BJ67)</f>
        <v>0</v>
      </c>
      <c r="BK67">
        <f>IF(ISEVEN(ROW(Diff!BK67)), 4*Diff!BK67,2*Diff!BK67)</f>
        <v>0</v>
      </c>
      <c r="BL67">
        <f>IF(ISEVEN(ROW(Diff!BL67)), 4*Diff!BL67,2*Diff!BL67)</f>
        <v>0</v>
      </c>
      <c r="BM67">
        <f>IF(ISEVEN(ROW(Diff!BM67)), 4*Diff!BM67,2*Diff!BM67)</f>
        <v>0</v>
      </c>
      <c r="BN67">
        <f>IF(ISEVEN(ROW(Diff!BN67)), 4*Diff!BN67,2*Diff!BN67)</f>
        <v>0</v>
      </c>
      <c r="BO67">
        <f>IF(ISEVEN(ROW(Diff!BO67)), 4*Diff!BO67,2*Diff!BO67)</f>
        <v>0</v>
      </c>
      <c r="BP67">
        <f>IF(ISEVEN(ROW(Diff!BP67)), 4*Diff!BP67,2*Diff!BP67)</f>
        <v>0</v>
      </c>
      <c r="BQ67">
        <f>IF(ISEVEN(ROW(Diff!BQ67)), 4*Diff!BQ67,2*Diff!BQ67)</f>
        <v>0</v>
      </c>
      <c r="BR67">
        <f>IF(ISEVEN(ROW(Diff!BR67)), 4*Diff!BR67,2*Diff!BR67)</f>
        <v>0</v>
      </c>
      <c r="BS67">
        <f>IF(ISEVEN(ROW(Diff!BS67)), 4*Diff!BS67,2*Diff!BS67)</f>
        <v>0</v>
      </c>
      <c r="BT67">
        <f>IF(ISEVEN(ROW(Diff!BT67)), 4*Diff!BT67,2*Diff!BT67)</f>
        <v>0</v>
      </c>
      <c r="BU67">
        <f>IF(ISEVEN(ROW(Diff!BU67)), 4*Diff!BU67,2*Diff!BU67)</f>
        <v>0</v>
      </c>
      <c r="BV67">
        <f>IF(ISEVEN(ROW(Diff!BV67)), 4*Diff!BV67,2*Diff!BV67)</f>
        <v>0</v>
      </c>
      <c r="BW67">
        <f>IF(ISEVEN(ROW(Diff!BW67)), 4*Diff!BW67,2*Diff!BW67)</f>
        <v>0</v>
      </c>
      <c r="BX67">
        <f>IF(ISEVEN(ROW(Diff!BX67)), 4*Diff!BX67,2*Diff!BX67)</f>
        <v>0</v>
      </c>
      <c r="BY67">
        <f>IF(ISEVEN(ROW(Diff!BY67)), 4*Diff!BY67,2*Diff!BY67)</f>
        <v>0</v>
      </c>
      <c r="BZ67">
        <f>IF(ISEVEN(ROW(Diff!BZ67)), 4*Diff!BZ67,2*Diff!BZ67)</f>
        <v>0</v>
      </c>
      <c r="CA67">
        <f>IF(ISEVEN(ROW(Diff!CA67)), 4*Diff!CA67,2*Diff!CA67)</f>
        <v>0</v>
      </c>
      <c r="CB67">
        <f>IF(ISEVEN(ROW(Diff!CB67)), 4*Diff!CB67,2*Diff!CB67)</f>
        <v>0</v>
      </c>
      <c r="CC67">
        <f>IF(ISEVEN(ROW(Diff!CC67)), 4*Diff!CC67,2*Diff!CC67)</f>
        <v>0</v>
      </c>
      <c r="CD67">
        <f>IF(ISEVEN(ROW(Diff!CD67)), 4*Diff!CD67,2*Diff!CD67)</f>
        <v>0</v>
      </c>
      <c r="CE67">
        <f>IF(ISEVEN(ROW(Diff!CE67)), 4*Diff!CE67,2*Diff!CE67)</f>
        <v>0</v>
      </c>
      <c r="CF67">
        <f>IF(ISEVEN(ROW(Diff!CF67)), 4*Diff!CF67,2*Diff!CF67)</f>
        <v>0</v>
      </c>
      <c r="CG67">
        <f>IF(ISEVEN(ROW(Diff!CG67)), 4*Diff!CG67,2*Diff!CG67)</f>
        <v>0</v>
      </c>
      <c r="CH67">
        <f>IF(ISEVEN(ROW(Diff!CH67)), 4*Diff!CH67,2*Diff!CH67)</f>
        <v>0</v>
      </c>
      <c r="CI67">
        <f>IF(ISEVEN(ROW(Diff!CI67)), 4*Diff!CI67,2*Diff!CI67)</f>
        <v>0</v>
      </c>
      <c r="CJ67">
        <f>IF(ISEVEN(ROW(Diff!CJ67)), 4*Diff!CJ67,2*Diff!CJ67)</f>
        <v>0</v>
      </c>
      <c r="CK67">
        <f>IF(ISEVEN(ROW(Diff!CK67)), 4*Diff!CK67,2*Diff!CK67)</f>
        <v>0</v>
      </c>
      <c r="CL67">
        <f>IF(ISEVEN(ROW(Diff!CL67)), 4*Diff!CL67,2*Diff!CL67)</f>
        <v>0</v>
      </c>
      <c r="CM67">
        <f>IF(ISEVEN(ROW(Diff!CM67)), 4*Diff!CM67,2*Diff!CM67)</f>
        <v>0</v>
      </c>
      <c r="CN67">
        <f>IF(ISEVEN(ROW(Diff!CN67)), 4*Diff!CN67,2*Diff!CN67)</f>
        <v>0</v>
      </c>
      <c r="CO67">
        <f>IF(ISEVEN(ROW(Diff!CO67)), 4*Diff!CO67,2*Diff!CO67)</f>
        <v>0</v>
      </c>
      <c r="CP67">
        <f>IF(ISEVEN(ROW(Diff!CP67)), 4*Diff!CP67,2*Diff!CP67)</f>
        <v>0</v>
      </c>
      <c r="CQ67">
        <f>IF(ISEVEN(ROW(Diff!CQ67)), 4*Diff!CQ67,2*Diff!CQ67)</f>
        <v>0</v>
      </c>
      <c r="CR67">
        <f>IF(ISEVEN(ROW(Diff!CR67)), 4*Diff!CR67,2*Diff!CR67)</f>
        <v>0</v>
      </c>
      <c r="CS67">
        <f>IF(ISEVEN(ROW(Diff!CS67)), 4*Diff!CS67,2*Diff!CS67)</f>
        <v>0</v>
      </c>
      <c r="CT67">
        <f>IF(ISEVEN(ROW(Diff!CT67)), 4*Diff!CT67,2*Diff!CT67)</f>
        <v>0</v>
      </c>
    </row>
    <row r="68" spans="1:99">
      <c r="B68">
        <f>IF(ISEVEN(ROW(Diff!B68)), 4*Diff!B68,2*Diff!B68)</f>
        <v>0</v>
      </c>
      <c r="C68">
        <f>IF(ISEVEN(ROW(Diff!C68)), 4*Diff!C68,2*Diff!C68)</f>
        <v>0</v>
      </c>
      <c r="D68">
        <f>IF(ISEVEN(ROW(Diff!D68)), 4*Diff!D68,2*Diff!D68)</f>
        <v>0</v>
      </c>
      <c r="E68">
        <f>IF(ISEVEN(ROW(Diff!E68)), 4*Diff!E68,2*Diff!E68)</f>
        <v>0</v>
      </c>
      <c r="F68">
        <f>IF(ISEVEN(ROW(Diff!F68)), 4*Diff!F68,2*Diff!F68)</f>
        <v>0</v>
      </c>
      <c r="G68">
        <f>IF(ISEVEN(ROW(Diff!G68)), 4*Diff!G68,2*Diff!G68)</f>
        <v>0</v>
      </c>
      <c r="H68">
        <f>IF(ISEVEN(ROW(Diff!H68)), 4*Diff!H68,2*Diff!H68)</f>
        <v>0</v>
      </c>
      <c r="I68">
        <f>IF(ISEVEN(ROW(Diff!I68)), 4*Diff!I68,2*Diff!I68)</f>
        <v>0</v>
      </c>
      <c r="J68">
        <f>IF(ISEVEN(ROW(Diff!J68)), 4*Diff!J68,2*Diff!J68)</f>
        <v>0</v>
      </c>
      <c r="K68">
        <f>IF(ISEVEN(ROW(Diff!K68)), 4*Diff!K68,2*Diff!K68)</f>
        <v>0</v>
      </c>
      <c r="L68">
        <f>IF(ISEVEN(ROW(Diff!L68)), 4*Diff!L68,2*Diff!L68)</f>
        <v>0</v>
      </c>
      <c r="M68">
        <f>IF(ISEVEN(ROW(Diff!M68)), 4*Diff!M68,2*Diff!M68)</f>
        <v>0</v>
      </c>
      <c r="N68">
        <f>IF(ISEVEN(ROW(Diff!N68)), 4*Diff!N68,2*Diff!N68)</f>
        <v>0</v>
      </c>
      <c r="O68">
        <f>IF(ISEVEN(ROW(Diff!O68)), 4*Diff!O68,2*Diff!O68)</f>
        <v>0</v>
      </c>
      <c r="P68">
        <f>IF(ISEVEN(ROW(Diff!P68)), 4*Diff!P68,2*Diff!P68)</f>
        <v>0</v>
      </c>
      <c r="Q68">
        <f>IF(ISEVEN(ROW(Diff!Q68)), 4*Diff!Q68,2*Diff!Q68)</f>
        <v>0</v>
      </c>
      <c r="R68">
        <f>IF(ISEVEN(ROW(Diff!R68)), 4*Diff!R68,2*Diff!R68)</f>
        <v>0</v>
      </c>
      <c r="S68">
        <f>IF(ISEVEN(ROW(Diff!S68)), 4*Diff!S68,2*Diff!S68)</f>
        <v>0</v>
      </c>
      <c r="T68">
        <f>IF(ISEVEN(ROW(Diff!T68)), 4*Diff!T68,2*Diff!T68)</f>
        <v>0</v>
      </c>
      <c r="U68">
        <f>IF(ISEVEN(ROW(Diff!U68)), 4*Diff!U68,2*Diff!U68)</f>
        <v>0</v>
      </c>
      <c r="V68">
        <f>IF(ISEVEN(ROW(Diff!V68)), 4*Diff!V68,2*Diff!V68)</f>
        <v>0</v>
      </c>
      <c r="W68">
        <f>IF(ISEVEN(ROW(Diff!W68)), 4*Diff!W68,2*Diff!W68)</f>
        <v>0</v>
      </c>
      <c r="X68">
        <f>IF(ISEVEN(ROW(Diff!X68)), 4*Diff!X68,2*Diff!X68)</f>
        <v>0</v>
      </c>
      <c r="Y68">
        <f>IF(ISEVEN(ROW(Diff!Y68)), 4*Diff!Y68,2*Diff!Y68)</f>
        <v>0</v>
      </c>
      <c r="Z68">
        <f>IF(ISEVEN(ROW(Diff!Z68)), 4*Diff!Z68,2*Diff!Z68)</f>
        <v>0</v>
      </c>
      <c r="AA68">
        <f>IF(ISEVEN(ROW(Diff!AA68)), 4*Diff!AA68,2*Diff!AA68)</f>
        <v>0</v>
      </c>
      <c r="AB68">
        <f>IF(ISEVEN(ROW(Diff!AB68)), 4*Diff!AB68,2*Diff!AB68)</f>
        <v>0</v>
      </c>
      <c r="AC68">
        <f>IF(ISEVEN(ROW(Diff!AC68)), 4*Diff!AC68,2*Diff!AC68)</f>
        <v>0</v>
      </c>
      <c r="AD68">
        <f>IF(ISEVEN(ROW(Diff!AD68)), 4*Diff!AD68,2*Diff!AD68)</f>
        <v>0</v>
      </c>
      <c r="AE68">
        <f>IF(ISEVEN(ROW(Diff!AE68)), 4*Diff!AE68,2*Diff!AE68)</f>
        <v>0</v>
      </c>
      <c r="AF68">
        <f>IF(ISEVEN(ROW(Diff!AF68)), 4*Diff!AF68,2*Diff!AF68)</f>
        <v>0</v>
      </c>
      <c r="AG68">
        <f>IF(ISEVEN(ROW(Diff!AG68)), 4*Diff!AG68,2*Diff!AG68)</f>
        <v>0</v>
      </c>
      <c r="AH68">
        <f>IF(ISEVEN(ROW(Diff!AH68)), 4*Diff!AH68,2*Diff!AH68)</f>
        <v>0</v>
      </c>
      <c r="AI68">
        <f>IF(ISEVEN(ROW(Diff!AI68)), 4*Diff!AI68,2*Diff!AI68)</f>
        <v>0</v>
      </c>
      <c r="AJ68">
        <f>IF(ISEVEN(ROW(Diff!AJ68)), 4*Diff!AJ68,2*Diff!AJ68)</f>
        <v>0</v>
      </c>
      <c r="AK68">
        <f>IF(ISEVEN(ROW(Diff!AK68)), 4*Diff!AK68,2*Diff!AK68)</f>
        <v>0</v>
      </c>
      <c r="AL68">
        <f>IF(ISEVEN(ROW(Diff!AL68)), 4*Diff!AL68,2*Diff!AL68)</f>
        <v>0</v>
      </c>
      <c r="AM68">
        <f>IF(ISEVEN(ROW(Diff!AM68)), 4*Diff!AM68,2*Diff!AM68)</f>
        <v>0</v>
      </c>
      <c r="AN68">
        <f>IF(ISEVEN(ROW(Diff!AN68)), 4*Diff!AN68,2*Diff!AN68)</f>
        <v>0</v>
      </c>
      <c r="AO68">
        <f>IF(ISEVEN(ROW(Diff!AO68)), 4*Diff!AO68,2*Diff!AO68)</f>
        <v>0</v>
      </c>
      <c r="AP68">
        <f>IF(ISEVEN(ROW(Diff!AP68)), 4*Diff!AP68,2*Diff!AP68)</f>
        <v>0</v>
      </c>
      <c r="AQ68">
        <f>IF(ISEVEN(ROW(Diff!AQ68)), 4*Diff!AQ68,2*Diff!AQ68)</f>
        <v>0</v>
      </c>
      <c r="AR68">
        <f>IF(ISEVEN(ROW(Diff!AR68)), 4*Diff!AR68,2*Diff!AR68)</f>
        <v>0</v>
      </c>
      <c r="AS68">
        <f>IF(ISEVEN(ROW(Diff!AS68)), 4*Diff!AS68,2*Diff!AS68)</f>
        <v>0</v>
      </c>
      <c r="AT68">
        <f>IF(ISEVEN(ROW(Diff!AT68)), 4*Diff!AT68,2*Diff!AT68)</f>
        <v>0</v>
      </c>
      <c r="AU68">
        <f>IF(ISEVEN(ROW(Diff!AU68)), 4*Diff!AU68,2*Diff!AU68)</f>
        <v>0</v>
      </c>
      <c r="AV68">
        <f>IF(ISEVEN(ROW(Diff!AV68)), 4*Diff!AV68,2*Diff!AV68)</f>
        <v>0</v>
      </c>
      <c r="AW68">
        <f>IF(ISEVEN(ROW(Diff!AW68)), 4*Diff!AW68,2*Diff!AW68)</f>
        <v>0</v>
      </c>
      <c r="AX68">
        <f>IF(ISEVEN(ROW(Diff!AX68)), 4*Diff!AX68,2*Diff!AX68)</f>
        <v>0</v>
      </c>
      <c r="AY68">
        <f>IF(ISEVEN(ROW(Diff!AY68)), 4*Diff!AY68,2*Diff!AY68)</f>
        <v>0</v>
      </c>
      <c r="AZ68">
        <f>IF(ISEVEN(ROW(Diff!AZ68)), 4*Diff!AZ68,2*Diff!AZ68)</f>
        <v>0</v>
      </c>
      <c r="BA68">
        <f>IF(ISEVEN(ROW(Diff!BA68)), 4*Diff!BA68,2*Diff!BA68)</f>
        <v>0</v>
      </c>
      <c r="BB68">
        <f>IF(ISEVEN(ROW(Diff!BB68)), 4*Diff!BB68,2*Diff!BB68)</f>
        <v>0</v>
      </c>
      <c r="BC68">
        <f>IF(ISEVEN(ROW(Diff!BC68)), 4*Diff!BC68,2*Diff!BC68)</f>
        <v>0</v>
      </c>
      <c r="BD68">
        <f>IF(ISEVEN(ROW(Diff!BD68)), 4*Diff!BD68,2*Diff!BD68)</f>
        <v>0</v>
      </c>
      <c r="BE68">
        <f>IF(ISEVEN(ROW(Diff!BE68)), 4*Diff!BE68,2*Diff!BE68)</f>
        <v>0</v>
      </c>
      <c r="BF68">
        <f>IF(ISEVEN(ROW(Diff!BF68)), 4*Diff!BF68,2*Diff!BF68)</f>
        <v>0</v>
      </c>
      <c r="BG68">
        <f>IF(ISEVEN(ROW(Diff!BG68)), 4*Diff!BG68,2*Diff!BG68)</f>
        <v>0</v>
      </c>
      <c r="BH68">
        <f>IF(ISEVEN(ROW(Diff!BH68)), 4*Diff!BH68,2*Diff!BH68)</f>
        <v>0</v>
      </c>
      <c r="BI68">
        <f>IF(ISEVEN(ROW(Diff!BI68)), 4*Diff!BI68,2*Diff!BI68)</f>
        <v>0</v>
      </c>
      <c r="BJ68">
        <f>IF(ISEVEN(ROW(Diff!BJ68)), 4*Diff!BJ68,2*Diff!BJ68)</f>
        <v>0</v>
      </c>
      <c r="BK68">
        <f>IF(ISEVEN(ROW(Diff!BK68)), 4*Diff!BK68,2*Diff!BK68)</f>
        <v>0</v>
      </c>
      <c r="BL68">
        <f>IF(ISEVEN(ROW(Diff!BL68)), 4*Diff!BL68,2*Diff!BL68)</f>
        <v>0</v>
      </c>
      <c r="BM68">
        <f>IF(ISEVEN(ROW(Diff!BM68)), 4*Diff!BM68,2*Diff!BM68)</f>
        <v>0</v>
      </c>
      <c r="BN68">
        <f>IF(ISEVEN(ROW(Diff!BN68)), 4*Diff!BN68,2*Diff!BN68)</f>
        <v>0</v>
      </c>
      <c r="BO68">
        <f>IF(ISEVEN(ROW(Diff!BO68)), 4*Diff!BO68,2*Diff!BO68)</f>
        <v>0</v>
      </c>
      <c r="BP68">
        <f>IF(ISEVEN(ROW(Diff!BP68)), 4*Diff!BP68,2*Diff!BP68)</f>
        <v>0</v>
      </c>
      <c r="BQ68">
        <f>IF(ISEVEN(ROW(Diff!BQ68)), 4*Diff!BQ68,2*Diff!BQ68)</f>
        <v>0</v>
      </c>
      <c r="BR68">
        <f>IF(ISEVEN(ROW(Diff!BR68)), 4*Diff!BR68,2*Diff!BR68)</f>
        <v>0</v>
      </c>
      <c r="BS68">
        <f>IF(ISEVEN(ROW(Diff!BS68)), 4*Diff!BS68,2*Diff!BS68)</f>
        <v>0</v>
      </c>
      <c r="BT68">
        <f>IF(ISEVEN(ROW(Diff!BT68)), 4*Diff!BT68,2*Diff!BT68)</f>
        <v>0</v>
      </c>
      <c r="BU68">
        <f>IF(ISEVEN(ROW(Diff!BU68)), 4*Diff!BU68,2*Diff!BU68)</f>
        <v>0</v>
      </c>
      <c r="BV68">
        <f>IF(ISEVEN(ROW(Diff!BV68)), 4*Diff!BV68,2*Diff!BV68)</f>
        <v>0</v>
      </c>
      <c r="BW68">
        <f>IF(ISEVEN(ROW(Diff!BW68)), 4*Diff!BW68,2*Diff!BW68)</f>
        <v>0</v>
      </c>
      <c r="BX68">
        <f>IF(ISEVEN(ROW(Diff!BX68)), 4*Diff!BX68,2*Diff!BX68)</f>
        <v>0</v>
      </c>
      <c r="BY68">
        <f>IF(ISEVEN(ROW(Diff!BY68)), 4*Diff!BY68,2*Diff!BY68)</f>
        <v>0</v>
      </c>
      <c r="BZ68">
        <f>IF(ISEVEN(ROW(Diff!BZ68)), 4*Diff!BZ68,2*Diff!BZ68)</f>
        <v>0</v>
      </c>
      <c r="CA68">
        <f>IF(ISEVEN(ROW(Diff!CA68)), 4*Diff!CA68,2*Diff!CA68)</f>
        <v>0</v>
      </c>
      <c r="CB68">
        <f>IF(ISEVEN(ROW(Diff!CB68)), 4*Diff!CB68,2*Diff!CB68)</f>
        <v>0</v>
      </c>
      <c r="CC68">
        <f>IF(ISEVEN(ROW(Diff!CC68)), 4*Diff!CC68,2*Diff!CC68)</f>
        <v>0</v>
      </c>
      <c r="CD68">
        <f>IF(ISEVEN(ROW(Diff!CD68)), 4*Diff!CD68,2*Diff!CD68)</f>
        <v>0</v>
      </c>
      <c r="CE68">
        <f>IF(ISEVEN(ROW(Diff!CE68)), 4*Diff!CE68,2*Diff!CE68)</f>
        <v>0</v>
      </c>
      <c r="CF68">
        <f>IF(ISEVEN(ROW(Diff!CF68)), 4*Diff!CF68,2*Diff!CF68)</f>
        <v>0</v>
      </c>
      <c r="CG68">
        <f>IF(ISEVEN(ROW(Diff!CG68)), 4*Diff!CG68,2*Diff!CG68)</f>
        <v>0</v>
      </c>
      <c r="CH68">
        <f>IF(ISEVEN(ROW(Diff!CH68)), 4*Diff!CH68,2*Diff!CH68)</f>
        <v>0</v>
      </c>
      <c r="CI68">
        <f>IF(ISEVEN(ROW(Diff!CI68)), 4*Diff!CI68,2*Diff!CI68)</f>
        <v>0</v>
      </c>
      <c r="CJ68">
        <f>IF(ISEVEN(ROW(Diff!CJ68)), 4*Diff!CJ68,2*Diff!CJ68)</f>
        <v>0</v>
      </c>
      <c r="CK68">
        <f>IF(ISEVEN(ROW(Diff!CK68)), 4*Diff!CK68,2*Diff!CK68)</f>
        <v>0</v>
      </c>
      <c r="CL68">
        <f>IF(ISEVEN(ROW(Diff!CL68)), 4*Diff!CL68,2*Diff!CL68)</f>
        <v>0</v>
      </c>
      <c r="CM68">
        <f>IF(ISEVEN(ROW(Diff!CM68)), 4*Diff!CM68,2*Diff!CM68)</f>
        <v>0</v>
      </c>
      <c r="CN68">
        <f>IF(ISEVEN(ROW(Diff!CN68)), 4*Diff!CN68,2*Diff!CN68)</f>
        <v>0</v>
      </c>
      <c r="CO68">
        <f>IF(ISEVEN(ROW(Diff!CO68)), 4*Diff!CO68,2*Diff!CO68)</f>
        <v>0</v>
      </c>
      <c r="CP68">
        <f>IF(ISEVEN(ROW(Diff!CP68)), 4*Diff!CP68,2*Diff!CP68)</f>
        <v>0</v>
      </c>
      <c r="CQ68">
        <f>IF(ISEVEN(ROW(Diff!CQ68)), 4*Diff!CQ68,2*Diff!CQ68)</f>
        <v>0</v>
      </c>
      <c r="CR68">
        <f>IF(ISEVEN(ROW(Diff!CR68)), 4*Diff!CR68,2*Diff!CR68)</f>
        <v>0</v>
      </c>
      <c r="CS68">
        <f>IF(ISEVEN(ROW(Diff!CS68)), 4*Diff!CS68,2*Diff!CS68)</f>
        <v>0</v>
      </c>
      <c r="CT68">
        <f>IF(ISEVEN(ROW(Diff!CT68)), 4*Diff!CT68,2*Diff!CT68)</f>
        <v>0</v>
      </c>
    </row>
    <row r="69" spans="1:99">
      <c r="B69">
        <f>IF(ISEVEN(ROW(Diff!B69)), 4*Diff!B69,2*Diff!B69)</f>
        <v>0</v>
      </c>
      <c r="C69">
        <f>IF(ISEVEN(ROW(Diff!C69)), 4*Diff!C69,2*Diff!C69)</f>
        <v>0</v>
      </c>
      <c r="D69">
        <f>IF(ISEVEN(ROW(Diff!D69)), 4*Diff!D69,2*Diff!D69)</f>
        <v>0</v>
      </c>
      <c r="E69">
        <f>IF(ISEVEN(ROW(Diff!E69)), 4*Diff!E69,2*Diff!E69)</f>
        <v>0</v>
      </c>
      <c r="F69">
        <f>IF(ISEVEN(ROW(Diff!F69)), 4*Diff!F69,2*Diff!F69)</f>
        <v>0</v>
      </c>
      <c r="G69">
        <f>IF(ISEVEN(ROW(Diff!G69)), 4*Diff!G69,2*Diff!G69)</f>
        <v>0</v>
      </c>
      <c r="H69">
        <f>IF(ISEVEN(ROW(Diff!H69)), 4*Diff!H69,2*Diff!H69)</f>
        <v>0</v>
      </c>
      <c r="I69">
        <f>IF(ISEVEN(ROW(Diff!I69)), 4*Diff!I69,2*Diff!I69)</f>
        <v>0</v>
      </c>
      <c r="J69">
        <f>IF(ISEVEN(ROW(Diff!J69)), 4*Diff!J69,2*Diff!J69)</f>
        <v>0</v>
      </c>
      <c r="K69">
        <f>IF(ISEVEN(ROW(Diff!K69)), 4*Diff!K69,2*Diff!K69)</f>
        <v>0</v>
      </c>
      <c r="L69">
        <f>IF(ISEVEN(ROW(Diff!L69)), 4*Diff!L69,2*Diff!L69)</f>
        <v>0</v>
      </c>
      <c r="M69">
        <f>IF(ISEVEN(ROW(Diff!M69)), 4*Diff!M69,2*Diff!M69)</f>
        <v>0</v>
      </c>
      <c r="N69">
        <f>IF(ISEVEN(ROW(Diff!N69)), 4*Diff!N69,2*Diff!N69)</f>
        <v>0</v>
      </c>
      <c r="O69">
        <f>IF(ISEVEN(ROW(Diff!O69)), 4*Diff!O69,2*Diff!O69)</f>
        <v>0</v>
      </c>
      <c r="P69">
        <f>IF(ISEVEN(ROW(Diff!P69)), 4*Diff!P69,2*Diff!P69)</f>
        <v>0</v>
      </c>
      <c r="Q69">
        <f>IF(ISEVEN(ROW(Diff!Q69)), 4*Diff!Q69,2*Diff!Q69)</f>
        <v>0</v>
      </c>
      <c r="R69">
        <f>IF(ISEVEN(ROW(Diff!R69)), 4*Diff!R69,2*Diff!R69)</f>
        <v>0</v>
      </c>
      <c r="S69">
        <f>IF(ISEVEN(ROW(Diff!S69)), 4*Diff!S69,2*Diff!S69)</f>
        <v>0</v>
      </c>
      <c r="T69">
        <f>IF(ISEVEN(ROW(Diff!T69)), 4*Diff!T69,2*Diff!T69)</f>
        <v>0</v>
      </c>
      <c r="U69">
        <f>IF(ISEVEN(ROW(Diff!U69)), 4*Diff!U69,2*Diff!U69)</f>
        <v>0</v>
      </c>
      <c r="V69">
        <f>IF(ISEVEN(ROW(Diff!V69)), 4*Diff!V69,2*Diff!V69)</f>
        <v>0</v>
      </c>
      <c r="W69">
        <f>IF(ISEVEN(ROW(Diff!W69)), 4*Diff!W69,2*Diff!W69)</f>
        <v>0</v>
      </c>
      <c r="X69">
        <f>IF(ISEVEN(ROW(Diff!X69)), 4*Diff!X69,2*Diff!X69)</f>
        <v>0</v>
      </c>
      <c r="Y69">
        <f>IF(ISEVEN(ROW(Diff!Y69)), 4*Diff!Y69,2*Diff!Y69)</f>
        <v>0</v>
      </c>
      <c r="Z69">
        <f>IF(ISEVEN(ROW(Diff!Z69)), 4*Diff!Z69,2*Diff!Z69)</f>
        <v>0</v>
      </c>
      <c r="AA69">
        <f>IF(ISEVEN(ROW(Diff!AA69)), 4*Diff!AA69,2*Diff!AA69)</f>
        <v>0</v>
      </c>
      <c r="AB69">
        <f>IF(ISEVEN(ROW(Diff!AB69)), 4*Diff!AB69,2*Diff!AB69)</f>
        <v>0</v>
      </c>
      <c r="AC69">
        <f>IF(ISEVEN(ROW(Diff!AC69)), 4*Diff!AC69,2*Diff!AC69)</f>
        <v>0</v>
      </c>
      <c r="AD69">
        <f>IF(ISEVEN(ROW(Diff!AD69)), 4*Diff!AD69,2*Diff!AD69)</f>
        <v>0</v>
      </c>
      <c r="AE69">
        <f>IF(ISEVEN(ROW(Diff!AE69)), 4*Diff!AE69,2*Diff!AE69)</f>
        <v>0</v>
      </c>
      <c r="AF69">
        <f>IF(ISEVEN(ROW(Diff!AF69)), 4*Diff!AF69,2*Diff!AF69)</f>
        <v>0</v>
      </c>
      <c r="AG69">
        <f>IF(ISEVEN(ROW(Diff!AG69)), 4*Diff!AG69,2*Diff!AG69)</f>
        <v>0</v>
      </c>
      <c r="AH69">
        <f>IF(ISEVEN(ROW(Diff!AH69)), 4*Diff!AH69,2*Diff!AH69)</f>
        <v>0</v>
      </c>
      <c r="AI69">
        <f>IF(ISEVEN(ROW(Diff!AI69)), 4*Diff!AI69,2*Diff!AI69)</f>
        <v>0</v>
      </c>
      <c r="AJ69">
        <f>IF(ISEVEN(ROW(Diff!AJ69)), 4*Diff!AJ69,2*Diff!AJ69)</f>
        <v>0</v>
      </c>
      <c r="AK69">
        <f>IF(ISEVEN(ROW(Diff!AK69)), 4*Diff!AK69,2*Diff!AK69)</f>
        <v>0</v>
      </c>
      <c r="AL69">
        <f>IF(ISEVEN(ROW(Diff!AL69)), 4*Diff!AL69,2*Diff!AL69)</f>
        <v>0</v>
      </c>
      <c r="AM69">
        <f>IF(ISEVEN(ROW(Diff!AM69)), 4*Diff!AM69,2*Diff!AM69)</f>
        <v>0</v>
      </c>
      <c r="AN69">
        <f>IF(ISEVEN(ROW(Diff!AN69)), 4*Diff!AN69,2*Diff!AN69)</f>
        <v>0</v>
      </c>
      <c r="AO69">
        <f>IF(ISEVEN(ROW(Diff!AO69)), 4*Diff!AO69,2*Diff!AO69)</f>
        <v>0</v>
      </c>
      <c r="AP69">
        <f>IF(ISEVEN(ROW(Diff!AP69)), 4*Diff!AP69,2*Diff!AP69)</f>
        <v>0</v>
      </c>
      <c r="AQ69">
        <f>IF(ISEVEN(ROW(Diff!AQ69)), 4*Diff!AQ69,2*Diff!AQ69)</f>
        <v>0</v>
      </c>
      <c r="AR69">
        <f>IF(ISEVEN(ROW(Diff!AR69)), 4*Diff!AR69,2*Diff!AR69)</f>
        <v>0</v>
      </c>
      <c r="AS69">
        <f>IF(ISEVEN(ROW(Diff!AS69)), 4*Diff!AS69,2*Diff!AS69)</f>
        <v>0</v>
      </c>
      <c r="AT69">
        <f>IF(ISEVEN(ROW(Diff!AT69)), 4*Diff!AT69,2*Diff!AT69)</f>
        <v>0</v>
      </c>
      <c r="AU69">
        <f>IF(ISEVEN(ROW(Diff!AU69)), 4*Diff!AU69,2*Diff!AU69)</f>
        <v>0</v>
      </c>
      <c r="AV69">
        <f>IF(ISEVEN(ROW(Diff!AV69)), 4*Diff!AV69,2*Diff!AV69)</f>
        <v>0</v>
      </c>
      <c r="AW69">
        <f>IF(ISEVEN(ROW(Diff!AW69)), 4*Diff!AW69,2*Diff!AW69)</f>
        <v>0</v>
      </c>
      <c r="AX69">
        <f>IF(ISEVEN(ROW(Diff!AX69)), 4*Diff!AX69,2*Diff!AX69)</f>
        <v>0</v>
      </c>
      <c r="AY69">
        <f>IF(ISEVEN(ROW(Diff!AY69)), 4*Diff!AY69,2*Diff!AY69)</f>
        <v>0</v>
      </c>
      <c r="AZ69">
        <f>IF(ISEVEN(ROW(Diff!AZ69)), 4*Diff!AZ69,2*Diff!AZ69)</f>
        <v>0</v>
      </c>
      <c r="BA69">
        <f>IF(ISEVEN(ROW(Diff!BA69)), 4*Diff!BA69,2*Diff!BA69)</f>
        <v>0</v>
      </c>
      <c r="BB69">
        <f>IF(ISEVEN(ROW(Diff!BB69)), 4*Diff!BB69,2*Diff!BB69)</f>
        <v>0</v>
      </c>
      <c r="BC69">
        <f>IF(ISEVEN(ROW(Diff!BC69)), 4*Diff!BC69,2*Diff!BC69)</f>
        <v>0</v>
      </c>
      <c r="BD69">
        <f>IF(ISEVEN(ROW(Diff!BD69)), 4*Diff!BD69,2*Diff!BD69)</f>
        <v>0</v>
      </c>
      <c r="BE69">
        <f>IF(ISEVEN(ROW(Diff!BE69)), 4*Diff!BE69,2*Diff!BE69)</f>
        <v>0</v>
      </c>
      <c r="BF69">
        <f>IF(ISEVEN(ROW(Diff!BF69)), 4*Diff!BF69,2*Diff!BF69)</f>
        <v>0</v>
      </c>
      <c r="BG69">
        <f>IF(ISEVEN(ROW(Diff!BG69)), 4*Diff!BG69,2*Diff!BG69)</f>
        <v>0</v>
      </c>
      <c r="BH69">
        <f>IF(ISEVEN(ROW(Diff!BH69)), 4*Diff!BH69,2*Diff!BH69)</f>
        <v>0</v>
      </c>
      <c r="BI69">
        <f>IF(ISEVEN(ROW(Diff!BI69)), 4*Diff!BI69,2*Diff!BI69)</f>
        <v>0</v>
      </c>
      <c r="BJ69">
        <f>IF(ISEVEN(ROW(Diff!BJ69)), 4*Diff!BJ69,2*Diff!BJ69)</f>
        <v>0</v>
      </c>
      <c r="BK69">
        <f>IF(ISEVEN(ROW(Diff!BK69)), 4*Diff!BK69,2*Diff!BK69)</f>
        <v>0</v>
      </c>
      <c r="BL69">
        <f>IF(ISEVEN(ROW(Diff!BL69)), 4*Diff!BL69,2*Diff!BL69)</f>
        <v>0</v>
      </c>
      <c r="BM69">
        <f>IF(ISEVEN(ROW(Diff!BM69)), 4*Diff!BM69,2*Diff!BM69)</f>
        <v>0</v>
      </c>
      <c r="BN69">
        <f>IF(ISEVEN(ROW(Diff!BN69)), 4*Diff!BN69,2*Diff!BN69)</f>
        <v>0</v>
      </c>
      <c r="BO69">
        <f>IF(ISEVEN(ROW(Diff!BO69)), 4*Diff!BO69,2*Diff!BO69)</f>
        <v>0</v>
      </c>
      <c r="BP69">
        <f>IF(ISEVEN(ROW(Diff!BP69)), 4*Diff!BP69,2*Diff!BP69)</f>
        <v>0</v>
      </c>
      <c r="BQ69">
        <f>IF(ISEVEN(ROW(Diff!BQ69)), 4*Diff!BQ69,2*Diff!BQ69)</f>
        <v>0</v>
      </c>
      <c r="BR69">
        <f>IF(ISEVEN(ROW(Diff!BR69)), 4*Diff!BR69,2*Diff!BR69)</f>
        <v>0</v>
      </c>
      <c r="BS69">
        <f>IF(ISEVEN(ROW(Diff!BS69)), 4*Diff!BS69,2*Diff!BS69)</f>
        <v>0</v>
      </c>
      <c r="BT69">
        <f>IF(ISEVEN(ROW(Diff!BT69)), 4*Diff!BT69,2*Diff!BT69)</f>
        <v>0</v>
      </c>
      <c r="BU69">
        <f>IF(ISEVEN(ROW(Diff!BU69)), 4*Diff!BU69,2*Diff!BU69)</f>
        <v>0</v>
      </c>
      <c r="BV69">
        <f>IF(ISEVEN(ROW(Diff!BV69)), 4*Diff!BV69,2*Diff!BV69)</f>
        <v>0</v>
      </c>
      <c r="BW69">
        <f>IF(ISEVEN(ROW(Diff!BW69)), 4*Diff!BW69,2*Diff!BW69)</f>
        <v>0</v>
      </c>
      <c r="BX69">
        <f>IF(ISEVEN(ROW(Diff!BX69)), 4*Diff!BX69,2*Diff!BX69)</f>
        <v>0</v>
      </c>
      <c r="BY69">
        <f>IF(ISEVEN(ROW(Diff!BY69)), 4*Diff!BY69,2*Diff!BY69)</f>
        <v>0</v>
      </c>
      <c r="BZ69">
        <f>IF(ISEVEN(ROW(Diff!BZ69)), 4*Diff!BZ69,2*Diff!BZ69)</f>
        <v>0</v>
      </c>
      <c r="CA69">
        <f>IF(ISEVEN(ROW(Diff!CA69)), 4*Diff!CA69,2*Diff!CA69)</f>
        <v>0</v>
      </c>
      <c r="CB69">
        <f>IF(ISEVEN(ROW(Diff!CB69)), 4*Diff!CB69,2*Diff!CB69)</f>
        <v>0</v>
      </c>
      <c r="CC69">
        <f>IF(ISEVEN(ROW(Diff!CC69)), 4*Diff!CC69,2*Diff!CC69)</f>
        <v>0</v>
      </c>
      <c r="CD69">
        <f>IF(ISEVEN(ROW(Diff!CD69)), 4*Diff!CD69,2*Diff!CD69)</f>
        <v>0</v>
      </c>
      <c r="CE69">
        <f>IF(ISEVEN(ROW(Diff!CE69)), 4*Diff!CE69,2*Diff!CE69)</f>
        <v>0</v>
      </c>
      <c r="CF69">
        <f>IF(ISEVEN(ROW(Diff!CF69)), 4*Diff!CF69,2*Diff!CF69)</f>
        <v>0</v>
      </c>
      <c r="CG69">
        <f>IF(ISEVEN(ROW(Diff!CG69)), 4*Diff!CG69,2*Diff!CG69)</f>
        <v>0</v>
      </c>
      <c r="CH69">
        <f>IF(ISEVEN(ROW(Diff!CH69)), 4*Diff!CH69,2*Diff!CH69)</f>
        <v>0</v>
      </c>
      <c r="CI69">
        <f>IF(ISEVEN(ROW(Diff!CI69)), 4*Diff!CI69,2*Diff!CI69)</f>
        <v>0</v>
      </c>
      <c r="CJ69">
        <f>IF(ISEVEN(ROW(Diff!CJ69)), 4*Diff!CJ69,2*Diff!CJ69)</f>
        <v>0</v>
      </c>
      <c r="CK69">
        <f>IF(ISEVEN(ROW(Diff!CK69)), 4*Diff!CK69,2*Diff!CK69)</f>
        <v>0</v>
      </c>
      <c r="CL69">
        <f>IF(ISEVEN(ROW(Diff!CL69)), 4*Diff!CL69,2*Diff!CL69)</f>
        <v>0</v>
      </c>
      <c r="CM69">
        <f>IF(ISEVEN(ROW(Diff!CM69)), 4*Diff!CM69,2*Diff!CM69)</f>
        <v>0</v>
      </c>
      <c r="CN69">
        <f>IF(ISEVEN(ROW(Diff!CN69)), 4*Diff!CN69,2*Diff!CN69)</f>
        <v>0</v>
      </c>
      <c r="CO69">
        <f>IF(ISEVEN(ROW(Diff!CO69)), 4*Diff!CO69,2*Diff!CO69)</f>
        <v>0</v>
      </c>
      <c r="CP69">
        <f>IF(ISEVEN(ROW(Diff!CP69)), 4*Diff!CP69,2*Diff!CP69)</f>
        <v>0</v>
      </c>
      <c r="CQ69">
        <f>IF(ISEVEN(ROW(Diff!CQ69)), 4*Diff!CQ69,2*Diff!CQ69)</f>
        <v>0</v>
      </c>
      <c r="CR69">
        <f>IF(ISEVEN(ROW(Diff!CR69)), 4*Diff!CR69,2*Diff!CR69)</f>
        <v>0</v>
      </c>
      <c r="CS69">
        <f>IF(ISEVEN(ROW(Diff!CS69)), 4*Diff!CS69,2*Diff!CS69)</f>
        <v>0</v>
      </c>
      <c r="CT69">
        <f>IF(ISEVEN(ROW(Diff!CT69)), 4*Diff!CT69,2*Diff!CT69)</f>
        <v>0</v>
      </c>
    </row>
    <row r="70" spans="1:99">
      <c r="B70">
        <f>IF(ISEVEN(ROW(Diff!B70)), 4*Diff!B70,2*Diff!B70)</f>
        <v>0</v>
      </c>
      <c r="C70">
        <f>IF(ISEVEN(ROW(Diff!C70)), 4*Diff!C70,2*Diff!C70)</f>
        <v>0</v>
      </c>
      <c r="D70">
        <f>IF(ISEVEN(ROW(Diff!D70)), 4*Diff!D70,2*Diff!D70)</f>
        <v>0</v>
      </c>
      <c r="E70">
        <f>IF(ISEVEN(ROW(Diff!E70)), 4*Diff!E70,2*Diff!E70)</f>
        <v>0</v>
      </c>
      <c r="F70">
        <f>IF(ISEVEN(ROW(Diff!F70)), 4*Diff!F70,2*Diff!F70)</f>
        <v>0</v>
      </c>
      <c r="G70">
        <f>IF(ISEVEN(ROW(Diff!G70)), 4*Diff!G70,2*Diff!G70)</f>
        <v>0</v>
      </c>
      <c r="H70">
        <f>IF(ISEVEN(ROW(Diff!H70)), 4*Diff!H70,2*Diff!H70)</f>
        <v>0</v>
      </c>
      <c r="I70">
        <f>IF(ISEVEN(ROW(Diff!I70)), 4*Diff!I70,2*Diff!I70)</f>
        <v>0</v>
      </c>
      <c r="J70">
        <f>IF(ISEVEN(ROW(Diff!J70)), 4*Diff!J70,2*Diff!J70)</f>
        <v>0</v>
      </c>
      <c r="K70">
        <f>IF(ISEVEN(ROW(Diff!K70)), 4*Diff!K70,2*Diff!K70)</f>
        <v>0</v>
      </c>
      <c r="L70">
        <f>IF(ISEVEN(ROW(Diff!L70)), 4*Diff!L70,2*Diff!L70)</f>
        <v>0</v>
      </c>
      <c r="M70">
        <f>IF(ISEVEN(ROW(Diff!M70)), 4*Diff!M70,2*Diff!M70)</f>
        <v>0</v>
      </c>
      <c r="N70">
        <f>IF(ISEVEN(ROW(Diff!N70)), 4*Diff!N70,2*Diff!N70)</f>
        <v>0</v>
      </c>
      <c r="O70">
        <f>IF(ISEVEN(ROW(Diff!O70)), 4*Diff!O70,2*Diff!O70)</f>
        <v>0</v>
      </c>
      <c r="P70">
        <f>IF(ISEVEN(ROW(Diff!P70)), 4*Diff!P70,2*Diff!P70)</f>
        <v>0</v>
      </c>
      <c r="Q70">
        <f>IF(ISEVEN(ROW(Diff!Q70)), 4*Diff!Q70,2*Diff!Q70)</f>
        <v>0</v>
      </c>
      <c r="R70">
        <f>IF(ISEVEN(ROW(Diff!R70)), 4*Diff!R70,2*Diff!R70)</f>
        <v>0</v>
      </c>
      <c r="S70">
        <f>IF(ISEVEN(ROW(Diff!S70)), 4*Diff!S70,2*Diff!S70)</f>
        <v>0</v>
      </c>
      <c r="T70">
        <f>IF(ISEVEN(ROW(Diff!T70)), 4*Diff!T70,2*Diff!T70)</f>
        <v>0</v>
      </c>
      <c r="U70">
        <f>IF(ISEVEN(ROW(Diff!U70)), 4*Diff!U70,2*Diff!U70)</f>
        <v>0</v>
      </c>
      <c r="V70">
        <f>IF(ISEVEN(ROW(Diff!V70)), 4*Diff!V70,2*Diff!V70)</f>
        <v>0</v>
      </c>
      <c r="W70">
        <f>IF(ISEVEN(ROW(Diff!W70)), 4*Diff!W70,2*Diff!W70)</f>
        <v>0</v>
      </c>
      <c r="X70">
        <f>IF(ISEVEN(ROW(Diff!X70)), 4*Diff!X70,2*Diff!X70)</f>
        <v>0</v>
      </c>
      <c r="Y70">
        <f>IF(ISEVEN(ROW(Diff!Y70)), 4*Diff!Y70,2*Diff!Y70)</f>
        <v>0</v>
      </c>
      <c r="Z70">
        <f>IF(ISEVEN(ROW(Diff!Z70)), 4*Diff!Z70,2*Diff!Z70)</f>
        <v>0</v>
      </c>
      <c r="AA70">
        <f>IF(ISEVEN(ROW(Diff!AA70)), 4*Diff!AA70,2*Diff!AA70)</f>
        <v>0</v>
      </c>
      <c r="AB70">
        <f>IF(ISEVEN(ROW(Diff!AB70)), 4*Diff!AB70,2*Diff!AB70)</f>
        <v>0</v>
      </c>
      <c r="AC70">
        <f>IF(ISEVEN(ROW(Diff!AC70)), 4*Diff!AC70,2*Diff!AC70)</f>
        <v>0</v>
      </c>
      <c r="AD70">
        <f>IF(ISEVEN(ROW(Diff!AD70)), 4*Diff!AD70,2*Diff!AD70)</f>
        <v>0</v>
      </c>
      <c r="AE70">
        <f>IF(ISEVEN(ROW(Diff!AE70)), 4*Diff!AE70,2*Diff!AE70)</f>
        <v>0</v>
      </c>
      <c r="AF70">
        <f>IF(ISEVEN(ROW(Diff!AF70)), 4*Diff!AF70,2*Diff!AF70)</f>
        <v>0</v>
      </c>
      <c r="AG70">
        <f>IF(ISEVEN(ROW(Diff!AG70)), 4*Diff!AG70,2*Diff!AG70)</f>
        <v>0</v>
      </c>
      <c r="AH70">
        <f>IF(ISEVEN(ROW(Diff!AH70)), 4*Diff!AH70,2*Diff!AH70)</f>
        <v>0</v>
      </c>
      <c r="AI70">
        <f>IF(ISEVEN(ROW(Diff!AI70)), 4*Diff!AI70,2*Diff!AI70)</f>
        <v>0</v>
      </c>
      <c r="AJ70">
        <f>IF(ISEVEN(ROW(Diff!AJ70)), 4*Diff!AJ70,2*Diff!AJ70)</f>
        <v>0</v>
      </c>
      <c r="AK70">
        <f>IF(ISEVEN(ROW(Diff!AK70)), 4*Diff!AK70,2*Diff!AK70)</f>
        <v>0</v>
      </c>
      <c r="AL70">
        <f>IF(ISEVEN(ROW(Diff!AL70)), 4*Diff!AL70,2*Diff!AL70)</f>
        <v>0</v>
      </c>
      <c r="AM70">
        <f>IF(ISEVEN(ROW(Diff!AM70)), 4*Diff!AM70,2*Diff!AM70)</f>
        <v>0</v>
      </c>
      <c r="AN70">
        <f>IF(ISEVEN(ROW(Diff!AN70)), 4*Diff!AN70,2*Diff!AN70)</f>
        <v>0</v>
      </c>
      <c r="AO70">
        <f>IF(ISEVEN(ROW(Diff!AO70)), 4*Diff!AO70,2*Diff!AO70)</f>
        <v>0</v>
      </c>
      <c r="AP70">
        <f>IF(ISEVEN(ROW(Diff!AP70)), 4*Diff!AP70,2*Diff!AP70)</f>
        <v>0</v>
      </c>
      <c r="AQ70">
        <f>IF(ISEVEN(ROW(Diff!AQ70)), 4*Diff!AQ70,2*Diff!AQ70)</f>
        <v>0</v>
      </c>
      <c r="AR70">
        <f>IF(ISEVEN(ROW(Diff!AR70)), 4*Diff!AR70,2*Diff!AR70)</f>
        <v>0</v>
      </c>
      <c r="AS70">
        <f>IF(ISEVEN(ROW(Diff!AS70)), 4*Diff!AS70,2*Diff!AS70)</f>
        <v>0</v>
      </c>
      <c r="AT70">
        <f>IF(ISEVEN(ROW(Diff!AT70)), 4*Diff!AT70,2*Diff!AT70)</f>
        <v>0</v>
      </c>
      <c r="AU70">
        <f>IF(ISEVEN(ROW(Diff!AU70)), 4*Diff!AU70,2*Diff!AU70)</f>
        <v>0</v>
      </c>
      <c r="AV70">
        <f>IF(ISEVEN(ROW(Diff!AV70)), 4*Diff!AV70,2*Diff!AV70)</f>
        <v>0</v>
      </c>
      <c r="AW70">
        <f>IF(ISEVEN(ROW(Diff!AW70)), 4*Diff!AW70,2*Diff!AW70)</f>
        <v>0</v>
      </c>
      <c r="AX70">
        <f>IF(ISEVEN(ROW(Diff!AX70)), 4*Diff!AX70,2*Diff!AX70)</f>
        <v>0</v>
      </c>
      <c r="AY70">
        <f>IF(ISEVEN(ROW(Diff!AY70)), 4*Diff!AY70,2*Diff!AY70)</f>
        <v>0</v>
      </c>
      <c r="AZ70">
        <f>IF(ISEVEN(ROW(Diff!AZ70)), 4*Diff!AZ70,2*Diff!AZ70)</f>
        <v>0</v>
      </c>
      <c r="BA70">
        <f>IF(ISEVEN(ROW(Diff!BA70)), 4*Diff!BA70,2*Diff!BA70)</f>
        <v>0</v>
      </c>
      <c r="BB70">
        <f>IF(ISEVEN(ROW(Diff!BB70)), 4*Diff!BB70,2*Diff!BB70)</f>
        <v>0</v>
      </c>
      <c r="BC70">
        <f>IF(ISEVEN(ROW(Diff!BC70)), 4*Diff!BC70,2*Diff!BC70)</f>
        <v>0</v>
      </c>
      <c r="BD70">
        <f>IF(ISEVEN(ROW(Diff!BD70)), 4*Diff!BD70,2*Diff!BD70)</f>
        <v>0</v>
      </c>
      <c r="BE70">
        <f>IF(ISEVEN(ROW(Diff!BE70)), 4*Diff!BE70,2*Diff!BE70)</f>
        <v>0</v>
      </c>
      <c r="BF70">
        <f>IF(ISEVEN(ROW(Diff!BF70)), 4*Diff!BF70,2*Diff!BF70)</f>
        <v>0</v>
      </c>
      <c r="BG70">
        <f>IF(ISEVEN(ROW(Diff!BG70)), 4*Diff!BG70,2*Diff!BG70)</f>
        <v>0</v>
      </c>
      <c r="BH70">
        <f>IF(ISEVEN(ROW(Diff!BH70)), 4*Diff!BH70,2*Diff!BH70)</f>
        <v>0</v>
      </c>
      <c r="BI70">
        <f>IF(ISEVEN(ROW(Diff!BI70)), 4*Diff!BI70,2*Diff!BI70)</f>
        <v>0</v>
      </c>
      <c r="BJ70">
        <f>IF(ISEVEN(ROW(Diff!BJ70)), 4*Diff!BJ70,2*Diff!BJ70)</f>
        <v>0</v>
      </c>
      <c r="BK70">
        <f>IF(ISEVEN(ROW(Diff!BK70)), 4*Diff!BK70,2*Diff!BK70)</f>
        <v>0</v>
      </c>
      <c r="BL70">
        <f>IF(ISEVEN(ROW(Diff!BL70)), 4*Diff!BL70,2*Diff!BL70)</f>
        <v>0</v>
      </c>
      <c r="BM70">
        <f>IF(ISEVEN(ROW(Diff!BM70)), 4*Diff!BM70,2*Diff!BM70)</f>
        <v>0</v>
      </c>
      <c r="BN70">
        <f>IF(ISEVEN(ROW(Diff!BN70)), 4*Diff!BN70,2*Diff!BN70)</f>
        <v>0</v>
      </c>
      <c r="BO70">
        <f>IF(ISEVEN(ROW(Diff!BO70)), 4*Diff!BO70,2*Diff!BO70)</f>
        <v>0</v>
      </c>
      <c r="BP70">
        <f>IF(ISEVEN(ROW(Diff!BP70)), 4*Diff!BP70,2*Diff!BP70)</f>
        <v>0</v>
      </c>
      <c r="BQ70">
        <f>IF(ISEVEN(ROW(Diff!BQ70)), 4*Diff!BQ70,2*Diff!BQ70)</f>
        <v>0</v>
      </c>
      <c r="BR70">
        <f>IF(ISEVEN(ROW(Diff!BR70)), 4*Diff!BR70,2*Diff!BR70)</f>
        <v>0</v>
      </c>
      <c r="BS70">
        <f>IF(ISEVEN(ROW(Diff!BS70)), 4*Diff!BS70,2*Diff!BS70)</f>
        <v>0</v>
      </c>
      <c r="BT70">
        <f>IF(ISEVEN(ROW(Diff!BT70)), 4*Diff!BT70,2*Diff!BT70)</f>
        <v>0</v>
      </c>
      <c r="BU70">
        <f>IF(ISEVEN(ROW(Diff!BU70)), 4*Diff!BU70,2*Diff!BU70)</f>
        <v>0</v>
      </c>
      <c r="BV70">
        <f>IF(ISEVEN(ROW(Diff!BV70)), 4*Diff!BV70,2*Diff!BV70)</f>
        <v>0</v>
      </c>
      <c r="BW70">
        <f>IF(ISEVEN(ROW(Diff!BW70)), 4*Diff!BW70,2*Diff!BW70)</f>
        <v>0</v>
      </c>
      <c r="BX70">
        <f>IF(ISEVEN(ROW(Diff!BX70)), 4*Diff!BX70,2*Diff!BX70)</f>
        <v>0</v>
      </c>
      <c r="BY70">
        <f>IF(ISEVEN(ROW(Diff!BY70)), 4*Diff!BY70,2*Diff!BY70)</f>
        <v>0</v>
      </c>
      <c r="BZ70">
        <f>IF(ISEVEN(ROW(Diff!BZ70)), 4*Diff!BZ70,2*Diff!BZ70)</f>
        <v>0</v>
      </c>
      <c r="CA70">
        <f>IF(ISEVEN(ROW(Diff!CA70)), 4*Diff!CA70,2*Diff!CA70)</f>
        <v>0</v>
      </c>
      <c r="CB70">
        <f>IF(ISEVEN(ROW(Diff!CB70)), 4*Diff!CB70,2*Diff!CB70)</f>
        <v>0</v>
      </c>
      <c r="CC70">
        <f>IF(ISEVEN(ROW(Diff!CC70)), 4*Diff!CC70,2*Diff!CC70)</f>
        <v>0</v>
      </c>
      <c r="CD70">
        <f>IF(ISEVEN(ROW(Diff!CD70)), 4*Diff!CD70,2*Diff!CD70)</f>
        <v>0</v>
      </c>
      <c r="CE70">
        <f>IF(ISEVEN(ROW(Diff!CE70)), 4*Diff!CE70,2*Diff!CE70)</f>
        <v>0</v>
      </c>
      <c r="CF70">
        <f>IF(ISEVEN(ROW(Diff!CF70)), 4*Diff!CF70,2*Diff!CF70)</f>
        <v>0</v>
      </c>
      <c r="CG70">
        <f>IF(ISEVEN(ROW(Diff!CG70)), 4*Diff!CG70,2*Diff!CG70)</f>
        <v>0</v>
      </c>
      <c r="CH70">
        <f>IF(ISEVEN(ROW(Diff!CH70)), 4*Diff!CH70,2*Diff!CH70)</f>
        <v>0</v>
      </c>
      <c r="CI70">
        <f>IF(ISEVEN(ROW(Diff!CI70)), 4*Diff!CI70,2*Diff!CI70)</f>
        <v>0</v>
      </c>
      <c r="CJ70">
        <f>IF(ISEVEN(ROW(Diff!CJ70)), 4*Diff!CJ70,2*Diff!CJ70)</f>
        <v>0</v>
      </c>
      <c r="CK70">
        <f>IF(ISEVEN(ROW(Diff!CK70)), 4*Diff!CK70,2*Diff!CK70)</f>
        <v>0</v>
      </c>
      <c r="CL70">
        <f>IF(ISEVEN(ROW(Diff!CL70)), 4*Diff!CL70,2*Diff!CL70)</f>
        <v>0</v>
      </c>
      <c r="CM70">
        <f>IF(ISEVEN(ROW(Diff!CM70)), 4*Diff!CM70,2*Diff!CM70)</f>
        <v>0</v>
      </c>
      <c r="CN70">
        <f>IF(ISEVEN(ROW(Diff!CN70)), 4*Diff!CN70,2*Diff!CN70)</f>
        <v>0</v>
      </c>
      <c r="CO70">
        <f>IF(ISEVEN(ROW(Diff!CO70)), 4*Diff!CO70,2*Diff!CO70)</f>
        <v>0</v>
      </c>
      <c r="CP70">
        <f>IF(ISEVEN(ROW(Diff!CP70)), 4*Diff!CP70,2*Diff!CP70)</f>
        <v>0</v>
      </c>
      <c r="CQ70">
        <f>IF(ISEVEN(ROW(Diff!CQ70)), 4*Diff!CQ70,2*Diff!CQ70)</f>
        <v>0</v>
      </c>
      <c r="CR70">
        <f>IF(ISEVEN(ROW(Diff!CR70)), 4*Diff!CR70,2*Diff!CR70)</f>
        <v>0</v>
      </c>
      <c r="CS70">
        <f>IF(ISEVEN(ROW(Diff!CS70)), 4*Diff!CS70,2*Diff!CS70)</f>
        <v>0</v>
      </c>
      <c r="CT70">
        <f>IF(ISEVEN(ROW(Diff!CT70)), 4*Diff!CT70,2*Diff!CT70)</f>
        <v>0</v>
      </c>
    </row>
    <row r="71" spans="1:99">
      <c r="B71">
        <f>IF(ISEVEN(ROW(Diff!B71)), 4*Diff!B71,2*Diff!B71)</f>
        <v>0</v>
      </c>
      <c r="C71">
        <f>IF(ISEVEN(ROW(Diff!C71)), 4*Diff!C71,2*Diff!C71)</f>
        <v>0</v>
      </c>
      <c r="D71">
        <f>IF(ISEVEN(ROW(Diff!D71)), 4*Diff!D71,2*Diff!D71)</f>
        <v>0</v>
      </c>
      <c r="E71">
        <f>IF(ISEVEN(ROW(Diff!E71)), 4*Diff!E71,2*Diff!E71)</f>
        <v>0</v>
      </c>
      <c r="F71">
        <f>IF(ISEVEN(ROW(Diff!F71)), 4*Diff!F71,2*Diff!F71)</f>
        <v>0</v>
      </c>
      <c r="G71">
        <f>IF(ISEVEN(ROW(Diff!G71)), 4*Diff!G71,2*Diff!G71)</f>
        <v>0</v>
      </c>
      <c r="H71">
        <f>IF(ISEVEN(ROW(Diff!H71)), 4*Diff!H71,2*Diff!H71)</f>
        <v>0</v>
      </c>
      <c r="I71">
        <f>IF(ISEVEN(ROW(Diff!I71)), 4*Diff!I71,2*Diff!I71)</f>
        <v>0</v>
      </c>
      <c r="J71">
        <f>IF(ISEVEN(ROW(Diff!J71)), 4*Diff!J71,2*Diff!J71)</f>
        <v>0</v>
      </c>
      <c r="K71">
        <f>IF(ISEVEN(ROW(Diff!K71)), 4*Diff!K71,2*Diff!K71)</f>
        <v>0</v>
      </c>
      <c r="L71">
        <f>IF(ISEVEN(ROW(Diff!L71)), 4*Diff!L71,2*Diff!L71)</f>
        <v>0</v>
      </c>
      <c r="M71">
        <f>IF(ISEVEN(ROW(Diff!M71)), 4*Diff!M71,2*Diff!M71)</f>
        <v>0</v>
      </c>
      <c r="N71">
        <f>IF(ISEVEN(ROW(Diff!N71)), 4*Diff!N71,2*Diff!N71)</f>
        <v>0</v>
      </c>
      <c r="O71">
        <f>IF(ISEVEN(ROW(Diff!O71)), 4*Diff!O71,2*Diff!O71)</f>
        <v>0</v>
      </c>
      <c r="P71">
        <f>IF(ISEVEN(ROW(Diff!P71)), 4*Diff!P71,2*Diff!P71)</f>
        <v>0</v>
      </c>
      <c r="Q71">
        <f>IF(ISEVEN(ROW(Diff!Q71)), 4*Diff!Q71,2*Diff!Q71)</f>
        <v>0</v>
      </c>
      <c r="R71">
        <f>IF(ISEVEN(ROW(Diff!R71)), 4*Diff!R71,2*Diff!R71)</f>
        <v>0</v>
      </c>
      <c r="S71">
        <f>IF(ISEVEN(ROW(Diff!S71)), 4*Diff!S71,2*Diff!S71)</f>
        <v>0</v>
      </c>
      <c r="T71">
        <f>IF(ISEVEN(ROW(Diff!T71)), 4*Diff!T71,2*Diff!T71)</f>
        <v>0</v>
      </c>
      <c r="U71">
        <f>IF(ISEVEN(ROW(Diff!U71)), 4*Diff!U71,2*Diff!U71)</f>
        <v>0</v>
      </c>
      <c r="V71">
        <f>IF(ISEVEN(ROW(Diff!V71)), 4*Diff!V71,2*Diff!V71)</f>
        <v>0</v>
      </c>
      <c r="W71">
        <f>IF(ISEVEN(ROW(Diff!W71)), 4*Diff!W71,2*Diff!W71)</f>
        <v>0</v>
      </c>
      <c r="X71">
        <f>IF(ISEVEN(ROW(Diff!X71)), 4*Diff!X71,2*Diff!X71)</f>
        <v>0</v>
      </c>
      <c r="Y71">
        <f>IF(ISEVEN(ROW(Diff!Y71)), 4*Diff!Y71,2*Diff!Y71)</f>
        <v>0</v>
      </c>
      <c r="Z71">
        <f>IF(ISEVEN(ROW(Diff!Z71)), 4*Diff!Z71,2*Diff!Z71)</f>
        <v>0</v>
      </c>
      <c r="AA71">
        <f>IF(ISEVEN(ROW(Diff!AA71)), 4*Diff!AA71,2*Diff!AA71)</f>
        <v>0</v>
      </c>
      <c r="AB71">
        <f>IF(ISEVEN(ROW(Diff!AB71)), 4*Diff!AB71,2*Diff!AB71)</f>
        <v>0</v>
      </c>
      <c r="AC71">
        <f>IF(ISEVEN(ROW(Diff!AC71)), 4*Diff!AC71,2*Diff!AC71)</f>
        <v>0</v>
      </c>
      <c r="AD71">
        <f>IF(ISEVEN(ROW(Diff!AD71)), 4*Diff!AD71,2*Diff!AD71)</f>
        <v>0</v>
      </c>
      <c r="AE71">
        <f>IF(ISEVEN(ROW(Diff!AE71)), 4*Diff!AE71,2*Diff!AE71)</f>
        <v>0</v>
      </c>
      <c r="AF71">
        <f>IF(ISEVEN(ROW(Diff!AF71)), 4*Diff!AF71,2*Diff!AF71)</f>
        <v>0</v>
      </c>
      <c r="AG71">
        <f>IF(ISEVEN(ROW(Diff!AG71)), 4*Diff!AG71,2*Diff!AG71)</f>
        <v>0</v>
      </c>
      <c r="AH71">
        <f>IF(ISEVEN(ROW(Diff!AH71)), 4*Diff!AH71,2*Diff!AH71)</f>
        <v>0</v>
      </c>
      <c r="AI71">
        <f>IF(ISEVEN(ROW(Diff!AI71)), 4*Diff!AI71,2*Diff!AI71)</f>
        <v>0</v>
      </c>
      <c r="AJ71">
        <f>IF(ISEVEN(ROW(Diff!AJ71)), 4*Diff!AJ71,2*Diff!AJ71)</f>
        <v>0</v>
      </c>
      <c r="AK71">
        <f>IF(ISEVEN(ROW(Diff!AK71)), 4*Diff!AK71,2*Diff!AK71)</f>
        <v>0</v>
      </c>
      <c r="AL71">
        <f>IF(ISEVEN(ROW(Diff!AL71)), 4*Diff!AL71,2*Diff!AL71)</f>
        <v>0</v>
      </c>
      <c r="AM71">
        <f>IF(ISEVEN(ROW(Diff!AM71)), 4*Diff!AM71,2*Diff!AM71)</f>
        <v>0</v>
      </c>
      <c r="AN71">
        <f>IF(ISEVEN(ROW(Diff!AN71)), 4*Diff!AN71,2*Diff!AN71)</f>
        <v>0</v>
      </c>
      <c r="AO71">
        <f>IF(ISEVEN(ROW(Diff!AO71)), 4*Diff!AO71,2*Diff!AO71)</f>
        <v>0</v>
      </c>
      <c r="AP71">
        <f>IF(ISEVEN(ROW(Diff!AP71)), 4*Diff!AP71,2*Diff!AP71)</f>
        <v>0</v>
      </c>
      <c r="AQ71">
        <f>IF(ISEVEN(ROW(Diff!AQ71)), 4*Diff!AQ71,2*Diff!AQ71)</f>
        <v>0</v>
      </c>
      <c r="AR71">
        <f>IF(ISEVEN(ROW(Diff!AR71)), 4*Diff!AR71,2*Diff!AR71)</f>
        <v>0</v>
      </c>
      <c r="AS71">
        <f>IF(ISEVEN(ROW(Diff!AS71)), 4*Diff!AS71,2*Diff!AS71)</f>
        <v>0</v>
      </c>
      <c r="AT71">
        <f>IF(ISEVEN(ROW(Diff!AT71)), 4*Diff!AT71,2*Diff!AT71)</f>
        <v>0</v>
      </c>
      <c r="AU71">
        <f>IF(ISEVEN(ROW(Diff!AU71)), 4*Diff!AU71,2*Diff!AU71)</f>
        <v>0</v>
      </c>
      <c r="AV71">
        <f>IF(ISEVEN(ROW(Diff!AV71)), 4*Diff!AV71,2*Diff!AV71)</f>
        <v>0</v>
      </c>
      <c r="AW71">
        <f>IF(ISEVEN(ROW(Diff!AW71)), 4*Diff!AW71,2*Diff!AW71)</f>
        <v>0</v>
      </c>
      <c r="AX71">
        <f>IF(ISEVEN(ROW(Diff!AX71)), 4*Diff!AX71,2*Diff!AX71)</f>
        <v>0</v>
      </c>
      <c r="AY71">
        <f>IF(ISEVEN(ROW(Diff!AY71)), 4*Diff!AY71,2*Diff!AY71)</f>
        <v>0</v>
      </c>
      <c r="AZ71">
        <f>IF(ISEVEN(ROW(Diff!AZ71)), 4*Diff!AZ71,2*Diff!AZ71)</f>
        <v>0</v>
      </c>
      <c r="BA71">
        <f>IF(ISEVEN(ROW(Diff!BA71)), 4*Diff!BA71,2*Diff!BA71)</f>
        <v>0</v>
      </c>
      <c r="BB71">
        <f>IF(ISEVEN(ROW(Diff!BB71)), 4*Diff!BB71,2*Diff!BB71)</f>
        <v>0</v>
      </c>
      <c r="BC71">
        <f>IF(ISEVEN(ROW(Diff!BC71)), 4*Diff!BC71,2*Diff!BC71)</f>
        <v>0</v>
      </c>
      <c r="BD71">
        <f>IF(ISEVEN(ROW(Diff!BD71)), 4*Diff!BD71,2*Diff!BD71)</f>
        <v>0</v>
      </c>
      <c r="BE71">
        <f>IF(ISEVEN(ROW(Diff!BE71)), 4*Diff!BE71,2*Diff!BE71)</f>
        <v>0</v>
      </c>
      <c r="BF71">
        <f>IF(ISEVEN(ROW(Diff!BF71)), 4*Diff!BF71,2*Diff!BF71)</f>
        <v>0</v>
      </c>
      <c r="BG71">
        <f>IF(ISEVEN(ROW(Diff!BG71)), 4*Diff!BG71,2*Diff!BG71)</f>
        <v>0</v>
      </c>
      <c r="BH71">
        <f>IF(ISEVEN(ROW(Diff!BH71)), 4*Diff!BH71,2*Diff!BH71)</f>
        <v>0</v>
      </c>
      <c r="BI71">
        <f>IF(ISEVEN(ROW(Diff!BI71)), 4*Diff!BI71,2*Diff!BI71)</f>
        <v>0</v>
      </c>
      <c r="BJ71">
        <f>IF(ISEVEN(ROW(Diff!BJ71)), 4*Diff!BJ71,2*Diff!BJ71)</f>
        <v>0</v>
      </c>
      <c r="BK71">
        <f>IF(ISEVEN(ROW(Diff!BK71)), 4*Diff!BK71,2*Diff!BK71)</f>
        <v>0</v>
      </c>
      <c r="BL71">
        <f>IF(ISEVEN(ROW(Diff!BL71)), 4*Diff!BL71,2*Diff!BL71)</f>
        <v>0</v>
      </c>
      <c r="BM71">
        <f>IF(ISEVEN(ROW(Diff!BM71)), 4*Diff!BM71,2*Diff!BM71)</f>
        <v>0</v>
      </c>
      <c r="BN71">
        <f>IF(ISEVEN(ROW(Diff!BN71)), 4*Diff!BN71,2*Diff!BN71)</f>
        <v>0</v>
      </c>
      <c r="BO71">
        <f>IF(ISEVEN(ROW(Diff!BO71)), 4*Diff!BO71,2*Diff!BO71)</f>
        <v>0</v>
      </c>
      <c r="BP71">
        <f>IF(ISEVEN(ROW(Diff!BP71)), 4*Diff!BP71,2*Diff!BP71)</f>
        <v>0</v>
      </c>
      <c r="BQ71">
        <f>IF(ISEVEN(ROW(Diff!BQ71)), 4*Diff!BQ71,2*Diff!BQ71)</f>
        <v>0</v>
      </c>
      <c r="BR71">
        <f>IF(ISEVEN(ROW(Diff!BR71)), 4*Diff!BR71,2*Diff!BR71)</f>
        <v>0</v>
      </c>
      <c r="BS71">
        <f>IF(ISEVEN(ROW(Diff!BS71)), 4*Diff!BS71,2*Diff!BS71)</f>
        <v>0</v>
      </c>
      <c r="BT71">
        <f>IF(ISEVEN(ROW(Diff!BT71)), 4*Diff!BT71,2*Diff!BT71)</f>
        <v>0</v>
      </c>
      <c r="BU71">
        <f>IF(ISEVEN(ROW(Diff!BU71)), 4*Diff!BU71,2*Diff!BU71)</f>
        <v>0</v>
      </c>
      <c r="BV71">
        <f>IF(ISEVEN(ROW(Diff!BV71)), 4*Diff!BV71,2*Diff!BV71)</f>
        <v>0</v>
      </c>
      <c r="BW71">
        <f>IF(ISEVEN(ROW(Diff!BW71)), 4*Diff!BW71,2*Diff!BW71)</f>
        <v>0</v>
      </c>
      <c r="BX71">
        <f>IF(ISEVEN(ROW(Diff!BX71)), 4*Diff!BX71,2*Diff!BX71)</f>
        <v>0</v>
      </c>
      <c r="BY71">
        <f>IF(ISEVEN(ROW(Diff!BY71)), 4*Diff!BY71,2*Diff!BY71)</f>
        <v>0</v>
      </c>
      <c r="BZ71">
        <f>IF(ISEVEN(ROW(Diff!BZ71)), 4*Diff!BZ71,2*Diff!BZ71)</f>
        <v>0</v>
      </c>
      <c r="CA71">
        <f>IF(ISEVEN(ROW(Diff!CA71)), 4*Diff!CA71,2*Diff!CA71)</f>
        <v>0</v>
      </c>
      <c r="CB71">
        <f>IF(ISEVEN(ROW(Diff!CB71)), 4*Diff!CB71,2*Diff!CB71)</f>
        <v>0</v>
      </c>
      <c r="CC71">
        <f>IF(ISEVEN(ROW(Diff!CC71)), 4*Diff!CC71,2*Diff!CC71)</f>
        <v>0</v>
      </c>
      <c r="CD71">
        <f>IF(ISEVEN(ROW(Diff!CD71)), 4*Diff!CD71,2*Diff!CD71)</f>
        <v>0</v>
      </c>
      <c r="CE71">
        <f>IF(ISEVEN(ROW(Diff!CE71)), 4*Diff!CE71,2*Diff!CE71)</f>
        <v>0</v>
      </c>
      <c r="CF71">
        <f>IF(ISEVEN(ROW(Diff!CF71)), 4*Diff!CF71,2*Diff!CF71)</f>
        <v>0</v>
      </c>
      <c r="CG71">
        <f>IF(ISEVEN(ROW(Diff!CG71)), 4*Diff!CG71,2*Diff!CG71)</f>
        <v>0</v>
      </c>
      <c r="CH71">
        <f>IF(ISEVEN(ROW(Diff!CH71)), 4*Diff!CH71,2*Diff!CH71)</f>
        <v>0</v>
      </c>
      <c r="CI71">
        <f>IF(ISEVEN(ROW(Diff!CI71)), 4*Diff!CI71,2*Diff!CI71)</f>
        <v>0</v>
      </c>
      <c r="CJ71">
        <f>IF(ISEVEN(ROW(Diff!CJ71)), 4*Diff!CJ71,2*Diff!CJ71)</f>
        <v>0</v>
      </c>
      <c r="CK71">
        <f>IF(ISEVEN(ROW(Diff!CK71)), 4*Diff!CK71,2*Diff!CK71)</f>
        <v>0</v>
      </c>
      <c r="CL71">
        <f>IF(ISEVEN(ROW(Diff!CL71)), 4*Diff!CL71,2*Diff!CL71)</f>
        <v>0</v>
      </c>
      <c r="CM71">
        <f>IF(ISEVEN(ROW(Diff!CM71)), 4*Diff!CM71,2*Diff!CM71)</f>
        <v>0</v>
      </c>
      <c r="CN71">
        <f>IF(ISEVEN(ROW(Diff!CN71)), 4*Diff!CN71,2*Diff!CN71)</f>
        <v>0</v>
      </c>
      <c r="CO71">
        <f>IF(ISEVEN(ROW(Diff!CO71)), 4*Diff!CO71,2*Diff!CO71)</f>
        <v>0</v>
      </c>
      <c r="CP71">
        <f>IF(ISEVEN(ROW(Diff!CP71)), 4*Diff!CP71,2*Diff!CP71)</f>
        <v>0</v>
      </c>
      <c r="CQ71">
        <f>IF(ISEVEN(ROW(Diff!CQ71)), 4*Diff!CQ71,2*Diff!CQ71)</f>
        <v>0</v>
      </c>
      <c r="CR71">
        <f>IF(ISEVEN(ROW(Diff!CR71)), 4*Diff!CR71,2*Diff!CR71)</f>
        <v>0</v>
      </c>
      <c r="CS71">
        <f>IF(ISEVEN(ROW(Diff!CS71)), 4*Diff!CS71,2*Diff!CS71)</f>
        <v>0</v>
      </c>
      <c r="CT71">
        <f>IF(ISEVEN(ROW(Diff!CT71)), 4*Diff!CT71,2*Diff!CT71)</f>
        <v>0</v>
      </c>
    </row>
    <row r="72" spans="1:99">
      <c r="B72">
        <f>IF(ISEVEN(ROW(Diff!B72)), 4*Diff!B72,2*Diff!B72)</f>
        <v>0</v>
      </c>
      <c r="C72">
        <f>IF(ISEVEN(ROW(Diff!C72)), 4*Diff!C72,2*Diff!C72)</f>
        <v>0</v>
      </c>
      <c r="D72">
        <f>IF(ISEVEN(ROW(Diff!D72)), 4*Diff!D72,2*Diff!D72)</f>
        <v>0</v>
      </c>
      <c r="E72">
        <f>IF(ISEVEN(ROW(Diff!E72)), 4*Diff!E72,2*Diff!E72)</f>
        <v>0</v>
      </c>
      <c r="F72">
        <f>IF(ISEVEN(ROW(Diff!F72)), 4*Diff!F72,2*Diff!F72)</f>
        <v>0</v>
      </c>
      <c r="G72">
        <f>IF(ISEVEN(ROW(Diff!G72)), 4*Diff!G72,2*Diff!G72)</f>
        <v>0</v>
      </c>
      <c r="H72">
        <f>IF(ISEVEN(ROW(Diff!H72)), 4*Diff!H72,2*Diff!H72)</f>
        <v>0</v>
      </c>
      <c r="I72">
        <f>IF(ISEVEN(ROW(Diff!I72)), 4*Diff!I72,2*Diff!I72)</f>
        <v>0</v>
      </c>
      <c r="J72">
        <f>IF(ISEVEN(ROW(Diff!J72)), 4*Diff!J72,2*Diff!J72)</f>
        <v>0</v>
      </c>
      <c r="K72">
        <f>IF(ISEVEN(ROW(Diff!K72)), 4*Diff!K72,2*Diff!K72)</f>
        <v>0</v>
      </c>
      <c r="L72">
        <f>IF(ISEVEN(ROW(Diff!L72)), 4*Diff!L72,2*Diff!L72)</f>
        <v>0</v>
      </c>
      <c r="M72">
        <f>IF(ISEVEN(ROW(Diff!M72)), 4*Diff!M72,2*Diff!M72)</f>
        <v>0</v>
      </c>
      <c r="N72">
        <f>IF(ISEVEN(ROW(Diff!N72)), 4*Diff!N72,2*Diff!N72)</f>
        <v>0</v>
      </c>
      <c r="O72">
        <f>IF(ISEVEN(ROW(Diff!O72)), 4*Diff!O72,2*Diff!O72)</f>
        <v>0</v>
      </c>
      <c r="P72">
        <f>IF(ISEVEN(ROW(Diff!P72)), 4*Diff!P72,2*Diff!P72)</f>
        <v>0</v>
      </c>
      <c r="Q72">
        <f>IF(ISEVEN(ROW(Diff!Q72)), 4*Diff!Q72,2*Diff!Q72)</f>
        <v>0</v>
      </c>
      <c r="R72">
        <f>IF(ISEVEN(ROW(Diff!R72)), 4*Diff!R72,2*Diff!R72)</f>
        <v>0</v>
      </c>
      <c r="S72">
        <f>IF(ISEVEN(ROW(Diff!S72)), 4*Diff!S72,2*Diff!S72)</f>
        <v>0</v>
      </c>
      <c r="T72">
        <f>IF(ISEVEN(ROW(Diff!T72)), 4*Diff!T72,2*Diff!T72)</f>
        <v>0</v>
      </c>
      <c r="U72">
        <f>IF(ISEVEN(ROW(Diff!U72)), 4*Diff!U72,2*Diff!U72)</f>
        <v>0</v>
      </c>
      <c r="V72">
        <f>IF(ISEVEN(ROW(Diff!V72)), 4*Diff!V72,2*Diff!V72)</f>
        <v>0</v>
      </c>
      <c r="W72">
        <f>IF(ISEVEN(ROW(Diff!W72)), 4*Diff!W72,2*Diff!W72)</f>
        <v>0</v>
      </c>
      <c r="X72">
        <f>IF(ISEVEN(ROW(Diff!X72)), 4*Diff!X72,2*Diff!X72)</f>
        <v>0</v>
      </c>
      <c r="Y72">
        <f>IF(ISEVEN(ROW(Diff!Y72)), 4*Diff!Y72,2*Diff!Y72)</f>
        <v>0</v>
      </c>
      <c r="Z72">
        <f>IF(ISEVEN(ROW(Diff!Z72)), 4*Diff!Z72,2*Diff!Z72)</f>
        <v>0</v>
      </c>
      <c r="AA72">
        <f>IF(ISEVEN(ROW(Diff!AA72)), 4*Diff!AA72,2*Diff!AA72)</f>
        <v>0</v>
      </c>
      <c r="AB72">
        <f>IF(ISEVEN(ROW(Diff!AB72)), 4*Diff!AB72,2*Diff!AB72)</f>
        <v>0</v>
      </c>
      <c r="AC72">
        <f>IF(ISEVEN(ROW(Diff!AC72)), 4*Diff!AC72,2*Diff!AC72)</f>
        <v>0</v>
      </c>
      <c r="AD72">
        <f>IF(ISEVEN(ROW(Diff!AD72)), 4*Diff!AD72,2*Diff!AD72)</f>
        <v>0</v>
      </c>
      <c r="AE72">
        <f>IF(ISEVEN(ROW(Diff!AE72)), 4*Diff!AE72,2*Diff!AE72)</f>
        <v>0</v>
      </c>
      <c r="AF72">
        <f>IF(ISEVEN(ROW(Diff!AF72)), 4*Diff!AF72,2*Diff!AF72)</f>
        <v>0</v>
      </c>
      <c r="AG72">
        <f>IF(ISEVEN(ROW(Diff!AG72)), 4*Diff!AG72,2*Diff!AG72)</f>
        <v>0</v>
      </c>
      <c r="AH72">
        <f>IF(ISEVEN(ROW(Diff!AH72)), 4*Diff!AH72,2*Diff!AH72)</f>
        <v>0</v>
      </c>
      <c r="AI72">
        <f>IF(ISEVEN(ROW(Diff!AI72)), 4*Diff!AI72,2*Diff!AI72)</f>
        <v>0</v>
      </c>
      <c r="AJ72">
        <f>IF(ISEVEN(ROW(Diff!AJ72)), 4*Diff!AJ72,2*Diff!AJ72)</f>
        <v>0</v>
      </c>
      <c r="AK72">
        <f>IF(ISEVEN(ROW(Diff!AK72)), 4*Diff!AK72,2*Diff!AK72)</f>
        <v>0</v>
      </c>
      <c r="AL72">
        <f>IF(ISEVEN(ROW(Diff!AL72)), 4*Diff!AL72,2*Diff!AL72)</f>
        <v>0</v>
      </c>
      <c r="AM72">
        <f>IF(ISEVEN(ROW(Diff!AM72)), 4*Diff!AM72,2*Diff!AM72)</f>
        <v>0</v>
      </c>
      <c r="AN72">
        <f>IF(ISEVEN(ROW(Diff!AN72)), 4*Diff!AN72,2*Diff!AN72)</f>
        <v>0</v>
      </c>
      <c r="AO72">
        <f>IF(ISEVEN(ROW(Diff!AO72)), 4*Diff!AO72,2*Diff!AO72)</f>
        <v>0</v>
      </c>
      <c r="AP72">
        <f>IF(ISEVEN(ROW(Diff!AP72)), 4*Diff!AP72,2*Diff!AP72)</f>
        <v>0</v>
      </c>
      <c r="AQ72">
        <f>IF(ISEVEN(ROW(Diff!AQ72)), 4*Diff!AQ72,2*Diff!AQ72)</f>
        <v>0</v>
      </c>
      <c r="AR72">
        <f>IF(ISEVEN(ROW(Diff!AR72)), 4*Diff!AR72,2*Diff!AR72)</f>
        <v>0</v>
      </c>
      <c r="AS72">
        <f>IF(ISEVEN(ROW(Diff!AS72)), 4*Diff!AS72,2*Diff!AS72)</f>
        <v>0</v>
      </c>
      <c r="AT72">
        <f>IF(ISEVEN(ROW(Diff!AT72)), 4*Diff!AT72,2*Diff!AT72)</f>
        <v>0</v>
      </c>
      <c r="AU72">
        <f>IF(ISEVEN(ROW(Diff!AU72)), 4*Diff!AU72,2*Diff!AU72)</f>
        <v>0</v>
      </c>
      <c r="AV72">
        <f>IF(ISEVEN(ROW(Diff!AV72)), 4*Diff!AV72,2*Diff!AV72)</f>
        <v>0</v>
      </c>
      <c r="AW72">
        <f>IF(ISEVEN(ROW(Diff!AW72)), 4*Diff!AW72,2*Diff!AW72)</f>
        <v>0</v>
      </c>
      <c r="AX72">
        <f>IF(ISEVEN(ROW(Diff!AX72)), 4*Diff!AX72,2*Diff!AX72)</f>
        <v>0</v>
      </c>
      <c r="AY72">
        <f>IF(ISEVEN(ROW(Diff!AY72)), 4*Diff!AY72,2*Diff!AY72)</f>
        <v>0</v>
      </c>
      <c r="AZ72">
        <f>IF(ISEVEN(ROW(Diff!AZ72)), 4*Diff!AZ72,2*Diff!AZ72)</f>
        <v>0</v>
      </c>
      <c r="BA72">
        <f>IF(ISEVEN(ROW(Diff!BA72)), 4*Diff!BA72,2*Diff!BA72)</f>
        <v>0</v>
      </c>
      <c r="BB72">
        <f>IF(ISEVEN(ROW(Diff!BB72)), 4*Diff!BB72,2*Diff!BB72)</f>
        <v>0</v>
      </c>
      <c r="BC72">
        <f>IF(ISEVEN(ROW(Diff!BC72)), 4*Diff!BC72,2*Diff!BC72)</f>
        <v>0</v>
      </c>
      <c r="BD72">
        <f>IF(ISEVEN(ROW(Diff!BD72)), 4*Diff!BD72,2*Diff!BD72)</f>
        <v>0</v>
      </c>
      <c r="BE72">
        <f>IF(ISEVEN(ROW(Diff!BE72)), 4*Diff!BE72,2*Diff!BE72)</f>
        <v>0</v>
      </c>
      <c r="BF72">
        <f>IF(ISEVEN(ROW(Diff!BF72)), 4*Diff!BF72,2*Diff!BF72)</f>
        <v>0</v>
      </c>
      <c r="BG72">
        <f>IF(ISEVEN(ROW(Diff!BG72)), 4*Diff!BG72,2*Diff!BG72)</f>
        <v>0</v>
      </c>
      <c r="BH72">
        <f>IF(ISEVEN(ROW(Diff!BH72)), 4*Diff!BH72,2*Diff!BH72)</f>
        <v>0</v>
      </c>
      <c r="BI72">
        <f>IF(ISEVEN(ROW(Diff!BI72)), 4*Diff!BI72,2*Diff!BI72)</f>
        <v>0</v>
      </c>
      <c r="BJ72">
        <f>IF(ISEVEN(ROW(Diff!BJ72)), 4*Diff!BJ72,2*Diff!BJ72)</f>
        <v>0</v>
      </c>
      <c r="BK72">
        <f>IF(ISEVEN(ROW(Diff!BK72)), 4*Diff!BK72,2*Diff!BK72)</f>
        <v>0</v>
      </c>
      <c r="BL72">
        <f>IF(ISEVEN(ROW(Diff!BL72)), 4*Diff!BL72,2*Diff!BL72)</f>
        <v>0</v>
      </c>
      <c r="BM72">
        <f>IF(ISEVEN(ROW(Diff!BM72)), 4*Diff!BM72,2*Diff!BM72)</f>
        <v>0</v>
      </c>
      <c r="BN72">
        <f>IF(ISEVEN(ROW(Diff!BN72)), 4*Diff!BN72,2*Diff!BN72)</f>
        <v>0</v>
      </c>
      <c r="BO72">
        <f>IF(ISEVEN(ROW(Diff!BO72)), 4*Diff!BO72,2*Diff!BO72)</f>
        <v>0</v>
      </c>
      <c r="BP72">
        <f>IF(ISEVEN(ROW(Diff!BP72)), 4*Diff!BP72,2*Diff!BP72)</f>
        <v>0</v>
      </c>
      <c r="BQ72">
        <f>IF(ISEVEN(ROW(Diff!BQ72)), 4*Diff!BQ72,2*Diff!BQ72)</f>
        <v>0</v>
      </c>
      <c r="BR72">
        <f>IF(ISEVEN(ROW(Diff!BR72)), 4*Diff!BR72,2*Diff!BR72)</f>
        <v>0</v>
      </c>
      <c r="BS72">
        <f>IF(ISEVEN(ROW(Diff!BS72)), 4*Diff!BS72,2*Diff!BS72)</f>
        <v>0</v>
      </c>
      <c r="BT72">
        <f>IF(ISEVEN(ROW(Diff!BT72)), 4*Diff!BT72,2*Diff!BT72)</f>
        <v>0</v>
      </c>
      <c r="BU72">
        <f>IF(ISEVEN(ROW(Diff!BU72)), 4*Diff!BU72,2*Diff!BU72)</f>
        <v>0</v>
      </c>
      <c r="BV72">
        <f>IF(ISEVEN(ROW(Diff!BV72)), 4*Diff!BV72,2*Diff!BV72)</f>
        <v>0</v>
      </c>
      <c r="BW72">
        <f>IF(ISEVEN(ROW(Diff!BW72)), 4*Diff!BW72,2*Diff!BW72)</f>
        <v>0</v>
      </c>
      <c r="BX72">
        <f>IF(ISEVEN(ROW(Diff!BX72)), 4*Diff!BX72,2*Diff!BX72)</f>
        <v>0</v>
      </c>
      <c r="BY72">
        <f>IF(ISEVEN(ROW(Diff!BY72)), 4*Diff!BY72,2*Diff!BY72)</f>
        <v>0</v>
      </c>
      <c r="BZ72">
        <f>IF(ISEVEN(ROW(Diff!BZ72)), 4*Diff!BZ72,2*Diff!BZ72)</f>
        <v>0</v>
      </c>
      <c r="CA72">
        <f>IF(ISEVEN(ROW(Diff!CA72)), 4*Diff!CA72,2*Diff!CA72)</f>
        <v>0</v>
      </c>
      <c r="CB72">
        <f>IF(ISEVEN(ROW(Diff!CB72)), 4*Diff!CB72,2*Diff!CB72)</f>
        <v>0</v>
      </c>
      <c r="CC72">
        <f>IF(ISEVEN(ROW(Diff!CC72)), 4*Diff!CC72,2*Diff!CC72)</f>
        <v>0</v>
      </c>
      <c r="CD72">
        <f>IF(ISEVEN(ROW(Diff!CD72)), 4*Diff!CD72,2*Diff!CD72)</f>
        <v>0</v>
      </c>
      <c r="CE72">
        <f>IF(ISEVEN(ROW(Diff!CE72)), 4*Diff!CE72,2*Diff!CE72)</f>
        <v>0</v>
      </c>
      <c r="CF72">
        <f>IF(ISEVEN(ROW(Diff!CF72)), 4*Diff!CF72,2*Diff!CF72)</f>
        <v>0</v>
      </c>
      <c r="CG72">
        <f>IF(ISEVEN(ROW(Diff!CG72)), 4*Diff!CG72,2*Diff!CG72)</f>
        <v>0</v>
      </c>
      <c r="CH72">
        <f>IF(ISEVEN(ROW(Diff!CH72)), 4*Diff!CH72,2*Diff!CH72)</f>
        <v>0</v>
      </c>
      <c r="CI72">
        <f>IF(ISEVEN(ROW(Diff!CI72)), 4*Diff!CI72,2*Diff!CI72)</f>
        <v>0</v>
      </c>
      <c r="CJ72">
        <f>IF(ISEVEN(ROW(Diff!CJ72)), 4*Diff!CJ72,2*Diff!CJ72)</f>
        <v>0</v>
      </c>
      <c r="CK72">
        <f>IF(ISEVEN(ROW(Diff!CK72)), 4*Diff!CK72,2*Diff!CK72)</f>
        <v>0</v>
      </c>
      <c r="CL72">
        <f>IF(ISEVEN(ROW(Diff!CL72)), 4*Diff!CL72,2*Diff!CL72)</f>
        <v>0</v>
      </c>
      <c r="CM72">
        <f>IF(ISEVEN(ROW(Diff!CM72)), 4*Diff!CM72,2*Diff!CM72)</f>
        <v>0</v>
      </c>
      <c r="CN72">
        <f>IF(ISEVEN(ROW(Diff!CN72)), 4*Diff!CN72,2*Diff!CN72)</f>
        <v>0</v>
      </c>
      <c r="CO72">
        <f>IF(ISEVEN(ROW(Diff!CO72)), 4*Diff!CO72,2*Diff!CO72)</f>
        <v>0</v>
      </c>
      <c r="CP72">
        <f>IF(ISEVEN(ROW(Diff!CP72)), 4*Diff!CP72,2*Diff!CP72)</f>
        <v>0</v>
      </c>
      <c r="CQ72">
        <f>IF(ISEVEN(ROW(Diff!CQ72)), 4*Diff!CQ72,2*Diff!CQ72)</f>
        <v>0</v>
      </c>
      <c r="CR72">
        <f>IF(ISEVEN(ROW(Diff!CR72)), 4*Diff!CR72,2*Diff!CR72)</f>
        <v>0</v>
      </c>
      <c r="CS72">
        <f>IF(ISEVEN(ROW(Diff!CS72)), 4*Diff!CS72,2*Diff!CS72)</f>
        <v>0</v>
      </c>
      <c r="CT72">
        <f>IF(ISEVEN(ROW(Diff!CT72)), 4*Diff!CT72,2*Diff!CT72)</f>
        <v>0</v>
      </c>
    </row>
    <row r="73" spans="1:99">
      <c r="B73">
        <f>IF(ISEVEN(ROW(Diff!B73)), 4*Diff!B73,2*Diff!B73)</f>
        <v>0</v>
      </c>
      <c r="C73">
        <f>IF(ISEVEN(ROW(Diff!C73)), 4*Diff!C73,2*Diff!C73)</f>
        <v>0</v>
      </c>
      <c r="D73">
        <f>IF(ISEVEN(ROW(Diff!D73)), 4*Diff!D73,2*Diff!D73)</f>
        <v>0</v>
      </c>
      <c r="E73">
        <f>IF(ISEVEN(ROW(Diff!E73)), 4*Diff!E73,2*Diff!E73)</f>
        <v>0</v>
      </c>
      <c r="F73">
        <f>IF(ISEVEN(ROW(Diff!F73)), 4*Diff!F73,2*Diff!F73)</f>
        <v>0</v>
      </c>
      <c r="G73">
        <f>IF(ISEVEN(ROW(Diff!G73)), 4*Diff!G73,2*Diff!G73)</f>
        <v>0</v>
      </c>
      <c r="H73">
        <f>IF(ISEVEN(ROW(Diff!H73)), 4*Diff!H73,2*Diff!H73)</f>
        <v>0</v>
      </c>
      <c r="I73">
        <f>IF(ISEVEN(ROW(Diff!I73)), 4*Diff!I73,2*Diff!I73)</f>
        <v>0</v>
      </c>
      <c r="J73">
        <f>IF(ISEVEN(ROW(Diff!J73)), 4*Diff!J73,2*Diff!J73)</f>
        <v>0</v>
      </c>
      <c r="K73">
        <f>IF(ISEVEN(ROW(Diff!K73)), 4*Diff!K73,2*Diff!K73)</f>
        <v>0</v>
      </c>
      <c r="L73">
        <f>IF(ISEVEN(ROW(Diff!L73)), 4*Diff!L73,2*Diff!L73)</f>
        <v>0</v>
      </c>
      <c r="M73">
        <f>IF(ISEVEN(ROW(Diff!M73)), 4*Diff!M73,2*Diff!M73)</f>
        <v>0</v>
      </c>
      <c r="N73">
        <f>IF(ISEVEN(ROW(Diff!N73)), 4*Diff!N73,2*Diff!N73)</f>
        <v>0</v>
      </c>
      <c r="O73">
        <f>IF(ISEVEN(ROW(Diff!O73)), 4*Diff!O73,2*Diff!O73)</f>
        <v>0</v>
      </c>
      <c r="P73">
        <f>IF(ISEVEN(ROW(Diff!P73)), 4*Diff!P73,2*Diff!P73)</f>
        <v>0</v>
      </c>
      <c r="Q73">
        <f>IF(ISEVEN(ROW(Diff!Q73)), 4*Diff!Q73,2*Diff!Q73)</f>
        <v>0</v>
      </c>
      <c r="R73">
        <f>IF(ISEVEN(ROW(Diff!R73)), 4*Diff!R73,2*Diff!R73)</f>
        <v>0</v>
      </c>
      <c r="S73">
        <f>IF(ISEVEN(ROW(Diff!S73)), 4*Diff!S73,2*Diff!S73)</f>
        <v>0</v>
      </c>
      <c r="T73">
        <f>IF(ISEVEN(ROW(Diff!T73)), 4*Diff!T73,2*Diff!T73)</f>
        <v>0</v>
      </c>
      <c r="U73">
        <f>IF(ISEVEN(ROW(Diff!U73)), 4*Diff!U73,2*Diff!U73)</f>
        <v>0</v>
      </c>
      <c r="V73">
        <f>IF(ISEVEN(ROW(Diff!V73)), 4*Diff!V73,2*Diff!V73)</f>
        <v>0</v>
      </c>
      <c r="W73">
        <f>IF(ISEVEN(ROW(Diff!W73)), 4*Diff!W73,2*Diff!W73)</f>
        <v>0</v>
      </c>
      <c r="X73">
        <f>IF(ISEVEN(ROW(Diff!X73)), 4*Diff!X73,2*Diff!X73)</f>
        <v>0</v>
      </c>
      <c r="Y73">
        <f>IF(ISEVEN(ROW(Diff!Y73)), 4*Diff!Y73,2*Diff!Y73)</f>
        <v>0</v>
      </c>
      <c r="Z73">
        <f>IF(ISEVEN(ROW(Diff!Z73)), 4*Diff!Z73,2*Diff!Z73)</f>
        <v>0</v>
      </c>
      <c r="AA73">
        <f>IF(ISEVEN(ROW(Diff!AA73)), 4*Diff!AA73,2*Diff!AA73)</f>
        <v>0</v>
      </c>
      <c r="AB73">
        <f>IF(ISEVEN(ROW(Diff!AB73)), 4*Diff!AB73,2*Diff!AB73)</f>
        <v>0</v>
      </c>
      <c r="AC73">
        <f>IF(ISEVEN(ROW(Diff!AC73)), 4*Diff!AC73,2*Diff!AC73)</f>
        <v>0</v>
      </c>
      <c r="AD73">
        <f>IF(ISEVEN(ROW(Diff!AD73)), 4*Diff!AD73,2*Diff!AD73)</f>
        <v>0</v>
      </c>
      <c r="AE73">
        <f>IF(ISEVEN(ROW(Diff!AE73)), 4*Diff!AE73,2*Diff!AE73)</f>
        <v>0</v>
      </c>
      <c r="AF73">
        <f>IF(ISEVEN(ROW(Diff!AF73)), 4*Diff!AF73,2*Diff!AF73)</f>
        <v>0</v>
      </c>
      <c r="AG73">
        <f>IF(ISEVEN(ROW(Diff!AG73)), 4*Diff!AG73,2*Diff!AG73)</f>
        <v>0</v>
      </c>
      <c r="AH73">
        <f>IF(ISEVEN(ROW(Diff!AH73)), 4*Diff!AH73,2*Diff!AH73)</f>
        <v>0</v>
      </c>
      <c r="AI73">
        <f>IF(ISEVEN(ROW(Diff!AI73)), 4*Diff!AI73,2*Diff!AI73)</f>
        <v>0</v>
      </c>
      <c r="AJ73">
        <f>IF(ISEVEN(ROW(Diff!AJ73)), 4*Diff!AJ73,2*Diff!AJ73)</f>
        <v>0</v>
      </c>
      <c r="AK73">
        <f>IF(ISEVEN(ROW(Diff!AK73)), 4*Diff!AK73,2*Diff!AK73)</f>
        <v>0</v>
      </c>
      <c r="AL73">
        <f>IF(ISEVEN(ROW(Diff!AL73)), 4*Diff!AL73,2*Diff!AL73)</f>
        <v>0</v>
      </c>
      <c r="AM73">
        <f>IF(ISEVEN(ROW(Diff!AM73)), 4*Diff!AM73,2*Diff!AM73)</f>
        <v>0</v>
      </c>
      <c r="AN73">
        <f>IF(ISEVEN(ROW(Diff!AN73)), 4*Diff!AN73,2*Diff!AN73)</f>
        <v>0</v>
      </c>
      <c r="AO73">
        <f>IF(ISEVEN(ROW(Diff!AO73)), 4*Diff!AO73,2*Diff!AO73)</f>
        <v>0</v>
      </c>
      <c r="AP73">
        <f>IF(ISEVEN(ROW(Diff!AP73)), 4*Diff!AP73,2*Diff!AP73)</f>
        <v>0</v>
      </c>
      <c r="AQ73">
        <f>IF(ISEVEN(ROW(Diff!AQ73)), 4*Diff!AQ73,2*Diff!AQ73)</f>
        <v>0</v>
      </c>
      <c r="AR73">
        <f>IF(ISEVEN(ROW(Diff!AR73)), 4*Diff!AR73,2*Diff!AR73)</f>
        <v>0</v>
      </c>
      <c r="AS73">
        <f>IF(ISEVEN(ROW(Diff!AS73)), 4*Diff!AS73,2*Diff!AS73)</f>
        <v>0</v>
      </c>
      <c r="AT73">
        <f>IF(ISEVEN(ROW(Diff!AT73)), 4*Diff!AT73,2*Diff!AT73)</f>
        <v>0</v>
      </c>
      <c r="AU73">
        <f>IF(ISEVEN(ROW(Diff!AU73)), 4*Diff!AU73,2*Diff!AU73)</f>
        <v>0</v>
      </c>
      <c r="AV73">
        <f>IF(ISEVEN(ROW(Diff!AV73)), 4*Diff!AV73,2*Diff!AV73)</f>
        <v>0</v>
      </c>
      <c r="AW73">
        <f>IF(ISEVEN(ROW(Diff!AW73)), 4*Diff!AW73,2*Diff!AW73)</f>
        <v>0</v>
      </c>
      <c r="AX73">
        <f>IF(ISEVEN(ROW(Diff!AX73)), 4*Diff!AX73,2*Diff!AX73)</f>
        <v>0</v>
      </c>
      <c r="AY73">
        <f>IF(ISEVEN(ROW(Diff!AY73)), 4*Diff!AY73,2*Diff!AY73)</f>
        <v>0</v>
      </c>
      <c r="AZ73">
        <f>IF(ISEVEN(ROW(Diff!AZ73)), 4*Diff!AZ73,2*Diff!AZ73)</f>
        <v>0</v>
      </c>
      <c r="BA73">
        <f>IF(ISEVEN(ROW(Diff!BA73)), 4*Diff!BA73,2*Diff!BA73)</f>
        <v>0</v>
      </c>
      <c r="BB73">
        <f>IF(ISEVEN(ROW(Diff!BB73)), 4*Diff!BB73,2*Diff!BB73)</f>
        <v>0</v>
      </c>
      <c r="BC73">
        <f>IF(ISEVEN(ROW(Diff!BC73)), 4*Diff!BC73,2*Diff!BC73)</f>
        <v>0</v>
      </c>
      <c r="BD73">
        <f>IF(ISEVEN(ROW(Diff!BD73)), 4*Diff!BD73,2*Diff!BD73)</f>
        <v>0</v>
      </c>
      <c r="BE73">
        <f>IF(ISEVEN(ROW(Diff!BE73)), 4*Diff!BE73,2*Diff!BE73)</f>
        <v>0</v>
      </c>
      <c r="BF73">
        <f>IF(ISEVEN(ROW(Diff!BF73)), 4*Diff!BF73,2*Diff!BF73)</f>
        <v>0</v>
      </c>
      <c r="BG73">
        <f>IF(ISEVEN(ROW(Diff!BG73)), 4*Diff!BG73,2*Diff!BG73)</f>
        <v>0</v>
      </c>
      <c r="BH73">
        <f>IF(ISEVEN(ROW(Diff!BH73)), 4*Diff!BH73,2*Diff!BH73)</f>
        <v>0</v>
      </c>
      <c r="BI73">
        <f>IF(ISEVEN(ROW(Diff!BI73)), 4*Diff!BI73,2*Diff!BI73)</f>
        <v>0</v>
      </c>
      <c r="BJ73">
        <f>IF(ISEVEN(ROW(Diff!BJ73)), 4*Diff!BJ73,2*Diff!BJ73)</f>
        <v>0</v>
      </c>
      <c r="BK73">
        <f>IF(ISEVEN(ROW(Diff!BK73)), 4*Diff!BK73,2*Diff!BK73)</f>
        <v>0</v>
      </c>
      <c r="BL73">
        <f>IF(ISEVEN(ROW(Diff!BL73)), 4*Diff!BL73,2*Diff!BL73)</f>
        <v>0</v>
      </c>
      <c r="BM73">
        <f>IF(ISEVEN(ROW(Diff!BM73)), 4*Diff!BM73,2*Diff!BM73)</f>
        <v>0</v>
      </c>
      <c r="BN73">
        <f>IF(ISEVEN(ROW(Diff!BN73)), 4*Diff!BN73,2*Diff!BN73)</f>
        <v>0</v>
      </c>
      <c r="BO73">
        <f>IF(ISEVEN(ROW(Diff!BO73)), 4*Diff!BO73,2*Diff!BO73)</f>
        <v>0</v>
      </c>
      <c r="BP73">
        <f>IF(ISEVEN(ROW(Diff!BP73)), 4*Diff!BP73,2*Diff!BP73)</f>
        <v>0</v>
      </c>
      <c r="BQ73">
        <f>IF(ISEVEN(ROW(Diff!BQ73)), 4*Diff!BQ73,2*Diff!BQ73)</f>
        <v>0</v>
      </c>
      <c r="BR73">
        <f>IF(ISEVEN(ROW(Diff!BR73)), 4*Diff!BR73,2*Diff!BR73)</f>
        <v>0</v>
      </c>
      <c r="BS73">
        <f>IF(ISEVEN(ROW(Diff!BS73)), 4*Diff!BS73,2*Diff!BS73)</f>
        <v>0</v>
      </c>
      <c r="BT73">
        <f>IF(ISEVEN(ROW(Diff!BT73)), 4*Diff!BT73,2*Diff!BT73)</f>
        <v>0</v>
      </c>
      <c r="BU73">
        <f>IF(ISEVEN(ROW(Diff!BU73)), 4*Diff!BU73,2*Diff!BU73)</f>
        <v>0</v>
      </c>
      <c r="BV73">
        <f>IF(ISEVEN(ROW(Diff!BV73)), 4*Diff!BV73,2*Diff!BV73)</f>
        <v>0</v>
      </c>
      <c r="BW73">
        <f>IF(ISEVEN(ROW(Diff!BW73)), 4*Diff!BW73,2*Diff!BW73)</f>
        <v>0</v>
      </c>
      <c r="BX73">
        <f>IF(ISEVEN(ROW(Diff!BX73)), 4*Diff!BX73,2*Diff!BX73)</f>
        <v>0</v>
      </c>
      <c r="BY73">
        <f>IF(ISEVEN(ROW(Diff!BY73)), 4*Diff!BY73,2*Diff!BY73)</f>
        <v>0</v>
      </c>
      <c r="BZ73">
        <f>IF(ISEVEN(ROW(Diff!BZ73)), 4*Diff!BZ73,2*Diff!BZ73)</f>
        <v>0</v>
      </c>
      <c r="CA73">
        <f>IF(ISEVEN(ROW(Diff!CA73)), 4*Diff!CA73,2*Diff!CA73)</f>
        <v>0</v>
      </c>
      <c r="CB73">
        <f>IF(ISEVEN(ROW(Diff!CB73)), 4*Diff!CB73,2*Diff!CB73)</f>
        <v>0</v>
      </c>
      <c r="CC73">
        <f>IF(ISEVEN(ROW(Diff!CC73)), 4*Diff!CC73,2*Diff!CC73)</f>
        <v>0</v>
      </c>
      <c r="CD73">
        <f>IF(ISEVEN(ROW(Diff!CD73)), 4*Diff!CD73,2*Diff!CD73)</f>
        <v>0</v>
      </c>
      <c r="CE73">
        <f>IF(ISEVEN(ROW(Diff!CE73)), 4*Diff!CE73,2*Diff!CE73)</f>
        <v>0</v>
      </c>
      <c r="CF73">
        <f>IF(ISEVEN(ROW(Diff!CF73)), 4*Diff!CF73,2*Diff!CF73)</f>
        <v>0</v>
      </c>
      <c r="CG73">
        <f>IF(ISEVEN(ROW(Diff!CG73)), 4*Diff!CG73,2*Diff!CG73)</f>
        <v>0</v>
      </c>
      <c r="CH73">
        <f>IF(ISEVEN(ROW(Diff!CH73)), 4*Diff!CH73,2*Diff!CH73)</f>
        <v>0</v>
      </c>
      <c r="CI73">
        <f>IF(ISEVEN(ROW(Diff!CI73)), 4*Diff!CI73,2*Diff!CI73)</f>
        <v>0</v>
      </c>
      <c r="CJ73">
        <f>IF(ISEVEN(ROW(Diff!CJ73)), 4*Diff!CJ73,2*Diff!CJ73)</f>
        <v>0</v>
      </c>
      <c r="CK73">
        <f>IF(ISEVEN(ROW(Diff!CK73)), 4*Diff!CK73,2*Diff!CK73)</f>
        <v>0</v>
      </c>
      <c r="CL73">
        <f>IF(ISEVEN(ROW(Diff!CL73)), 4*Diff!CL73,2*Diff!CL73)</f>
        <v>0</v>
      </c>
      <c r="CM73">
        <f>IF(ISEVEN(ROW(Diff!CM73)), 4*Diff!CM73,2*Diff!CM73)</f>
        <v>0</v>
      </c>
      <c r="CN73">
        <f>IF(ISEVEN(ROW(Diff!CN73)), 4*Diff!CN73,2*Diff!CN73)</f>
        <v>0</v>
      </c>
      <c r="CO73">
        <f>IF(ISEVEN(ROW(Diff!CO73)), 4*Diff!CO73,2*Diff!CO73)</f>
        <v>0</v>
      </c>
      <c r="CP73">
        <f>IF(ISEVEN(ROW(Diff!CP73)), 4*Diff!CP73,2*Diff!CP73)</f>
        <v>0</v>
      </c>
      <c r="CQ73">
        <f>IF(ISEVEN(ROW(Diff!CQ73)), 4*Diff!CQ73,2*Diff!CQ73)</f>
        <v>0</v>
      </c>
      <c r="CR73">
        <f>IF(ISEVEN(ROW(Diff!CR73)), 4*Diff!CR73,2*Diff!CR73)</f>
        <v>0</v>
      </c>
      <c r="CS73">
        <f>IF(ISEVEN(ROW(Diff!CS73)), 4*Diff!CS73,2*Diff!CS73)</f>
        <v>0</v>
      </c>
      <c r="CT73">
        <f>IF(ISEVEN(ROW(Diff!CT73)), 4*Diff!CT73,2*Diff!CT73)</f>
        <v>0</v>
      </c>
    </row>
    <row r="74" spans="1:99">
      <c r="B74">
        <f>IF(ISEVEN(ROW(Diff!B74)), 4*Diff!B74,2*Diff!B74)</f>
        <v>0</v>
      </c>
      <c r="C74">
        <f>IF(ISEVEN(ROW(Diff!C74)), 4*Diff!C74,2*Diff!C74)</f>
        <v>0</v>
      </c>
      <c r="D74">
        <f>IF(ISEVEN(ROW(Diff!D74)), 4*Diff!D74,2*Diff!D74)</f>
        <v>0</v>
      </c>
      <c r="E74">
        <f>IF(ISEVEN(ROW(Diff!E74)), 4*Diff!E74,2*Diff!E74)</f>
        <v>0</v>
      </c>
      <c r="F74">
        <f>IF(ISEVEN(ROW(Diff!F74)), 4*Diff!F74,2*Diff!F74)</f>
        <v>0</v>
      </c>
      <c r="G74">
        <f>IF(ISEVEN(ROW(Diff!G74)), 4*Diff!G74,2*Diff!G74)</f>
        <v>0</v>
      </c>
      <c r="H74">
        <f>IF(ISEVEN(ROW(Diff!H74)), 4*Diff!H74,2*Diff!H74)</f>
        <v>0</v>
      </c>
      <c r="I74">
        <f>IF(ISEVEN(ROW(Diff!I74)), 4*Diff!I74,2*Diff!I74)</f>
        <v>0</v>
      </c>
      <c r="J74">
        <f>IF(ISEVEN(ROW(Diff!J74)), 4*Diff!J74,2*Diff!J74)</f>
        <v>0</v>
      </c>
      <c r="K74">
        <f>IF(ISEVEN(ROW(Diff!K74)), 4*Diff!K74,2*Diff!K74)</f>
        <v>0</v>
      </c>
      <c r="L74">
        <f>IF(ISEVEN(ROW(Diff!L74)), 4*Diff!L74,2*Diff!L74)</f>
        <v>0</v>
      </c>
      <c r="M74">
        <f>IF(ISEVEN(ROW(Diff!M74)), 4*Diff!M74,2*Diff!M74)</f>
        <v>0</v>
      </c>
      <c r="N74">
        <f>IF(ISEVEN(ROW(Diff!N74)), 4*Diff!N74,2*Diff!N74)</f>
        <v>0</v>
      </c>
      <c r="O74">
        <f>IF(ISEVEN(ROW(Diff!O74)), 4*Diff!O74,2*Diff!O74)</f>
        <v>0</v>
      </c>
      <c r="P74">
        <f>IF(ISEVEN(ROW(Diff!P74)), 4*Diff!P74,2*Diff!P74)</f>
        <v>0</v>
      </c>
      <c r="Q74">
        <f>IF(ISEVEN(ROW(Diff!Q74)), 4*Diff!Q74,2*Diff!Q74)</f>
        <v>0</v>
      </c>
      <c r="R74">
        <f>IF(ISEVEN(ROW(Diff!R74)), 4*Diff!R74,2*Diff!R74)</f>
        <v>0</v>
      </c>
      <c r="S74">
        <f>IF(ISEVEN(ROW(Diff!S74)), 4*Diff!S74,2*Diff!S74)</f>
        <v>0</v>
      </c>
      <c r="T74">
        <f>IF(ISEVEN(ROW(Diff!T74)), 4*Diff!T74,2*Diff!T74)</f>
        <v>0</v>
      </c>
      <c r="U74">
        <f>IF(ISEVEN(ROW(Diff!U74)), 4*Diff!U74,2*Diff!U74)</f>
        <v>0</v>
      </c>
      <c r="V74">
        <f>IF(ISEVEN(ROW(Diff!V74)), 4*Diff!V74,2*Diff!V74)</f>
        <v>0</v>
      </c>
      <c r="W74">
        <f>IF(ISEVEN(ROW(Diff!W74)), 4*Diff!W74,2*Diff!W74)</f>
        <v>0</v>
      </c>
      <c r="X74">
        <f>IF(ISEVEN(ROW(Diff!X74)), 4*Diff!X74,2*Diff!X74)</f>
        <v>0</v>
      </c>
      <c r="Y74">
        <f>IF(ISEVEN(ROW(Diff!Y74)), 4*Diff!Y74,2*Diff!Y74)</f>
        <v>0</v>
      </c>
      <c r="Z74">
        <f>IF(ISEVEN(ROW(Diff!Z74)), 4*Diff!Z74,2*Diff!Z74)</f>
        <v>0</v>
      </c>
      <c r="AA74">
        <f>IF(ISEVEN(ROW(Diff!AA74)), 4*Diff!AA74,2*Diff!AA74)</f>
        <v>0</v>
      </c>
      <c r="AB74">
        <f>IF(ISEVEN(ROW(Diff!AB74)), 4*Diff!AB74,2*Diff!AB74)</f>
        <v>0</v>
      </c>
      <c r="AC74">
        <f>IF(ISEVEN(ROW(Diff!AC74)), 4*Diff!AC74,2*Diff!AC74)</f>
        <v>0</v>
      </c>
      <c r="AD74">
        <f>IF(ISEVEN(ROW(Diff!AD74)), 4*Diff!AD74,2*Diff!AD74)</f>
        <v>0</v>
      </c>
      <c r="AE74">
        <f>IF(ISEVEN(ROW(Diff!AE74)), 4*Diff!AE74,2*Diff!AE74)</f>
        <v>0</v>
      </c>
      <c r="AF74">
        <f>IF(ISEVEN(ROW(Diff!AF74)), 4*Diff!AF74,2*Diff!AF74)</f>
        <v>0</v>
      </c>
      <c r="AG74">
        <f>IF(ISEVEN(ROW(Diff!AG74)), 4*Diff!AG74,2*Diff!AG74)</f>
        <v>0</v>
      </c>
      <c r="AH74">
        <f>IF(ISEVEN(ROW(Diff!AH74)), 4*Diff!AH74,2*Diff!AH74)</f>
        <v>0</v>
      </c>
      <c r="AI74">
        <f>IF(ISEVEN(ROW(Diff!AI74)), 4*Diff!AI74,2*Diff!AI74)</f>
        <v>0</v>
      </c>
      <c r="AJ74">
        <f>IF(ISEVEN(ROW(Diff!AJ74)), 4*Diff!AJ74,2*Diff!AJ74)</f>
        <v>0</v>
      </c>
      <c r="AK74">
        <f>IF(ISEVEN(ROW(Diff!AK74)), 4*Diff!AK74,2*Diff!AK74)</f>
        <v>0</v>
      </c>
      <c r="AL74">
        <f>IF(ISEVEN(ROW(Diff!AL74)), 4*Diff!AL74,2*Diff!AL74)</f>
        <v>0</v>
      </c>
      <c r="AM74">
        <f>IF(ISEVEN(ROW(Diff!AM74)), 4*Diff!AM74,2*Diff!AM74)</f>
        <v>0</v>
      </c>
      <c r="AN74">
        <f>IF(ISEVEN(ROW(Diff!AN74)), 4*Diff!AN74,2*Diff!AN74)</f>
        <v>0</v>
      </c>
      <c r="AO74">
        <f>IF(ISEVEN(ROW(Diff!AO74)), 4*Diff!AO74,2*Diff!AO74)</f>
        <v>0</v>
      </c>
      <c r="AP74">
        <f>IF(ISEVEN(ROW(Diff!AP74)), 4*Diff!AP74,2*Diff!AP74)</f>
        <v>0</v>
      </c>
      <c r="AQ74">
        <f>IF(ISEVEN(ROW(Diff!AQ74)), 4*Diff!AQ74,2*Diff!AQ74)</f>
        <v>0</v>
      </c>
      <c r="AR74">
        <f>IF(ISEVEN(ROW(Diff!AR74)), 4*Diff!AR74,2*Diff!AR74)</f>
        <v>0</v>
      </c>
      <c r="AS74">
        <f>IF(ISEVEN(ROW(Diff!AS74)), 4*Diff!AS74,2*Diff!AS74)</f>
        <v>0</v>
      </c>
      <c r="AT74">
        <f>IF(ISEVEN(ROW(Diff!AT74)), 4*Diff!AT74,2*Diff!AT74)</f>
        <v>0</v>
      </c>
      <c r="AU74">
        <f>IF(ISEVEN(ROW(Diff!AU74)), 4*Diff!AU74,2*Diff!AU74)</f>
        <v>0</v>
      </c>
      <c r="AV74">
        <f>IF(ISEVEN(ROW(Diff!AV74)), 4*Diff!AV74,2*Diff!AV74)</f>
        <v>0</v>
      </c>
      <c r="AW74">
        <f>IF(ISEVEN(ROW(Diff!AW74)), 4*Diff!AW74,2*Diff!AW74)</f>
        <v>0</v>
      </c>
      <c r="AX74">
        <f>IF(ISEVEN(ROW(Diff!AX74)), 4*Diff!AX74,2*Diff!AX74)</f>
        <v>0</v>
      </c>
      <c r="AY74">
        <f>IF(ISEVEN(ROW(Diff!AY74)), 4*Diff!AY74,2*Diff!AY74)</f>
        <v>0</v>
      </c>
      <c r="AZ74">
        <f>IF(ISEVEN(ROW(Diff!AZ74)), 4*Diff!AZ74,2*Diff!AZ74)</f>
        <v>0</v>
      </c>
      <c r="BA74">
        <f>IF(ISEVEN(ROW(Diff!BA74)), 4*Diff!BA74,2*Diff!BA74)</f>
        <v>0</v>
      </c>
      <c r="BB74">
        <f>IF(ISEVEN(ROW(Diff!BB74)), 4*Diff!BB74,2*Diff!BB74)</f>
        <v>0</v>
      </c>
      <c r="BC74">
        <f>IF(ISEVEN(ROW(Diff!BC74)), 4*Diff!BC74,2*Diff!BC74)</f>
        <v>0</v>
      </c>
      <c r="BD74">
        <f>IF(ISEVEN(ROW(Diff!BD74)), 4*Diff!BD74,2*Diff!BD74)</f>
        <v>0</v>
      </c>
      <c r="BE74">
        <f>IF(ISEVEN(ROW(Diff!BE74)), 4*Diff!BE74,2*Diff!BE74)</f>
        <v>0</v>
      </c>
      <c r="BF74">
        <f>IF(ISEVEN(ROW(Diff!BF74)), 4*Diff!BF74,2*Diff!BF74)</f>
        <v>0</v>
      </c>
      <c r="BG74">
        <f>IF(ISEVEN(ROW(Diff!BG74)), 4*Diff!BG74,2*Diff!BG74)</f>
        <v>0</v>
      </c>
      <c r="BH74">
        <f>IF(ISEVEN(ROW(Diff!BH74)), 4*Diff!BH74,2*Diff!BH74)</f>
        <v>0</v>
      </c>
      <c r="BI74">
        <f>IF(ISEVEN(ROW(Diff!BI74)), 4*Diff!BI74,2*Diff!BI74)</f>
        <v>0</v>
      </c>
      <c r="BJ74">
        <f>IF(ISEVEN(ROW(Diff!BJ74)), 4*Diff!BJ74,2*Diff!BJ74)</f>
        <v>0</v>
      </c>
      <c r="BK74">
        <f>IF(ISEVEN(ROW(Diff!BK74)), 4*Diff!BK74,2*Diff!BK74)</f>
        <v>0</v>
      </c>
      <c r="BL74">
        <f>IF(ISEVEN(ROW(Diff!BL74)), 4*Diff!BL74,2*Diff!BL74)</f>
        <v>0</v>
      </c>
      <c r="BM74">
        <f>IF(ISEVEN(ROW(Diff!BM74)), 4*Diff!BM74,2*Diff!BM74)</f>
        <v>0</v>
      </c>
      <c r="BN74">
        <f>IF(ISEVEN(ROW(Diff!BN74)), 4*Diff!BN74,2*Diff!BN74)</f>
        <v>0</v>
      </c>
      <c r="BO74">
        <f>IF(ISEVEN(ROW(Diff!BO74)), 4*Diff!BO74,2*Diff!BO74)</f>
        <v>0</v>
      </c>
      <c r="BP74">
        <f>IF(ISEVEN(ROW(Diff!BP74)), 4*Diff!BP74,2*Diff!BP74)</f>
        <v>0</v>
      </c>
      <c r="BQ74">
        <f>IF(ISEVEN(ROW(Diff!BQ74)), 4*Diff!BQ74,2*Diff!BQ74)</f>
        <v>0</v>
      </c>
      <c r="BR74">
        <f>IF(ISEVEN(ROW(Diff!BR74)), 4*Diff!BR74,2*Diff!BR74)</f>
        <v>0</v>
      </c>
      <c r="BS74">
        <f>IF(ISEVEN(ROW(Diff!BS74)), 4*Diff!BS74,2*Diff!BS74)</f>
        <v>0</v>
      </c>
      <c r="BT74">
        <f>IF(ISEVEN(ROW(Diff!BT74)), 4*Diff!BT74,2*Diff!BT74)</f>
        <v>0</v>
      </c>
      <c r="BU74">
        <f>IF(ISEVEN(ROW(Diff!BU74)), 4*Diff!BU74,2*Diff!BU74)</f>
        <v>0</v>
      </c>
      <c r="BV74">
        <f>IF(ISEVEN(ROW(Diff!BV74)), 4*Diff!BV74,2*Diff!BV74)</f>
        <v>0</v>
      </c>
      <c r="BW74">
        <f>IF(ISEVEN(ROW(Diff!BW74)), 4*Diff!BW74,2*Diff!BW74)</f>
        <v>0</v>
      </c>
      <c r="BX74">
        <f>IF(ISEVEN(ROW(Diff!BX74)), 4*Diff!BX74,2*Diff!BX74)</f>
        <v>0</v>
      </c>
      <c r="BY74">
        <f>IF(ISEVEN(ROW(Diff!BY74)), 4*Diff!BY74,2*Diff!BY74)</f>
        <v>0</v>
      </c>
      <c r="BZ74">
        <f>IF(ISEVEN(ROW(Diff!BZ74)), 4*Diff!BZ74,2*Diff!BZ74)</f>
        <v>0</v>
      </c>
      <c r="CA74">
        <f>IF(ISEVEN(ROW(Diff!CA74)), 4*Diff!CA74,2*Diff!CA74)</f>
        <v>0</v>
      </c>
      <c r="CB74">
        <f>IF(ISEVEN(ROW(Diff!CB74)), 4*Diff!CB74,2*Diff!CB74)</f>
        <v>0</v>
      </c>
      <c r="CC74">
        <f>IF(ISEVEN(ROW(Diff!CC74)), 4*Diff!CC74,2*Diff!CC74)</f>
        <v>0</v>
      </c>
      <c r="CD74">
        <f>IF(ISEVEN(ROW(Diff!CD74)), 4*Diff!CD74,2*Diff!CD74)</f>
        <v>0</v>
      </c>
      <c r="CE74">
        <f>IF(ISEVEN(ROW(Diff!CE74)), 4*Diff!CE74,2*Diff!CE74)</f>
        <v>0</v>
      </c>
      <c r="CF74">
        <f>IF(ISEVEN(ROW(Diff!CF74)), 4*Diff!CF74,2*Diff!CF74)</f>
        <v>0</v>
      </c>
      <c r="CG74">
        <f>IF(ISEVEN(ROW(Diff!CG74)), 4*Diff!CG74,2*Diff!CG74)</f>
        <v>0</v>
      </c>
      <c r="CH74">
        <f>IF(ISEVEN(ROW(Diff!CH74)), 4*Diff!CH74,2*Diff!CH74)</f>
        <v>0</v>
      </c>
      <c r="CI74">
        <f>IF(ISEVEN(ROW(Diff!CI74)), 4*Diff!CI74,2*Diff!CI74)</f>
        <v>0</v>
      </c>
      <c r="CJ74">
        <f>IF(ISEVEN(ROW(Diff!CJ74)), 4*Diff!CJ74,2*Diff!CJ74)</f>
        <v>0</v>
      </c>
      <c r="CK74">
        <f>IF(ISEVEN(ROW(Diff!CK74)), 4*Diff!CK74,2*Diff!CK74)</f>
        <v>0</v>
      </c>
      <c r="CL74">
        <f>IF(ISEVEN(ROW(Diff!CL74)), 4*Diff!CL74,2*Diff!CL74)</f>
        <v>0</v>
      </c>
      <c r="CM74">
        <f>IF(ISEVEN(ROW(Diff!CM74)), 4*Diff!CM74,2*Diff!CM74)</f>
        <v>0</v>
      </c>
      <c r="CN74">
        <f>IF(ISEVEN(ROW(Diff!CN74)), 4*Diff!CN74,2*Diff!CN74)</f>
        <v>0</v>
      </c>
      <c r="CO74">
        <f>IF(ISEVEN(ROW(Diff!CO74)), 4*Diff!CO74,2*Diff!CO74)</f>
        <v>0</v>
      </c>
      <c r="CP74">
        <f>IF(ISEVEN(ROW(Diff!CP74)), 4*Diff!CP74,2*Diff!CP74)</f>
        <v>0</v>
      </c>
      <c r="CQ74">
        <f>IF(ISEVEN(ROW(Diff!CQ74)), 4*Diff!CQ74,2*Diff!CQ74)</f>
        <v>0</v>
      </c>
      <c r="CR74">
        <f>IF(ISEVEN(ROW(Diff!CR74)), 4*Diff!CR74,2*Diff!CR74)</f>
        <v>0</v>
      </c>
      <c r="CS74">
        <f>IF(ISEVEN(ROW(Diff!CS74)), 4*Diff!CS74,2*Diff!CS74)</f>
        <v>0</v>
      </c>
      <c r="CT74">
        <f>IF(ISEVEN(ROW(Diff!CT74)), 4*Diff!CT74,2*Diff!CT74)</f>
        <v>0</v>
      </c>
    </row>
    <row r="75" spans="1:99">
      <c r="B75">
        <f>IF(ISEVEN(ROW(Diff!B75)), 4*Diff!B75,2*Diff!B75)</f>
        <v>0</v>
      </c>
      <c r="C75">
        <f>IF(ISEVEN(ROW(Diff!C75)), 4*Diff!C75,2*Diff!C75)</f>
        <v>0</v>
      </c>
      <c r="D75">
        <f>IF(ISEVEN(ROW(Diff!D75)), 4*Diff!D75,2*Diff!D75)</f>
        <v>0</v>
      </c>
      <c r="E75">
        <f>IF(ISEVEN(ROW(Diff!E75)), 4*Diff!E75,2*Diff!E75)</f>
        <v>0</v>
      </c>
      <c r="F75">
        <f>IF(ISEVEN(ROW(Diff!F75)), 4*Diff!F75,2*Diff!F75)</f>
        <v>0</v>
      </c>
      <c r="G75">
        <f>IF(ISEVEN(ROW(Diff!G75)), 4*Diff!G75,2*Diff!G75)</f>
        <v>0</v>
      </c>
      <c r="H75">
        <f>IF(ISEVEN(ROW(Diff!H75)), 4*Diff!H75,2*Diff!H75)</f>
        <v>0</v>
      </c>
      <c r="I75">
        <f>IF(ISEVEN(ROW(Diff!I75)), 4*Diff!I75,2*Diff!I75)</f>
        <v>0</v>
      </c>
      <c r="J75">
        <f>IF(ISEVEN(ROW(Diff!J75)), 4*Diff!J75,2*Diff!J75)</f>
        <v>0</v>
      </c>
      <c r="K75">
        <f>IF(ISEVEN(ROW(Diff!K75)), 4*Diff!K75,2*Diff!K75)</f>
        <v>0</v>
      </c>
      <c r="L75">
        <f>IF(ISEVEN(ROW(Diff!L75)), 4*Diff!L75,2*Diff!L75)</f>
        <v>0</v>
      </c>
      <c r="M75">
        <f>IF(ISEVEN(ROW(Diff!M75)), 4*Diff!M75,2*Diff!M75)</f>
        <v>0</v>
      </c>
      <c r="N75">
        <f>IF(ISEVEN(ROW(Diff!N75)), 4*Diff!N75,2*Diff!N75)</f>
        <v>0</v>
      </c>
      <c r="O75">
        <f>IF(ISEVEN(ROW(Diff!O75)), 4*Diff!O75,2*Diff!O75)</f>
        <v>0</v>
      </c>
      <c r="P75">
        <f>IF(ISEVEN(ROW(Diff!P75)), 4*Diff!P75,2*Diff!P75)</f>
        <v>0</v>
      </c>
      <c r="Q75">
        <f>IF(ISEVEN(ROW(Diff!Q75)), 4*Diff!Q75,2*Diff!Q75)</f>
        <v>0</v>
      </c>
      <c r="R75">
        <f>IF(ISEVEN(ROW(Diff!R75)), 4*Diff!R75,2*Diff!R75)</f>
        <v>0</v>
      </c>
      <c r="S75">
        <f>IF(ISEVEN(ROW(Diff!S75)), 4*Diff!S75,2*Diff!S75)</f>
        <v>0</v>
      </c>
      <c r="T75">
        <f>IF(ISEVEN(ROW(Diff!T75)), 4*Diff!T75,2*Diff!T75)</f>
        <v>0</v>
      </c>
      <c r="U75">
        <f>IF(ISEVEN(ROW(Diff!U75)), 4*Diff!U75,2*Diff!U75)</f>
        <v>0</v>
      </c>
      <c r="V75">
        <f>IF(ISEVEN(ROW(Diff!V75)), 4*Diff!V75,2*Diff!V75)</f>
        <v>0</v>
      </c>
      <c r="W75">
        <f>IF(ISEVEN(ROW(Diff!W75)), 4*Diff!W75,2*Diff!W75)</f>
        <v>0</v>
      </c>
      <c r="X75">
        <f>IF(ISEVEN(ROW(Diff!X75)), 4*Diff!X75,2*Diff!X75)</f>
        <v>0</v>
      </c>
      <c r="Y75">
        <f>IF(ISEVEN(ROW(Diff!Y75)), 4*Diff!Y75,2*Diff!Y75)</f>
        <v>0</v>
      </c>
      <c r="Z75">
        <f>IF(ISEVEN(ROW(Diff!Z75)), 4*Diff!Z75,2*Diff!Z75)</f>
        <v>0</v>
      </c>
      <c r="AA75">
        <f>IF(ISEVEN(ROW(Diff!AA75)), 4*Diff!AA75,2*Diff!AA75)</f>
        <v>0</v>
      </c>
      <c r="AB75">
        <f>IF(ISEVEN(ROW(Diff!AB75)), 4*Diff!AB75,2*Diff!AB75)</f>
        <v>0</v>
      </c>
      <c r="AC75">
        <f>IF(ISEVEN(ROW(Diff!AC75)), 4*Diff!AC75,2*Diff!AC75)</f>
        <v>0</v>
      </c>
      <c r="AD75">
        <f>IF(ISEVEN(ROW(Diff!AD75)), 4*Diff!AD75,2*Diff!AD75)</f>
        <v>0</v>
      </c>
      <c r="AE75">
        <f>IF(ISEVEN(ROW(Diff!AE75)), 4*Diff!AE75,2*Diff!AE75)</f>
        <v>0</v>
      </c>
      <c r="AF75">
        <f>IF(ISEVEN(ROW(Diff!AF75)), 4*Diff!AF75,2*Diff!AF75)</f>
        <v>0</v>
      </c>
      <c r="AG75">
        <f>IF(ISEVEN(ROW(Diff!AG75)), 4*Diff!AG75,2*Diff!AG75)</f>
        <v>0</v>
      </c>
      <c r="AH75">
        <f>IF(ISEVEN(ROW(Diff!AH75)), 4*Diff!AH75,2*Diff!AH75)</f>
        <v>0</v>
      </c>
      <c r="AI75">
        <f>IF(ISEVEN(ROW(Diff!AI75)), 4*Diff!AI75,2*Diff!AI75)</f>
        <v>0</v>
      </c>
      <c r="AJ75">
        <f>IF(ISEVEN(ROW(Diff!AJ75)), 4*Diff!AJ75,2*Diff!AJ75)</f>
        <v>0</v>
      </c>
      <c r="AK75">
        <f>IF(ISEVEN(ROW(Diff!AK75)), 4*Diff!AK75,2*Diff!AK75)</f>
        <v>0</v>
      </c>
      <c r="AL75">
        <f>IF(ISEVEN(ROW(Diff!AL75)), 4*Diff!AL75,2*Diff!AL75)</f>
        <v>0</v>
      </c>
      <c r="AM75">
        <f>IF(ISEVEN(ROW(Diff!AM75)), 4*Diff!AM75,2*Diff!AM75)</f>
        <v>0</v>
      </c>
      <c r="AN75">
        <f>IF(ISEVEN(ROW(Diff!AN75)), 4*Diff!AN75,2*Diff!AN75)</f>
        <v>0</v>
      </c>
      <c r="AO75">
        <f>IF(ISEVEN(ROW(Diff!AO75)), 4*Diff!AO75,2*Diff!AO75)</f>
        <v>0</v>
      </c>
      <c r="AP75">
        <f>IF(ISEVEN(ROW(Diff!AP75)), 4*Diff!AP75,2*Diff!AP75)</f>
        <v>0</v>
      </c>
      <c r="AQ75">
        <f>IF(ISEVEN(ROW(Diff!AQ75)), 4*Diff!AQ75,2*Diff!AQ75)</f>
        <v>0</v>
      </c>
      <c r="AR75">
        <f>IF(ISEVEN(ROW(Diff!AR75)), 4*Diff!AR75,2*Diff!AR75)</f>
        <v>0</v>
      </c>
      <c r="AS75">
        <f>IF(ISEVEN(ROW(Diff!AS75)), 4*Diff!AS75,2*Diff!AS75)</f>
        <v>0</v>
      </c>
      <c r="AT75">
        <f>IF(ISEVEN(ROW(Diff!AT75)), 4*Diff!AT75,2*Diff!AT75)</f>
        <v>0</v>
      </c>
      <c r="AU75">
        <f>IF(ISEVEN(ROW(Diff!AU75)), 4*Diff!AU75,2*Diff!AU75)</f>
        <v>0</v>
      </c>
      <c r="AV75">
        <f>IF(ISEVEN(ROW(Diff!AV75)), 4*Diff!AV75,2*Diff!AV75)</f>
        <v>0</v>
      </c>
      <c r="AW75">
        <f>IF(ISEVEN(ROW(Diff!AW75)), 4*Diff!AW75,2*Diff!AW75)</f>
        <v>0</v>
      </c>
      <c r="AX75">
        <f>IF(ISEVEN(ROW(Diff!AX75)), 4*Diff!AX75,2*Diff!AX75)</f>
        <v>0</v>
      </c>
      <c r="AY75">
        <f>IF(ISEVEN(ROW(Diff!AY75)), 4*Diff!AY75,2*Diff!AY75)</f>
        <v>0</v>
      </c>
      <c r="AZ75">
        <f>IF(ISEVEN(ROW(Diff!AZ75)), 4*Diff!AZ75,2*Diff!AZ75)</f>
        <v>0</v>
      </c>
      <c r="BA75">
        <f>IF(ISEVEN(ROW(Diff!BA75)), 4*Diff!BA75,2*Diff!BA75)</f>
        <v>0</v>
      </c>
      <c r="BB75">
        <f>IF(ISEVEN(ROW(Diff!BB75)), 4*Diff!BB75,2*Diff!BB75)</f>
        <v>0</v>
      </c>
      <c r="BC75">
        <f>IF(ISEVEN(ROW(Diff!BC75)), 4*Diff!BC75,2*Diff!BC75)</f>
        <v>0</v>
      </c>
      <c r="BD75">
        <f>IF(ISEVEN(ROW(Diff!BD75)), 4*Diff!BD75,2*Diff!BD75)</f>
        <v>0</v>
      </c>
      <c r="BE75">
        <f>IF(ISEVEN(ROW(Diff!BE75)), 4*Diff!BE75,2*Diff!BE75)</f>
        <v>0</v>
      </c>
      <c r="BF75">
        <f>IF(ISEVEN(ROW(Diff!BF75)), 4*Diff!BF75,2*Diff!BF75)</f>
        <v>0</v>
      </c>
      <c r="BG75">
        <f>IF(ISEVEN(ROW(Diff!BG75)), 4*Diff!BG75,2*Diff!BG75)</f>
        <v>0</v>
      </c>
      <c r="BH75">
        <f>IF(ISEVEN(ROW(Diff!BH75)), 4*Diff!BH75,2*Diff!BH75)</f>
        <v>0</v>
      </c>
      <c r="BI75">
        <f>IF(ISEVEN(ROW(Diff!BI75)), 4*Diff!BI75,2*Diff!BI75)</f>
        <v>0</v>
      </c>
      <c r="BJ75">
        <f>IF(ISEVEN(ROW(Diff!BJ75)), 4*Diff!BJ75,2*Diff!BJ75)</f>
        <v>0</v>
      </c>
      <c r="BK75">
        <f>IF(ISEVEN(ROW(Diff!BK75)), 4*Diff!BK75,2*Diff!BK75)</f>
        <v>0</v>
      </c>
      <c r="BL75">
        <f>IF(ISEVEN(ROW(Diff!BL75)), 4*Diff!BL75,2*Diff!BL75)</f>
        <v>0</v>
      </c>
      <c r="BM75">
        <f>IF(ISEVEN(ROW(Diff!BM75)), 4*Diff!BM75,2*Diff!BM75)</f>
        <v>0</v>
      </c>
      <c r="BN75">
        <f>IF(ISEVEN(ROW(Diff!BN75)), 4*Diff!BN75,2*Diff!BN75)</f>
        <v>0</v>
      </c>
      <c r="BO75">
        <f>IF(ISEVEN(ROW(Diff!BO75)), 4*Diff!BO75,2*Diff!BO75)</f>
        <v>0</v>
      </c>
      <c r="BP75">
        <f>IF(ISEVEN(ROW(Diff!BP75)), 4*Diff!BP75,2*Diff!BP75)</f>
        <v>0</v>
      </c>
      <c r="BQ75">
        <f>IF(ISEVEN(ROW(Diff!BQ75)), 4*Diff!BQ75,2*Diff!BQ75)</f>
        <v>0</v>
      </c>
      <c r="BR75">
        <f>IF(ISEVEN(ROW(Diff!BR75)), 4*Diff!BR75,2*Diff!BR75)</f>
        <v>0</v>
      </c>
      <c r="BS75">
        <f>IF(ISEVEN(ROW(Diff!BS75)), 4*Diff!BS75,2*Diff!BS75)</f>
        <v>0</v>
      </c>
      <c r="BT75">
        <f>IF(ISEVEN(ROW(Diff!BT75)), 4*Diff!BT75,2*Diff!BT75)</f>
        <v>0</v>
      </c>
      <c r="BU75">
        <f>IF(ISEVEN(ROW(Diff!BU75)), 4*Diff!BU75,2*Diff!BU75)</f>
        <v>0</v>
      </c>
      <c r="BV75">
        <f>IF(ISEVEN(ROW(Diff!BV75)), 4*Diff!BV75,2*Diff!BV75)</f>
        <v>0</v>
      </c>
      <c r="BW75">
        <f>IF(ISEVEN(ROW(Diff!BW75)), 4*Diff!BW75,2*Diff!BW75)</f>
        <v>0</v>
      </c>
      <c r="BX75">
        <f>IF(ISEVEN(ROW(Diff!BX75)), 4*Diff!BX75,2*Diff!BX75)</f>
        <v>0</v>
      </c>
      <c r="BY75">
        <f>IF(ISEVEN(ROW(Diff!BY75)), 4*Diff!BY75,2*Diff!BY75)</f>
        <v>0</v>
      </c>
      <c r="BZ75">
        <f>IF(ISEVEN(ROW(Diff!BZ75)), 4*Diff!BZ75,2*Diff!BZ75)</f>
        <v>0</v>
      </c>
      <c r="CA75">
        <f>IF(ISEVEN(ROW(Diff!CA75)), 4*Diff!CA75,2*Diff!CA75)</f>
        <v>0</v>
      </c>
      <c r="CB75">
        <f>IF(ISEVEN(ROW(Diff!CB75)), 4*Diff!CB75,2*Diff!CB75)</f>
        <v>0</v>
      </c>
      <c r="CC75">
        <f>IF(ISEVEN(ROW(Diff!CC75)), 4*Diff!CC75,2*Diff!CC75)</f>
        <v>0</v>
      </c>
      <c r="CD75">
        <f>IF(ISEVEN(ROW(Diff!CD75)), 4*Diff!CD75,2*Diff!CD75)</f>
        <v>0</v>
      </c>
      <c r="CE75">
        <f>IF(ISEVEN(ROW(Diff!CE75)), 4*Diff!CE75,2*Diff!CE75)</f>
        <v>0</v>
      </c>
      <c r="CF75">
        <f>IF(ISEVEN(ROW(Diff!CF75)), 4*Diff!CF75,2*Diff!CF75)</f>
        <v>0</v>
      </c>
      <c r="CG75">
        <f>IF(ISEVEN(ROW(Diff!CG75)), 4*Diff!CG75,2*Diff!CG75)</f>
        <v>0</v>
      </c>
      <c r="CH75">
        <f>IF(ISEVEN(ROW(Diff!CH75)), 4*Diff!CH75,2*Diff!CH75)</f>
        <v>0</v>
      </c>
      <c r="CI75">
        <f>IF(ISEVEN(ROW(Diff!CI75)), 4*Diff!CI75,2*Diff!CI75)</f>
        <v>0</v>
      </c>
      <c r="CJ75">
        <f>IF(ISEVEN(ROW(Diff!CJ75)), 4*Diff!CJ75,2*Diff!CJ75)</f>
        <v>0</v>
      </c>
      <c r="CK75">
        <f>IF(ISEVEN(ROW(Diff!CK75)), 4*Diff!CK75,2*Diff!CK75)</f>
        <v>0</v>
      </c>
      <c r="CL75">
        <f>IF(ISEVEN(ROW(Diff!CL75)), 4*Diff!CL75,2*Diff!CL75)</f>
        <v>0</v>
      </c>
      <c r="CM75">
        <f>IF(ISEVEN(ROW(Diff!CM75)), 4*Diff!CM75,2*Diff!CM75)</f>
        <v>0</v>
      </c>
      <c r="CN75">
        <f>IF(ISEVEN(ROW(Diff!CN75)), 4*Diff!CN75,2*Diff!CN75)</f>
        <v>0</v>
      </c>
      <c r="CO75">
        <f>IF(ISEVEN(ROW(Diff!CO75)), 4*Diff!CO75,2*Diff!CO75)</f>
        <v>0</v>
      </c>
      <c r="CP75">
        <f>IF(ISEVEN(ROW(Diff!CP75)), 4*Diff!CP75,2*Diff!CP75)</f>
        <v>0</v>
      </c>
      <c r="CQ75">
        <f>IF(ISEVEN(ROW(Diff!CQ75)), 4*Diff!CQ75,2*Diff!CQ75)</f>
        <v>0</v>
      </c>
      <c r="CR75">
        <f>IF(ISEVEN(ROW(Diff!CR75)), 4*Diff!CR75,2*Diff!CR75)</f>
        <v>0</v>
      </c>
      <c r="CS75">
        <f>IF(ISEVEN(ROW(Diff!CS75)), 4*Diff!CS75,2*Diff!CS75)</f>
        <v>0</v>
      </c>
      <c r="CT75">
        <f>IF(ISEVEN(ROW(Diff!CT75)), 4*Diff!CT75,2*Diff!CT75)</f>
        <v>0</v>
      </c>
    </row>
    <row r="76" spans="1:99">
      <c r="B76">
        <f>IF(ISEVEN(ROW(Diff!B76)), 4*Diff!B76,2*Diff!B76)</f>
        <v>0</v>
      </c>
      <c r="C76">
        <f>IF(ISEVEN(ROW(Diff!C76)), 4*Diff!C76,2*Diff!C76)</f>
        <v>0</v>
      </c>
      <c r="D76">
        <f>IF(ISEVEN(ROW(Diff!D76)), 4*Diff!D76,2*Diff!D76)</f>
        <v>0</v>
      </c>
      <c r="E76">
        <f>IF(ISEVEN(ROW(Diff!E76)), 4*Diff!E76,2*Diff!E76)</f>
        <v>0</v>
      </c>
      <c r="F76">
        <f>IF(ISEVEN(ROW(Diff!F76)), 4*Diff!F76,2*Diff!F76)</f>
        <v>0</v>
      </c>
      <c r="G76">
        <f>IF(ISEVEN(ROW(Diff!G76)), 4*Diff!G76,2*Diff!G76)</f>
        <v>0</v>
      </c>
      <c r="H76">
        <f>IF(ISEVEN(ROW(Diff!H76)), 4*Diff!H76,2*Diff!H76)</f>
        <v>0</v>
      </c>
      <c r="I76">
        <f>IF(ISEVEN(ROW(Diff!I76)), 4*Diff!I76,2*Diff!I76)</f>
        <v>0</v>
      </c>
      <c r="J76">
        <f>IF(ISEVEN(ROW(Diff!J76)), 4*Diff!J76,2*Diff!J76)</f>
        <v>0</v>
      </c>
      <c r="K76">
        <f>IF(ISEVEN(ROW(Diff!K76)), 4*Diff!K76,2*Diff!K76)</f>
        <v>0</v>
      </c>
      <c r="L76">
        <f>IF(ISEVEN(ROW(Diff!L76)), 4*Diff!L76,2*Diff!L76)</f>
        <v>0</v>
      </c>
      <c r="M76">
        <f>IF(ISEVEN(ROW(Diff!M76)), 4*Diff!M76,2*Diff!M76)</f>
        <v>0</v>
      </c>
      <c r="N76">
        <f>IF(ISEVEN(ROW(Diff!N76)), 4*Diff!N76,2*Diff!N76)</f>
        <v>0</v>
      </c>
      <c r="O76">
        <f>IF(ISEVEN(ROW(Diff!O76)), 4*Diff!O76,2*Diff!O76)</f>
        <v>0</v>
      </c>
      <c r="P76">
        <f>IF(ISEVEN(ROW(Diff!P76)), 4*Diff!P76,2*Diff!P76)</f>
        <v>0</v>
      </c>
      <c r="Q76">
        <f>IF(ISEVEN(ROW(Diff!Q76)), 4*Diff!Q76,2*Diff!Q76)</f>
        <v>0</v>
      </c>
      <c r="R76">
        <f>IF(ISEVEN(ROW(Diff!R76)), 4*Diff!R76,2*Diff!R76)</f>
        <v>0</v>
      </c>
      <c r="S76">
        <f>IF(ISEVEN(ROW(Diff!S76)), 4*Diff!S76,2*Diff!S76)</f>
        <v>0</v>
      </c>
      <c r="T76">
        <f>IF(ISEVEN(ROW(Diff!T76)), 4*Diff!T76,2*Diff!T76)</f>
        <v>0</v>
      </c>
      <c r="U76">
        <f>IF(ISEVEN(ROW(Diff!U76)), 4*Diff!U76,2*Diff!U76)</f>
        <v>0</v>
      </c>
      <c r="V76">
        <f>IF(ISEVEN(ROW(Diff!V76)), 4*Diff!V76,2*Diff!V76)</f>
        <v>0</v>
      </c>
      <c r="W76">
        <f>IF(ISEVEN(ROW(Diff!W76)), 4*Diff!W76,2*Diff!W76)</f>
        <v>0</v>
      </c>
      <c r="X76">
        <f>IF(ISEVEN(ROW(Diff!X76)), 4*Diff!X76,2*Diff!X76)</f>
        <v>0</v>
      </c>
      <c r="Y76">
        <f>IF(ISEVEN(ROW(Diff!Y76)), 4*Diff!Y76,2*Diff!Y76)</f>
        <v>0</v>
      </c>
      <c r="Z76">
        <f>IF(ISEVEN(ROW(Diff!Z76)), 4*Diff!Z76,2*Diff!Z76)</f>
        <v>0</v>
      </c>
      <c r="AA76">
        <f>IF(ISEVEN(ROW(Diff!AA76)), 4*Diff!AA76,2*Diff!AA76)</f>
        <v>0</v>
      </c>
      <c r="AB76">
        <f>IF(ISEVEN(ROW(Diff!AB76)), 4*Diff!AB76,2*Diff!AB76)</f>
        <v>0</v>
      </c>
      <c r="AC76">
        <f>IF(ISEVEN(ROW(Diff!AC76)), 4*Diff!AC76,2*Diff!AC76)</f>
        <v>0</v>
      </c>
      <c r="AD76">
        <f>IF(ISEVEN(ROW(Diff!AD76)), 4*Diff!AD76,2*Diff!AD76)</f>
        <v>0</v>
      </c>
      <c r="AE76">
        <f>IF(ISEVEN(ROW(Diff!AE76)), 4*Diff!AE76,2*Diff!AE76)</f>
        <v>0</v>
      </c>
      <c r="AF76">
        <f>IF(ISEVEN(ROW(Diff!AF76)), 4*Diff!AF76,2*Diff!AF76)</f>
        <v>0</v>
      </c>
      <c r="AG76">
        <f>IF(ISEVEN(ROW(Diff!AG76)), 4*Diff!AG76,2*Diff!AG76)</f>
        <v>0</v>
      </c>
      <c r="AH76">
        <f>IF(ISEVEN(ROW(Diff!AH76)), 4*Diff!AH76,2*Diff!AH76)</f>
        <v>0</v>
      </c>
      <c r="AI76">
        <f>IF(ISEVEN(ROW(Diff!AI76)), 4*Diff!AI76,2*Diff!AI76)</f>
        <v>0</v>
      </c>
      <c r="AJ76">
        <f>IF(ISEVEN(ROW(Diff!AJ76)), 4*Diff!AJ76,2*Diff!AJ76)</f>
        <v>0</v>
      </c>
      <c r="AK76">
        <f>IF(ISEVEN(ROW(Diff!AK76)), 4*Diff!AK76,2*Diff!AK76)</f>
        <v>0</v>
      </c>
      <c r="AL76">
        <f>IF(ISEVEN(ROW(Diff!AL76)), 4*Diff!AL76,2*Diff!AL76)</f>
        <v>0</v>
      </c>
      <c r="AM76">
        <f>IF(ISEVEN(ROW(Diff!AM76)), 4*Diff!AM76,2*Diff!AM76)</f>
        <v>0</v>
      </c>
      <c r="AN76">
        <f>IF(ISEVEN(ROW(Diff!AN76)), 4*Diff!AN76,2*Diff!AN76)</f>
        <v>0</v>
      </c>
      <c r="AO76">
        <f>IF(ISEVEN(ROW(Diff!AO76)), 4*Diff!AO76,2*Diff!AO76)</f>
        <v>0</v>
      </c>
      <c r="AP76">
        <f>IF(ISEVEN(ROW(Diff!AP76)), 4*Diff!AP76,2*Diff!AP76)</f>
        <v>0</v>
      </c>
      <c r="AQ76">
        <f>IF(ISEVEN(ROW(Diff!AQ76)), 4*Diff!AQ76,2*Diff!AQ76)</f>
        <v>0</v>
      </c>
      <c r="AR76">
        <f>IF(ISEVEN(ROW(Diff!AR76)), 4*Diff!AR76,2*Diff!AR76)</f>
        <v>0</v>
      </c>
      <c r="AS76">
        <f>IF(ISEVEN(ROW(Diff!AS76)), 4*Diff!AS76,2*Diff!AS76)</f>
        <v>0</v>
      </c>
      <c r="AT76">
        <f>IF(ISEVEN(ROW(Diff!AT76)), 4*Diff!AT76,2*Diff!AT76)</f>
        <v>0</v>
      </c>
      <c r="AU76">
        <f>IF(ISEVEN(ROW(Diff!AU76)), 4*Diff!AU76,2*Diff!AU76)</f>
        <v>0</v>
      </c>
      <c r="AV76">
        <f>IF(ISEVEN(ROW(Diff!AV76)), 4*Diff!AV76,2*Diff!AV76)</f>
        <v>0</v>
      </c>
      <c r="AW76">
        <f>IF(ISEVEN(ROW(Diff!AW76)), 4*Diff!AW76,2*Diff!AW76)</f>
        <v>0</v>
      </c>
      <c r="AX76">
        <f>IF(ISEVEN(ROW(Diff!AX76)), 4*Diff!AX76,2*Diff!AX76)</f>
        <v>0</v>
      </c>
      <c r="AY76">
        <f>IF(ISEVEN(ROW(Diff!AY76)), 4*Diff!AY76,2*Diff!AY76)</f>
        <v>0</v>
      </c>
      <c r="AZ76">
        <f>IF(ISEVEN(ROW(Diff!AZ76)), 4*Diff!AZ76,2*Diff!AZ76)</f>
        <v>0</v>
      </c>
      <c r="BA76">
        <f>IF(ISEVEN(ROW(Diff!BA76)), 4*Diff!BA76,2*Diff!BA76)</f>
        <v>0</v>
      </c>
      <c r="BB76">
        <f>IF(ISEVEN(ROW(Diff!BB76)), 4*Diff!BB76,2*Diff!BB76)</f>
        <v>0</v>
      </c>
      <c r="BC76">
        <f>IF(ISEVEN(ROW(Diff!BC76)), 4*Diff!BC76,2*Diff!BC76)</f>
        <v>0</v>
      </c>
      <c r="BD76">
        <f>IF(ISEVEN(ROW(Diff!BD76)), 4*Diff!BD76,2*Diff!BD76)</f>
        <v>0</v>
      </c>
      <c r="BE76">
        <f>IF(ISEVEN(ROW(Diff!BE76)), 4*Diff!BE76,2*Diff!BE76)</f>
        <v>0</v>
      </c>
      <c r="BF76">
        <f>IF(ISEVEN(ROW(Diff!BF76)), 4*Diff!BF76,2*Diff!BF76)</f>
        <v>0</v>
      </c>
      <c r="BG76">
        <f>IF(ISEVEN(ROW(Diff!BG76)), 4*Diff!BG76,2*Diff!BG76)</f>
        <v>0</v>
      </c>
      <c r="BH76">
        <f>IF(ISEVEN(ROW(Diff!BH76)), 4*Diff!BH76,2*Diff!BH76)</f>
        <v>0</v>
      </c>
      <c r="BI76">
        <f>IF(ISEVEN(ROW(Diff!BI76)), 4*Diff!BI76,2*Diff!BI76)</f>
        <v>0</v>
      </c>
      <c r="BJ76">
        <f>IF(ISEVEN(ROW(Diff!BJ76)), 4*Diff!BJ76,2*Diff!BJ76)</f>
        <v>0</v>
      </c>
      <c r="BK76">
        <f>IF(ISEVEN(ROW(Diff!BK76)), 4*Diff!BK76,2*Diff!BK76)</f>
        <v>0</v>
      </c>
      <c r="BL76">
        <f>IF(ISEVEN(ROW(Diff!BL76)), 4*Diff!BL76,2*Diff!BL76)</f>
        <v>0</v>
      </c>
      <c r="BM76">
        <f>IF(ISEVEN(ROW(Diff!BM76)), 4*Diff!BM76,2*Diff!BM76)</f>
        <v>0</v>
      </c>
      <c r="BN76">
        <f>IF(ISEVEN(ROW(Diff!BN76)), 4*Diff!BN76,2*Diff!BN76)</f>
        <v>0</v>
      </c>
      <c r="BO76">
        <f>IF(ISEVEN(ROW(Diff!BO76)), 4*Diff!BO76,2*Diff!BO76)</f>
        <v>0</v>
      </c>
      <c r="BP76">
        <f>IF(ISEVEN(ROW(Diff!BP76)), 4*Diff!BP76,2*Diff!BP76)</f>
        <v>0</v>
      </c>
      <c r="BQ76">
        <f>IF(ISEVEN(ROW(Diff!BQ76)), 4*Diff!BQ76,2*Diff!BQ76)</f>
        <v>0</v>
      </c>
      <c r="BR76">
        <f>IF(ISEVEN(ROW(Diff!BR76)), 4*Diff!BR76,2*Diff!BR76)</f>
        <v>0</v>
      </c>
      <c r="BS76">
        <f>IF(ISEVEN(ROW(Diff!BS76)), 4*Diff!BS76,2*Diff!BS76)</f>
        <v>0</v>
      </c>
      <c r="BT76">
        <f>IF(ISEVEN(ROW(Diff!BT76)), 4*Diff!BT76,2*Diff!BT76)</f>
        <v>0</v>
      </c>
      <c r="BU76">
        <f>IF(ISEVEN(ROW(Diff!BU76)), 4*Diff!BU76,2*Diff!BU76)</f>
        <v>0</v>
      </c>
      <c r="BV76">
        <f>IF(ISEVEN(ROW(Diff!BV76)), 4*Diff!BV76,2*Diff!BV76)</f>
        <v>0</v>
      </c>
      <c r="BW76">
        <f>IF(ISEVEN(ROW(Diff!BW76)), 4*Diff!BW76,2*Diff!BW76)</f>
        <v>0</v>
      </c>
      <c r="BX76">
        <f>IF(ISEVEN(ROW(Diff!BX76)), 4*Diff!BX76,2*Diff!BX76)</f>
        <v>0</v>
      </c>
      <c r="BY76">
        <f>IF(ISEVEN(ROW(Diff!BY76)), 4*Diff!BY76,2*Diff!BY76)</f>
        <v>0</v>
      </c>
      <c r="BZ76">
        <f>IF(ISEVEN(ROW(Diff!BZ76)), 4*Diff!BZ76,2*Diff!BZ76)</f>
        <v>0</v>
      </c>
      <c r="CA76">
        <f>IF(ISEVEN(ROW(Diff!CA76)), 4*Diff!CA76,2*Diff!CA76)</f>
        <v>0</v>
      </c>
      <c r="CB76">
        <f>IF(ISEVEN(ROW(Diff!CB76)), 4*Diff!CB76,2*Diff!CB76)</f>
        <v>0</v>
      </c>
      <c r="CC76">
        <f>IF(ISEVEN(ROW(Diff!CC76)), 4*Diff!CC76,2*Diff!CC76)</f>
        <v>0</v>
      </c>
      <c r="CD76">
        <f>IF(ISEVEN(ROW(Diff!CD76)), 4*Diff!CD76,2*Diff!CD76)</f>
        <v>0</v>
      </c>
      <c r="CE76">
        <f>IF(ISEVEN(ROW(Diff!CE76)), 4*Diff!CE76,2*Diff!CE76)</f>
        <v>0</v>
      </c>
      <c r="CF76">
        <f>IF(ISEVEN(ROW(Diff!CF76)), 4*Diff!CF76,2*Diff!CF76)</f>
        <v>0</v>
      </c>
      <c r="CG76">
        <f>IF(ISEVEN(ROW(Diff!CG76)), 4*Diff!CG76,2*Diff!CG76)</f>
        <v>0</v>
      </c>
      <c r="CH76">
        <f>IF(ISEVEN(ROW(Diff!CH76)), 4*Diff!CH76,2*Diff!CH76)</f>
        <v>0</v>
      </c>
      <c r="CI76">
        <f>IF(ISEVEN(ROW(Diff!CI76)), 4*Diff!CI76,2*Diff!CI76)</f>
        <v>0</v>
      </c>
      <c r="CJ76">
        <f>IF(ISEVEN(ROW(Diff!CJ76)), 4*Diff!CJ76,2*Diff!CJ76)</f>
        <v>0</v>
      </c>
      <c r="CK76">
        <f>IF(ISEVEN(ROW(Diff!CK76)), 4*Diff!CK76,2*Diff!CK76)</f>
        <v>0</v>
      </c>
      <c r="CL76">
        <f>IF(ISEVEN(ROW(Diff!CL76)), 4*Diff!CL76,2*Diff!CL76)</f>
        <v>0</v>
      </c>
      <c r="CM76">
        <f>IF(ISEVEN(ROW(Diff!CM76)), 4*Diff!CM76,2*Diff!CM76)</f>
        <v>0</v>
      </c>
      <c r="CN76">
        <f>IF(ISEVEN(ROW(Diff!CN76)), 4*Diff!CN76,2*Diff!CN76)</f>
        <v>0</v>
      </c>
      <c r="CO76">
        <f>IF(ISEVEN(ROW(Diff!CO76)), 4*Diff!CO76,2*Diff!CO76)</f>
        <v>0</v>
      </c>
      <c r="CP76">
        <f>IF(ISEVEN(ROW(Diff!CP76)), 4*Diff!CP76,2*Diff!CP76)</f>
        <v>0</v>
      </c>
      <c r="CQ76">
        <f>IF(ISEVEN(ROW(Diff!CQ76)), 4*Diff!CQ76,2*Diff!CQ76)</f>
        <v>0</v>
      </c>
      <c r="CR76">
        <f>IF(ISEVEN(ROW(Diff!CR76)), 4*Diff!CR76,2*Diff!CR76)</f>
        <v>0</v>
      </c>
      <c r="CS76">
        <f>IF(ISEVEN(ROW(Diff!CS76)), 4*Diff!CS76,2*Diff!CS76)</f>
        <v>0</v>
      </c>
      <c r="CT76">
        <f>IF(ISEVEN(ROW(Diff!CT76)), 4*Diff!CT76,2*Diff!CT76)</f>
        <v>0</v>
      </c>
    </row>
    <row r="77" spans="1:99">
      <c r="B77">
        <f>Diff!B77</f>
        <v>0</v>
      </c>
      <c r="C77">
        <f>Diff!C77</f>
        <v>0</v>
      </c>
      <c r="D77">
        <f>Diff!D77</f>
        <v>0</v>
      </c>
      <c r="E77">
        <f>Diff!E77</f>
        <v>0</v>
      </c>
      <c r="F77">
        <f>Diff!F77</f>
        <v>0</v>
      </c>
      <c r="G77">
        <f>Diff!G77</f>
        <v>0</v>
      </c>
      <c r="H77">
        <f>Diff!H77</f>
        <v>0</v>
      </c>
      <c r="I77">
        <f>Diff!I77</f>
        <v>0</v>
      </c>
      <c r="J77">
        <f>Diff!J77</f>
        <v>0</v>
      </c>
      <c r="K77">
        <f>Diff!K77</f>
        <v>0</v>
      </c>
      <c r="L77">
        <f>Diff!L77</f>
        <v>0</v>
      </c>
      <c r="M77">
        <f>Diff!M77</f>
        <v>0</v>
      </c>
      <c r="N77">
        <f>Diff!N77</f>
        <v>0</v>
      </c>
      <c r="O77">
        <f>Diff!O77</f>
        <v>0</v>
      </c>
      <c r="P77">
        <f>Diff!P77</f>
        <v>0</v>
      </c>
      <c r="Q77">
        <f>Diff!Q77</f>
        <v>0</v>
      </c>
      <c r="R77">
        <f>Diff!R77</f>
        <v>0</v>
      </c>
      <c r="S77">
        <f>Diff!S77</f>
        <v>0</v>
      </c>
      <c r="T77">
        <f>Diff!T77</f>
        <v>0</v>
      </c>
      <c r="U77">
        <f>Diff!U77</f>
        <v>0</v>
      </c>
      <c r="V77">
        <f>Diff!V77</f>
        <v>0</v>
      </c>
      <c r="W77">
        <f>Diff!W77</f>
        <v>0</v>
      </c>
      <c r="X77">
        <f>Diff!X77</f>
        <v>0</v>
      </c>
      <c r="Y77">
        <f>Diff!Y77</f>
        <v>0</v>
      </c>
      <c r="Z77">
        <f>Diff!Z77</f>
        <v>0</v>
      </c>
      <c r="AA77">
        <f>Diff!AA77</f>
        <v>0</v>
      </c>
      <c r="AB77">
        <f>Diff!AB77</f>
        <v>0</v>
      </c>
      <c r="AC77">
        <f>Diff!AC77</f>
        <v>0</v>
      </c>
      <c r="AD77">
        <f>Diff!AD77</f>
        <v>0</v>
      </c>
      <c r="AE77">
        <f>Diff!AE77</f>
        <v>0</v>
      </c>
      <c r="AF77">
        <f>Diff!AF77</f>
        <v>0</v>
      </c>
      <c r="AG77">
        <f>Diff!AG77</f>
        <v>0</v>
      </c>
      <c r="AH77">
        <f>Diff!AH77</f>
        <v>0</v>
      </c>
      <c r="AI77">
        <f>Diff!AI77</f>
        <v>0</v>
      </c>
      <c r="AJ77">
        <f>Diff!AJ77</f>
        <v>0</v>
      </c>
      <c r="AK77">
        <f>Diff!AK77</f>
        <v>0</v>
      </c>
      <c r="AL77">
        <f>Diff!AL77</f>
        <v>0</v>
      </c>
      <c r="AM77">
        <f>Diff!AM77</f>
        <v>0</v>
      </c>
      <c r="AN77">
        <f>Diff!AN77</f>
        <v>0</v>
      </c>
      <c r="AO77">
        <f>Diff!AO77</f>
        <v>0</v>
      </c>
      <c r="AP77">
        <f>Diff!AP77</f>
        <v>0</v>
      </c>
      <c r="AQ77">
        <f>Diff!AQ77</f>
        <v>0</v>
      </c>
      <c r="AR77">
        <f>Diff!AR77</f>
        <v>0</v>
      </c>
      <c r="AS77">
        <f>Diff!AS77</f>
        <v>0</v>
      </c>
      <c r="AT77">
        <f>Diff!AT77</f>
        <v>0</v>
      </c>
      <c r="AU77">
        <f>Diff!AU77</f>
        <v>0</v>
      </c>
      <c r="AV77">
        <f>Diff!AV77</f>
        <v>0</v>
      </c>
      <c r="AW77">
        <f>Diff!AW77</f>
        <v>0</v>
      </c>
      <c r="AX77">
        <f>Diff!AX77</f>
        <v>0</v>
      </c>
      <c r="AY77">
        <f>Diff!AY77</f>
        <v>0</v>
      </c>
      <c r="AZ77">
        <f>Diff!AZ77</f>
        <v>0</v>
      </c>
      <c r="BA77">
        <f>Diff!BA77</f>
        <v>0</v>
      </c>
      <c r="BB77">
        <f>Diff!BB77</f>
        <v>0</v>
      </c>
      <c r="BC77">
        <f>Diff!BC77</f>
        <v>0</v>
      </c>
      <c r="BD77">
        <f>Diff!BD77</f>
        <v>0</v>
      </c>
      <c r="BE77">
        <f>Diff!BE77</f>
        <v>0</v>
      </c>
      <c r="BF77">
        <f>Diff!BF77</f>
        <v>0</v>
      </c>
      <c r="BG77">
        <f>Diff!BG77</f>
        <v>0</v>
      </c>
      <c r="BH77">
        <f>Diff!BH77</f>
        <v>0</v>
      </c>
      <c r="BI77">
        <f>Diff!BI77</f>
        <v>0</v>
      </c>
      <c r="BJ77">
        <f>Diff!BJ77</f>
        <v>0</v>
      </c>
      <c r="BK77">
        <f>Diff!BK77</f>
        <v>0</v>
      </c>
      <c r="BL77">
        <f>Diff!BL77</f>
        <v>0</v>
      </c>
      <c r="BM77">
        <f>Diff!BM77</f>
        <v>0</v>
      </c>
      <c r="BN77">
        <f>Diff!BN77</f>
        <v>0</v>
      </c>
      <c r="BO77">
        <f>Diff!BO77</f>
        <v>0</v>
      </c>
      <c r="BP77">
        <f>Diff!BP77</f>
        <v>0</v>
      </c>
      <c r="BQ77">
        <f>Diff!BQ77</f>
        <v>0</v>
      </c>
      <c r="BR77">
        <f>Diff!BR77</f>
        <v>0</v>
      </c>
      <c r="BS77">
        <f>Diff!BS77</f>
        <v>0</v>
      </c>
      <c r="BT77">
        <f>Diff!BT77</f>
        <v>0</v>
      </c>
      <c r="BU77">
        <f>Diff!BU77</f>
        <v>0</v>
      </c>
      <c r="BV77">
        <f>Diff!BV77</f>
        <v>0</v>
      </c>
      <c r="BW77">
        <f>Diff!BW77</f>
        <v>0</v>
      </c>
      <c r="BX77">
        <f>Diff!BX77</f>
        <v>0</v>
      </c>
      <c r="BY77">
        <f>Diff!BY77</f>
        <v>0</v>
      </c>
      <c r="BZ77">
        <f>Diff!BZ77</f>
        <v>0</v>
      </c>
      <c r="CA77">
        <f>Diff!CA77</f>
        <v>0</v>
      </c>
      <c r="CB77">
        <f>Diff!CB77</f>
        <v>0</v>
      </c>
      <c r="CC77">
        <f>Diff!CC77</f>
        <v>0</v>
      </c>
      <c r="CD77">
        <f>Diff!CD77</f>
        <v>0</v>
      </c>
      <c r="CE77">
        <f>Diff!CE77</f>
        <v>0</v>
      </c>
      <c r="CF77">
        <f>Diff!CF77</f>
        <v>0</v>
      </c>
      <c r="CG77">
        <f>Diff!CG77</f>
        <v>0</v>
      </c>
      <c r="CH77">
        <f>Diff!CH77</f>
        <v>0</v>
      </c>
      <c r="CI77">
        <f>Diff!CI77</f>
        <v>0</v>
      </c>
      <c r="CJ77">
        <f>Diff!CJ77</f>
        <v>0</v>
      </c>
      <c r="CK77">
        <f>Diff!CK77</f>
        <v>0</v>
      </c>
      <c r="CL77">
        <f>Diff!CL77</f>
        <v>0</v>
      </c>
      <c r="CM77">
        <f>Diff!CM77</f>
        <v>0</v>
      </c>
      <c r="CN77">
        <f>Diff!CN77</f>
        <v>0</v>
      </c>
      <c r="CO77">
        <f>Diff!CO77</f>
        <v>0</v>
      </c>
      <c r="CP77">
        <f>Diff!CP77</f>
        <v>0</v>
      </c>
      <c r="CQ77">
        <f>Diff!CQ77</f>
        <v>0</v>
      </c>
      <c r="CR77">
        <f>Diff!CR77</f>
        <v>0</v>
      </c>
      <c r="CS77">
        <f>Diff!CS77</f>
        <v>0</v>
      </c>
      <c r="CT77">
        <f>Diff!CT77</f>
        <v>0</v>
      </c>
    </row>
    <row r="78" spans="1:99" s="3" customFormat="1">
      <c r="A78" s="265" t="s">
        <v>66</v>
      </c>
      <c r="B78" s="265">
        <f t="shared" ref="B78:AG78" si="0">($B$79/3)*SUM(B1:B77)</f>
        <v>0</v>
      </c>
      <c r="C78" s="265">
        <f t="shared" si="0"/>
        <v>0</v>
      </c>
      <c r="D78" s="265">
        <f t="shared" si="0"/>
        <v>0</v>
      </c>
      <c r="E78" s="265">
        <f t="shared" si="0"/>
        <v>0</v>
      </c>
      <c r="F78" s="265">
        <f t="shared" si="0"/>
        <v>0</v>
      </c>
      <c r="G78" s="265">
        <f t="shared" si="0"/>
        <v>0</v>
      </c>
      <c r="H78" s="265">
        <f t="shared" si="0"/>
        <v>0</v>
      </c>
      <c r="I78" s="265">
        <f t="shared" si="0"/>
        <v>0</v>
      </c>
      <c r="J78" s="265">
        <f t="shared" si="0"/>
        <v>0</v>
      </c>
      <c r="K78" s="265">
        <f t="shared" si="0"/>
        <v>0</v>
      </c>
      <c r="L78" s="265">
        <f t="shared" si="0"/>
        <v>0</v>
      </c>
      <c r="M78" s="265">
        <f t="shared" si="0"/>
        <v>0</v>
      </c>
      <c r="N78" s="265">
        <f t="shared" si="0"/>
        <v>0</v>
      </c>
      <c r="O78" s="265">
        <f t="shared" si="0"/>
        <v>0</v>
      </c>
      <c r="P78" s="265">
        <f t="shared" si="0"/>
        <v>0</v>
      </c>
      <c r="Q78" s="265">
        <f t="shared" si="0"/>
        <v>0.43000000000001631</v>
      </c>
      <c r="R78" s="265">
        <f t="shared" si="0"/>
        <v>7.3200000000000882</v>
      </c>
      <c r="S78" s="265">
        <f t="shared" si="0"/>
        <v>12.896666666666667</v>
      </c>
      <c r="T78" s="265">
        <f t="shared" si="0"/>
        <v>20.046666666666653</v>
      </c>
      <c r="U78" s="265">
        <f t="shared" si="0"/>
        <v>28.683333333333348</v>
      </c>
      <c r="V78" s="265">
        <f t="shared" si="0"/>
        <v>33.766666666666609</v>
      </c>
      <c r="W78" s="265">
        <f t="shared" si="0"/>
        <v>41.013333333333392</v>
      </c>
      <c r="X78" s="265">
        <f t="shared" si="0"/>
        <v>48.160000000000267</v>
      </c>
      <c r="Y78" s="265">
        <f t="shared" si="0"/>
        <v>55.3933333333337</v>
      </c>
      <c r="Z78" s="265">
        <f t="shared" si="0"/>
        <v>46.429999999999914</v>
      </c>
      <c r="AA78" s="265">
        <f t="shared" si="0"/>
        <v>50.500000000000256</v>
      </c>
      <c r="AB78" s="265">
        <f t="shared" si="0"/>
        <v>51.259999999999813</v>
      </c>
      <c r="AC78" s="265">
        <f t="shared" si="0"/>
        <v>61.993333333333382</v>
      </c>
      <c r="AD78" s="265">
        <f t="shared" si="0"/>
        <v>58.293333333333287</v>
      </c>
      <c r="AE78" s="265">
        <f t="shared" si="0"/>
        <v>47.596666666666565</v>
      </c>
      <c r="AF78" s="265">
        <f t="shared" si="0"/>
        <v>55.566666666666912</v>
      </c>
      <c r="AG78" s="265">
        <f t="shared" si="0"/>
        <v>51.313333333333588</v>
      </c>
      <c r="AH78" s="265">
        <f t="shared" ref="AH78:BM78" si="1">($B$79/3)*SUM(AH1:AH77)</f>
        <v>63.730000000000047</v>
      </c>
      <c r="AI78" s="265">
        <f t="shared" si="1"/>
        <v>68.686666666666895</v>
      </c>
      <c r="AJ78" s="265">
        <f t="shared" si="1"/>
        <v>70.490000000000165</v>
      </c>
      <c r="AK78" s="265">
        <f t="shared" si="1"/>
        <v>71.680000000000163</v>
      </c>
      <c r="AL78" s="265">
        <f t="shared" si="1"/>
        <v>63.419999999999987</v>
      </c>
      <c r="AM78" s="265">
        <f t="shared" si="1"/>
        <v>53.933333333333216</v>
      </c>
      <c r="AN78" s="265">
        <f t="shared" si="1"/>
        <v>50.666666666666771</v>
      </c>
      <c r="AO78" s="265">
        <f t="shared" si="1"/>
        <v>45.796666666666447</v>
      </c>
      <c r="AP78" s="265">
        <f t="shared" si="1"/>
        <v>43.673333333333254</v>
      </c>
      <c r="AQ78" s="265">
        <f t="shared" si="1"/>
        <v>45.079999999999629</v>
      </c>
      <c r="AR78" s="265">
        <f t="shared" si="1"/>
        <v>29.179999999999495</v>
      </c>
      <c r="AS78" s="265">
        <f t="shared" si="1"/>
        <v>31.013333333332774</v>
      </c>
      <c r="AT78" s="265">
        <f t="shared" si="1"/>
        <v>31.323333333333068</v>
      </c>
      <c r="AU78" s="265">
        <f t="shared" si="1"/>
        <v>30.116666666666372</v>
      </c>
      <c r="AV78" s="265">
        <f t="shared" si="1"/>
        <v>28.3733333333331</v>
      </c>
      <c r="AW78" s="265">
        <f t="shared" si="1"/>
        <v>23.483333333332865</v>
      </c>
      <c r="AX78" s="265">
        <f t="shared" si="1"/>
        <v>19.666666666666355</v>
      </c>
      <c r="AY78" s="265">
        <f t="shared" si="1"/>
        <v>20.019999999999719</v>
      </c>
      <c r="AZ78" s="265">
        <f t="shared" si="1"/>
        <v>20.993333333333151</v>
      </c>
      <c r="BA78" s="265">
        <f t="shared" si="1"/>
        <v>19.639999999999844</v>
      </c>
      <c r="BB78" s="265">
        <f t="shared" si="1"/>
        <v>27.319999999999901</v>
      </c>
      <c r="BC78" s="265">
        <f t="shared" si="1"/>
        <v>29.6366666666664</v>
      </c>
      <c r="BD78" s="265">
        <f t="shared" si="1"/>
        <v>33.169999999999646</v>
      </c>
      <c r="BE78" s="265">
        <f t="shared" si="1"/>
        <v>34.869999999999621</v>
      </c>
      <c r="BF78" s="265">
        <f t="shared" si="1"/>
        <v>36.803333333332802</v>
      </c>
      <c r="BG78" s="265">
        <f t="shared" si="1"/>
        <v>39.676666666666165</v>
      </c>
      <c r="BH78" s="265">
        <f t="shared" si="1"/>
        <v>40.416666666666288</v>
      </c>
      <c r="BI78" s="265">
        <f t="shared" si="1"/>
        <v>47.346666666666266</v>
      </c>
      <c r="BJ78" s="265">
        <f t="shared" si="1"/>
        <v>48.71666666666632</v>
      </c>
      <c r="BK78" s="265">
        <f t="shared" si="1"/>
        <v>44.849999999999852</v>
      </c>
      <c r="BL78" s="265">
        <f t="shared" si="1"/>
        <v>46.39666666666642</v>
      </c>
      <c r="BM78" s="265">
        <f t="shared" si="1"/>
        <v>44.70999999999971</v>
      </c>
      <c r="BN78" s="265">
        <f t="shared" ref="BN78:CS78" si="2">($B$79/3)*SUM(BN1:BN77)</f>
        <v>42.223333333333059</v>
      </c>
      <c r="BO78" s="265">
        <f t="shared" si="2"/>
        <v>42.779999999999681</v>
      </c>
      <c r="BP78" s="265">
        <f t="shared" si="2"/>
        <v>47.14999999999975</v>
      </c>
      <c r="BQ78" s="265">
        <f t="shared" si="2"/>
        <v>47.50666666666632</v>
      </c>
      <c r="BR78" s="265">
        <f t="shared" si="2"/>
        <v>50.906666666666212</v>
      </c>
      <c r="BS78" s="265">
        <f t="shared" si="2"/>
        <v>46.649999999999594</v>
      </c>
      <c r="BT78" s="265">
        <f t="shared" si="2"/>
        <v>43.116666666666205</v>
      </c>
      <c r="BU78" s="265">
        <f t="shared" si="2"/>
        <v>39.723333333332917</v>
      </c>
      <c r="BV78" s="265">
        <f t="shared" si="2"/>
        <v>38.046666666666248</v>
      </c>
      <c r="BW78" s="265">
        <f t="shared" si="2"/>
        <v>34.236666666666196</v>
      </c>
      <c r="BX78" s="265">
        <f t="shared" si="2"/>
        <v>30.556666666666295</v>
      </c>
      <c r="BY78" s="265">
        <f t="shared" si="2"/>
        <v>27.639999999999439</v>
      </c>
      <c r="BZ78" s="265">
        <f t="shared" si="2"/>
        <v>23.67999999999962</v>
      </c>
      <c r="CA78" s="265">
        <f t="shared" si="2"/>
        <v>24.686666666666451</v>
      </c>
      <c r="CB78" s="265">
        <f t="shared" si="2"/>
        <v>17.809999999999871</v>
      </c>
      <c r="CC78" s="265">
        <f t="shared" si="2"/>
        <v>12.593333333333259</v>
      </c>
      <c r="CD78" s="265">
        <f t="shared" si="2"/>
        <v>13.479999999999848</v>
      </c>
      <c r="CE78" s="265">
        <f t="shared" si="2"/>
        <v>0</v>
      </c>
      <c r="CF78" s="265">
        <f t="shared" si="2"/>
        <v>0</v>
      </c>
      <c r="CG78" s="265">
        <f t="shared" si="2"/>
        <v>0</v>
      </c>
      <c r="CH78" s="265">
        <f t="shared" si="2"/>
        <v>0</v>
      </c>
      <c r="CI78" s="265">
        <f t="shared" si="2"/>
        <v>0</v>
      </c>
      <c r="CJ78" s="265">
        <f t="shared" si="2"/>
        <v>0</v>
      </c>
      <c r="CK78" s="265">
        <f t="shared" si="2"/>
        <v>0</v>
      </c>
      <c r="CL78" s="265">
        <f t="shared" si="2"/>
        <v>0</v>
      </c>
      <c r="CM78" s="265">
        <f t="shared" si="2"/>
        <v>0</v>
      </c>
      <c r="CN78" s="265">
        <f t="shared" si="2"/>
        <v>0</v>
      </c>
      <c r="CO78" s="265">
        <f t="shared" si="2"/>
        <v>0</v>
      </c>
      <c r="CP78" s="265">
        <f t="shared" si="2"/>
        <v>0</v>
      </c>
      <c r="CQ78" s="265">
        <f t="shared" si="2"/>
        <v>0</v>
      </c>
      <c r="CR78" s="265">
        <f t="shared" si="2"/>
        <v>0</v>
      </c>
      <c r="CS78" s="265">
        <f t="shared" si="2"/>
        <v>0</v>
      </c>
      <c r="CT78" s="265">
        <f t="shared" ref="CT78" si="3">($B$79/3)*SUM(CT1:CT77)</f>
        <v>0</v>
      </c>
    </row>
    <row r="79" spans="1:99" s="3" customFormat="1">
      <c r="A79" s="265" t="s">
        <v>24</v>
      </c>
      <c r="B79" s="292">
        <v>5</v>
      </c>
    </row>
    <row r="80" spans="1:99" s="3" customFormat="1" ht="19">
      <c r="A80" s="266" t="s">
        <v>67</v>
      </c>
      <c r="B80" s="266">
        <f>B78</f>
        <v>0</v>
      </c>
      <c r="C80" s="266">
        <f>IF(ISEVEN(COLUMN(C78)),C78*4,2*C78)</f>
        <v>0</v>
      </c>
      <c r="D80" s="266">
        <f t="shared" ref="D80:BO80" si="4">IF(ISEVEN(COLUMN(D78)),D78*4,2*D78)</f>
        <v>0</v>
      </c>
      <c r="E80" s="266">
        <f t="shared" si="4"/>
        <v>0</v>
      </c>
      <c r="F80" s="266">
        <f t="shared" si="4"/>
        <v>0</v>
      </c>
      <c r="G80" s="266">
        <f t="shared" si="4"/>
        <v>0</v>
      </c>
      <c r="H80" s="266">
        <f t="shared" si="4"/>
        <v>0</v>
      </c>
      <c r="I80" s="266">
        <f t="shared" si="4"/>
        <v>0</v>
      </c>
      <c r="J80" s="266">
        <f t="shared" si="4"/>
        <v>0</v>
      </c>
      <c r="K80" s="266">
        <f t="shared" si="4"/>
        <v>0</v>
      </c>
      <c r="L80" s="266">
        <f t="shared" si="4"/>
        <v>0</v>
      </c>
      <c r="M80" s="266">
        <f t="shared" si="4"/>
        <v>0</v>
      </c>
      <c r="N80" s="266">
        <f t="shared" si="4"/>
        <v>0</v>
      </c>
      <c r="O80" s="266">
        <f t="shared" si="4"/>
        <v>0</v>
      </c>
      <c r="P80" s="266">
        <f t="shared" si="4"/>
        <v>0</v>
      </c>
      <c r="Q80" s="266">
        <f t="shared" si="4"/>
        <v>0.86000000000003263</v>
      </c>
      <c r="R80" s="266">
        <f t="shared" si="4"/>
        <v>29.280000000000353</v>
      </c>
      <c r="S80" s="266">
        <f t="shared" si="4"/>
        <v>25.793333333333333</v>
      </c>
      <c r="T80" s="266">
        <f t="shared" si="4"/>
        <v>80.186666666666611</v>
      </c>
      <c r="U80" s="266">
        <f t="shared" si="4"/>
        <v>57.366666666666696</v>
      </c>
      <c r="V80" s="266">
        <f t="shared" si="4"/>
        <v>135.06666666666644</v>
      </c>
      <c r="W80" s="266">
        <f t="shared" si="4"/>
        <v>82.026666666666785</v>
      </c>
      <c r="X80" s="266">
        <f t="shared" si="4"/>
        <v>192.64000000000107</v>
      </c>
      <c r="Y80" s="266">
        <f t="shared" si="4"/>
        <v>110.7866666666674</v>
      </c>
      <c r="Z80" s="266">
        <f t="shared" si="4"/>
        <v>185.71999999999966</v>
      </c>
      <c r="AA80" s="266">
        <f t="shared" si="4"/>
        <v>101.00000000000051</v>
      </c>
      <c r="AB80" s="266">
        <f t="shared" si="4"/>
        <v>205.03999999999925</v>
      </c>
      <c r="AC80" s="266">
        <f t="shared" si="4"/>
        <v>123.98666666666676</v>
      </c>
      <c r="AD80" s="266">
        <f t="shared" si="4"/>
        <v>233.17333333333315</v>
      </c>
      <c r="AE80" s="266">
        <f t="shared" si="4"/>
        <v>95.193333333333129</v>
      </c>
      <c r="AF80" s="266">
        <f t="shared" si="4"/>
        <v>222.26666666666765</v>
      </c>
      <c r="AG80" s="266">
        <f t="shared" si="4"/>
        <v>102.62666666666718</v>
      </c>
      <c r="AH80" s="266">
        <f t="shared" si="4"/>
        <v>254.92000000000019</v>
      </c>
      <c r="AI80" s="266">
        <f t="shared" si="4"/>
        <v>137.37333333333379</v>
      </c>
      <c r="AJ80" s="266">
        <f t="shared" si="4"/>
        <v>281.96000000000066</v>
      </c>
      <c r="AK80" s="266">
        <f t="shared" si="4"/>
        <v>143.36000000000033</v>
      </c>
      <c r="AL80" s="266">
        <f t="shared" si="4"/>
        <v>253.67999999999995</v>
      </c>
      <c r="AM80" s="266">
        <f t="shared" si="4"/>
        <v>107.86666666666643</v>
      </c>
      <c r="AN80" s="266">
        <f t="shared" si="4"/>
        <v>202.66666666666708</v>
      </c>
      <c r="AO80" s="266">
        <f t="shared" si="4"/>
        <v>91.593333333332893</v>
      </c>
      <c r="AP80" s="266">
        <f t="shared" si="4"/>
        <v>174.69333333333302</v>
      </c>
      <c r="AQ80" s="266">
        <f t="shared" si="4"/>
        <v>90.159999999999258</v>
      </c>
      <c r="AR80" s="266">
        <f t="shared" si="4"/>
        <v>116.71999999999798</v>
      </c>
      <c r="AS80" s="266">
        <f t="shared" si="4"/>
        <v>62.026666666665548</v>
      </c>
      <c r="AT80" s="266">
        <f t="shared" si="4"/>
        <v>125.29333333333227</v>
      </c>
      <c r="AU80" s="266">
        <f t="shared" si="4"/>
        <v>60.233333333332745</v>
      </c>
      <c r="AV80" s="266">
        <f t="shared" si="4"/>
        <v>113.4933333333324</v>
      </c>
      <c r="AW80" s="266">
        <f t="shared" si="4"/>
        <v>46.966666666665731</v>
      </c>
      <c r="AX80" s="266">
        <f t="shared" si="4"/>
        <v>78.666666666665421</v>
      </c>
      <c r="AY80" s="266">
        <f t="shared" si="4"/>
        <v>40.039999999999438</v>
      </c>
      <c r="AZ80" s="266">
        <f t="shared" si="4"/>
        <v>83.973333333332604</v>
      </c>
      <c r="BA80" s="266">
        <f t="shared" si="4"/>
        <v>39.279999999999688</v>
      </c>
      <c r="BB80" s="266">
        <f t="shared" si="4"/>
        <v>109.2799999999996</v>
      </c>
      <c r="BC80" s="266">
        <f t="shared" si="4"/>
        <v>59.273333333332801</v>
      </c>
      <c r="BD80" s="266">
        <f t="shared" si="4"/>
        <v>132.67999999999859</v>
      </c>
      <c r="BE80" s="266">
        <f t="shared" si="4"/>
        <v>69.739999999999242</v>
      </c>
      <c r="BF80" s="266">
        <f t="shared" si="4"/>
        <v>147.21333333333121</v>
      </c>
      <c r="BG80" s="266">
        <f t="shared" si="4"/>
        <v>79.35333333333233</v>
      </c>
      <c r="BH80" s="266">
        <f t="shared" si="4"/>
        <v>161.66666666666515</v>
      </c>
      <c r="BI80" s="266">
        <f t="shared" si="4"/>
        <v>94.693333333332532</v>
      </c>
      <c r="BJ80" s="266">
        <f t="shared" si="4"/>
        <v>194.86666666666528</v>
      </c>
      <c r="BK80" s="266">
        <f t="shared" si="4"/>
        <v>89.699999999999704</v>
      </c>
      <c r="BL80" s="266">
        <f t="shared" si="4"/>
        <v>185.58666666666568</v>
      </c>
      <c r="BM80" s="266">
        <f t="shared" si="4"/>
        <v>89.419999999999419</v>
      </c>
      <c r="BN80" s="266">
        <f t="shared" si="4"/>
        <v>168.89333333333224</v>
      </c>
      <c r="BO80" s="266">
        <f t="shared" si="4"/>
        <v>85.559999999999363</v>
      </c>
      <c r="BP80" s="266">
        <f t="shared" ref="BP80:CT80" si="5">IF(ISEVEN(COLUMN(BP78)),BP78*4,2*BP78)</f>
        <v>188.599999999999</v>
      </c>
      <c r="BQ80" s="266">
        <f t="shared" si="5"/>
        <v>95.013333333332639</v>
      </c>
      <c r="BR80" s="266">
        <f t="shared" si="5"/>
        <v>203.62666666666485</v>
      </c>
      <c r="BS80" s="266">
        <f t="shared" si="5"/>
        <v>93.299999999999187</v>
      </c>
      <c r="BT80" s="266">
        <f t="shared" si="5"/>
        <v>172.46666666666482</v>
      </c>
      <c r="BU80" s="266">
        <f t="shared" si="5"/>
        <v>79.446666666665834</v>
      </c>
      <c r="BV80" s="266">
        <f t="shared" si="5"/>
        <v>152.18666666666499</v>
      </c>
      <c r="BW80" s="266">
        <f t="shared" si="5"/>
        <v>68.473333333332391</v>
      </c>
      <c r="BX80" s="266">
        <f t="shared" si="5"/>
        <v>122.22666666666518</v>
      </c>
      <c r="BY80" s="266">
        <f t="shared" si="5"/>
        <v>55.279999999998878</v>
      </c>
      <c r="BZ80" s="266">
        <f t="shared" si="5"/>
        <v>94.719999999998478</v>
      </c>
      <c r="CA80" s="266">
        <f t="shared" si="5"/>
        <v>49.373333333332901</v>
      </c>
      <c r="CB80" s="266">
        <f t="shared" si="5"/>
        <v>71.239999999999483</v>
      </c>
      <c r="CC80" s="266">
        <f t="shared" si="5"/>
        <v>25.186666666666518</v>
      </c>
      <c r="CD80" s="266">
        <f t="shared" si="5"/>
        <v>53.919999999999391</v>
      </c>
      <c r="CE80" s="266">
        <f t="shared" si="5"/>
        <v>0</v>
      </c>
      <c r="CF80" s="266">
        <f t="shared" si="5"/>
        <v>0</v>
      </c>
      <c r="CG80" s="266">
        <f t="shared" si="5"/>
        <v>0</v>
      </c>
      <c r="CH80" s="266">
        <f t="shared" si="5"/>
        <v>0</v>
      </c>
      <c r="CI80" s="266">
        <f t="shared" si="5"/>
        <v>0</v>
      </c>
      <c r="CJ80" s="266">
        <f t="shared" si="5"/>
        <v>0</v>
      </c>
      <c r="CK80" s="266">
        <f t="shared" si="5"/>
        <v>0</v>
      </c>
      <c r="CL80" s="266">
        <f t="shared" si="5"/>
        <v>0</v>
      </c>
      <c r="CM80" s="266">
        <f t="shared" si="5"/>
        <v>0</v>
      </c>
      <c r="CN80" s="266">
        <f t="shared" si="5"/>
        <v>0</v>
      </c>
      <c r="CO80" s="266">
        <f t="shared" si="5"/>
        <v>0</v>
      </c>
      <c r="CP80" s="266">
        <f t="shared" si="5"/>
        <v>0</v>
      </c>
      <c r="CQ80" s="266">
        <f t="shared" si="5"/>
        <v>0</v>
      </c>
      <c r="CR80" s="266">
        <f t="shared" si="5"/>
        <v>0</v>
      </c>
      <c r="CS80" s="266">
        <f t="shared" si="5"/>
        <v>0</v>
      </c>
      <c r="CT80" s="266">
        <f t="shared" si="5"/>
        <v>0</v>
      </c>
      <c r="CU80" s="267">
        <f>(B81/3)*SUM(B80:CT80)</f>
        <v>12801.611111111048</v>
      </c>
    </row>
    <row r="81" spans="1:2" s="3" customFormat="1">
      <c r="A81" s="266" t="s">
        <v>24</v>
      </c>
      <c r="B81" s="266">
        <v>5</v>
      </c>
    </row>
  </sheetData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211FB"/>
  </sheetPr>
  <dimension ref="A1:CT78"/>
  <sheetViews>
    <sheetView view="pageBreakPreview" zoomScale="33" zoomScaleNormal="82" zoomScaleSheetLayoutView="33" workbookViewId="0">
      <pane xSplit="1" ySplit="1" topLeftCell="AY60" activePane="bottomRight" state="frozen"/>
      <selection pane="topRight" activeCell="B1" sqref="B1"/>
      <selection pane="bottomLeft" activeCell="A2" sqref="A2"/>
      <selection pane="bottomRight" activeCell="A77" sqref="A77:XFD77"/>
    </sheetView>
  </sheetViews>
  <sheetFormatPr baseColWidth="10" defaultColWidth="9.83203125" defaultRowHeight="49.5" customHeight="1"/>
  <cols>
    <col min="1" max="1" width="12.6640625" style="139" bestFit="1" customWidth="1"/>
    <col min="2" max="31" width="11.5" style="8" bestFit="1" customWidth="1"/>
    <col min="32" max="32" width="11.83203125" style="8" bestFit="1" customWidth="1"/>
    <col min="33" max="96" width="11.5" style="8" bestFit="1" customWidth="1"/>
    <col min="97" max="98" width="11.5" style="8" customWidth="1"/>
    <col min="99" max="16384" width="9.83203125" style="8"/>
  </cols>
  <sheetData>
    <row r="1" spans="1:98" s="103" customFormat="1" ht="49.5" customHeight="1">
      <c r="A1" s="100"/>
      <c r="B1" s="101">
        <v>0</v>
      </c>
      <c r="C1" s="101">
        <v>5</v>
      </c>
      <c r="D1" s="101">
        <v>10</v>
      </c>
      <c r="E1" s="101">
        <v>15</v>
      </c>
      <c r="F1" s="101">
        <v>20</v>
      </c>
      <c r="G1" s="101">
        <v>25</v>
      </c>
      <c r="H1" s="101">
        <v>30</v>
      </c>
      <c r="I1" s="101">
        <v>35</v>
      </c>
      <c r="J1" s="101">
        <v>40</v>
      </c>
      <c r="K1" s="101">
        <v>45</v>
      </c>
      <c r="L1" s="101">
        <v>50</v>
      </c>
      <c r="M1" s="101">
        <v>55</v>
      </c>
      <c r="N1" s="101">
        <v>60</v>
      </c>
      <c r="O1" s="101">
        <v>65</v>
      </c>
      <c r="P1" s="101">
        <v>70</v>
      </c>
      <c r="Q1" s="101">
        <v>75</v>
      </c>
      <c r="R1" s="101">
        <v>80</v>
      </c>
      <c r="S1" s="101">
        <v>85</v>
      </c>
      <c r="T1" s="101">
        <v>90</v>
      </c>
      <c r="U1" s="101">
        <v>95</v>
      </c>
      <c r="V1" s="101">
        <v>100</v>
      </c>
      <c r="W1" s="101">
        <v>105</v>
      </c>
      <c r="X1" s="101">
        <v>110</v>
      </c>
      <c r="Y1" s="101">
        <v>115</v>
      </c>
      <c r="Z1" s="101">
        <v>120</v>
      </c>
      <c r="AA1" s="101">
        <v>125</v>
      </c>
      <c r="AB1" s="101">
        <v>130</v>
      </c>
      <c r="AC1" s="101">
        <v>135</v>
      </c>
      <c r="AD1" s="101">
        <v>140</v>
      </c>
      <c r="AE1" s="101">
        <v>145</v>
      </c>
      <c r="AF1" s="101">
        <v>150</v>
      </c>
      <c r="AG1" s="101">
        <v>155</v>
      </c>
      <c r="AH1" s="101">
        <v>160</v>
      </c>
      <c r="AI1" s="101">
        <v>165</v>
      </c>
      <c r="AJ1" s="101">
        <v>170</v>
      </c>
      <c r="AK1" s="101">
        <v>175</v>
      </c>
      <c r="AL1" s="101">
        <v>180</v>
      </c>
      <c r="AM1" s="101">
        <v>185</v>
      </c>
      <c r="AN1" s="101">
        <v>190</v>
      </c>
      <c r="AO1" s="101">
        <v>195</v>
      </c>
      <c r="AP1" s="101">
        <v>200</v>
      </c>
      <c r="AQ1" s="101">
        <v>205</v>
      </c>
      <c r="AR1" s="101">
        <v>210</v>
      </c>
      <c r="AS1" s="101">
        <v>215</v>
      </c>
      <c r="AT1" s="101">
        <v>220</v>
      </c>
      <c r="AU1" s="101">
        <v>225</v>
      </c>
      <c r="AV1" s="101">
        <v>230</v>
      </c>
      <c r="AW1" s="101">
        <v>235</v>
      </c>
      <c r="AX1" s="101">
        <v>240</v>
      </c>
      <c r="AY1" s="101">
        <v>245</v>
      </c>
      <c r="AZ1" s="101">
        <v>250</v>
      </c>
      <c r="BA1" s="101">
        <v>255</v>
      </c>
      <c r="BB1" s="101">
        <v>260</v>
      </c>
      <c r="BC1" s="101">
        <v>265</v>
      </c>
      <c r="BD1" s="101">
        <v>270</v>
      </c>
      <c r="BE1" s="101">
        <v>275</v>
      </c>
      <c r="BF1" s="101">
        <v>280</v>
      </c>
      <c r="BG1" s="101">
        <v>285</v>
      </c>
      <c r="BH1" s="101">
        <v>290</v>
      </c>
      <c r="BI1" s="101">
        <v>295</v>
      </c>
      <c r="BJ1" s="101">
        <v>300</v>
      </c>
      <c r="BK1" s="101">
        <v>305</v>
      </c>
      <c r="BL1" s="101">
        <v>310</v>
      </c>
      <c r="BM1" s="101">
        <v>315</v>
      </c>
      <c r="BN1" s="101">
        <v>320</v>
      </c>
      <c r="BO1" s="101">
        <v>325</v>
      </c>
      <c r="BP1" s="101">
        <v>330</v>
      </c>
      <c r="BQ1" s="101">
        <v>335</v>
      </c>
      <c r="BR1" s="101">
        <v>340</v>
      </c>
      <c r="BS1" s="101">
        <v>345</v>
      </c>
      <c r="BT1" s="101">
        <v>350</v>
      </c>
      <c r="BU1" s="101">
        <v>355</v>
      </c>
      <c r="BV1" s="101">
        <v>360</v>
      </c>
      <c r="BW1" s="101">
        <v>365</v>
      </c>
      <c r="BX1" s="101">
        <v>370</v>
      </c>
      <c r="BY1" s="101">
        <v>375</v>
      </c>
      <c r="BZ1" s="101">
        <v>380</v>
      </c>
      <c r="CA1" s="101">
        <v>385</v>
      </c>
      <c r="CB1" s="101">
        <v>390</v>
      </c>
      <c r="CC1" s="101">
        <v>395</v>
      </c>
      <c r="CD1" s="101">
        <v>400</v>
      </c>
      <c r="CE1" s="101">
        <v>405</v>
      </c>
      <c r="CF1" s="101">
        <v>410</v>
      </c>
      <c r="CG1" s="101">
        <v>415</v>
      </c>
      <c r="CH1" s="101">
        <v>420</v>
      </c>
      <c r="CI1" s="101">
        <v>425</v>
      </c>
      <c r="CJ1" s="101">
        <v>430</v>
      </c>
      <c r="CK1" s="101">
        <v>435</v>
      </c>
      <c r="CL1" s="101">
        <v>440</v>
      </c>
      <c r="CM1" s="101">
        <v>445</v>
      </c>
      <c r="CN1" s="101">
        <v>450</v>
      </c>
      <c r="CO1" s="101">
        <v>455</v>
      </c>
      <c r="CP1" s="101">
        <v>460</v>
      </c>
      <c r="CQ1" s="101">
        <v>465</v>
      </c>
      <c r="CR1" s="101">
        <v>470</v>
      </c>
      <c r="CS1" s="101">
        <v>475</v>
      </c>
      <c r="CT1" s="101">
        <v>480</v>
      </c>
    </row>
    <row r="2" spans="1:98" ht="49.5" customHeight="1">
      <c r="A2" s="104">
        <v>375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</row>
    <row r="3" spans="1:98" ht="49.5" customHeight="1">
      <c r="A3" s="104">
        <v>370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98" ht="49.5" customHeight="1">
      <c r="A4" s="104">
        <v>365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>
        <v>67.308000000000007</v>
      </c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98" ht="49.5" customHeight="1">
      <c r="A5" s="104">
        <v>360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>
        <v>67.926000000000002</v>
      </c>
      <c r="U5">
        <v>67.203999999999994</v>
      </c>
      <c r="V5">
        <v>67.225999999999999</v>
      </c>
      <c r="W5">
        <v>67.472999999999999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98" ht="49.5" customHeight="1">
      <c r="A6" s="104">
        <v>355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>
        <v>67.811000000000007</v>
      </c>
      <c r="T6">
        <v>67.379000000000005</v>
      </c>
      <c r="U6">
        <v>67.239000000000004</v>
      </c>
      <c r="V6">
        <v>67.468999999999994</v>
      </c>
      <c r="W6">
        <v>67.328999999999994</v>
      </c>
      <c r="X6">
        <v>67.164000000000001</v>
      </c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98" ht="49.5" customHeight="1">
      <c r="A7" s="104">
        <v>350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>
        <v>68.483000000000004</v>
      </c>
      <c r="R7">
        <v>67.843000000000004</v>
      </c>
      <c r="S7">
        <v>67.498999999999995</v>
      </c>
      <c r="T7">
        <v>67.388999999999996</v>
      </c>
      <c r="U7">
        <v>67.343000000000004</v>
      </c>
      <c r="V7">
        <v>67.233999999999995</v>
      </c>
      <c r="W7">
        <v>67.191000000000003</v>
      </c>
      <c r="X7">
        <v>67.102000000000004</v>
      </c>
      <c r="Y7">
        <v>67.37</v>
      </c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98" ht="49.5" customHeight="1">
      <c r="A8" s="104">
        <v>345</v>
      </c>
      <c r="B8"/>
      <c r="C8"/>
      <c r="D8"/>
      <c r="E8"/>
      <c r="F8"/>
      <c r="G8"/>
      <c r="H8"/>
      <c r="I8"/>
      <c r="J8"/>
      <c r="K8"/>
      <c r="L8" s="7"/>
      <c r="M8" s="7"/>
      <c r="N8" s="7"/>
      <c r="O8" s="7"/>
      <c r="P8" s="7">
        <v>68.230999999999995</v>
      </c>
      <c r="Q8" s="7">
        <v>68.037000000000006</v>
      </c>
      <c r="R8" s="7">
        <v>67.509</v>
      </c>
      <c r="S8" s="7">
        <v>67.003</v>
      </c>
      <c r="T8" s="7">
        <v>67.188999999999993</v>
      </c>
      <c r="U8" s="7">
        <v>67.260000000000005</v>
      </c>
      <c r="V8" s="7">
        <v>67.245000000000005</v>
      </c>
      <c r="W8" s="7">
        <v>67.292000000000002</v>
      </c>
      <c r="X8" s="7">
        <v>67.209000000000003</v>
      </c>
      <c r="Y8" s="7">
        <v>67.293000000000006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</row>
    <row r="9" spans="1:98" ht="49.5" customHeight="1">
      <c r="A9" s="104">
        <v>340</v>
      </c>
      <c r="B9"/>
      <c r="C9"/>
      <c r="D9"/>
      <c r="E9"/>
      <c r="F9"/>
      <c r="G9"/>
      <c r="H9"/>
      <c r="I9"/>
      <c r="J9"/>
      <c r="K9"/>
      <c r="L9" s="7"/>
      <c r="M9" s="7"/>
      <c r="N9" s="7">
        <v>68.412000000000006</v>
      </c>
      <c r="O9" s="7">
        <v>68.162999999999997</v>
      </c>
      <c r="P9" s="7">
        <v>67.921999999999997</v>
      </c>
      <c r="Q9" s="7">
        <v>67.87</v>
      </c>
      <c r="R9" s="7">
        <v>67.290000000000006</v>
      </c>
      <c r="S9" s="7">
        <v>67.338999999999999</v>
      </c>
      <c r="T9" s="7">
        <v>67.509</v>
      </c>
      <c r="U9" s="7">
        <v>67.301000000000002</v>
      </c>
      <c r="V9" s="7">
        <v>67.331999999999994</v>
      </c>
      <c r="W9" s="7">
        <v>67.385999999999996</v>
      </c>
      <c r="X9" s="7">
        <v>67.338999999999999</v>
      </c>
      <c r="Y9" s="7">
        <v>67.567999999999998</v>
      </c>
      <c r="Z9" s="7">
        <v>67.350999999999999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</row>
    <row r="10" spans="1:98" ht="49.5" customHeight="1">
      <c r="A10" s="104">
        <v>335</v>
      </c>
      <c r="B10"/>
      <c r="C10"/>
      <c r="D10"/>
      <c r="E10"/>
      <c r="F10"/>
      <c r="G10"/>
      <c r="H10"/>
      <c r="I10"/>
      <c r="J10"/>
      <c r="K10"/>
      <c r="L10" s="7"/>
      <c r="M10" s="7">
        <v>68.527000000000001</v>
      </c>
      <c r="N10" s="7">
        <v>68.234999999999999</v>
      </c>
      <c r="O10" s="7">
        <v>67.837999999999994</v>
      </c>
      <c r="P10" s="7">
        <v>67.837000000000003</v>
      </c>
      <c r="Q10" s="7">
        <v>67.846999999999994</v>
      </c>
      <c r="R10" s="7">
        <v>67.686999999999998</v>
      </c>
      <c r="S10" s="7">
        <v>67.584999999999994</v>
      </c>
      <c r="T10" s="7">
        <v>67.465999999999994</v>
      </c>
      <c r="U10" s="7">
        <v>67.37</v>
      </c>
      <c r="V10" s="7">
        <v>67.403000000000006</v>
      </c>
      <c r="W10" s="7">
        <v>67.412000000000006</v>
      </c>
      <c r="X10" s="7">
        <v>67.47</v>
      </c>
      <c r="Y10" s="7">
        <v>67.447999999999993</v>
      </c>
      <c r="Z10" s="7">
        <v>67.215999999999994</v>
      </c>
      <c r="AA10" s="7">
        <v>67.106999999999999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</row>
    <row r="11" spans="1:98" ht="49.5" customHeight="1">
      <c r="A11" s="104">
        <v>330</v>
      </c>
      <c r="B11"/>
      <c r="C11"/>
      <c r="D11"/>
      <c r="E11"/>
      <c r="F11"/>
      <c r="G11"/>
      <c r="H11"/>
      <c r="I11"/>
      <c r="J11"/>
      <c r="K11">
        <v>68.191999999999993</v>
      </c>
      <c r="L11" s="7">
        <v>68.356999999999999</v>
      </c>
      <c r="M11" s="7">
        <v>68.346999999999994</v>
      </c>
      <c r="N11" s="7">
        <v>68.186999999999998</v>
      </c>
      <c r="O11" s="7">
        <v>67.834999999999994</v>
      </c>
      <c r="P11" s="7">
        <v>67.784999999999997</v>
      </c>
      <c r="Q11" s="7">
        <v>67.742000000000004</v>
      </c>
      <c r="R11" s="7">
        <v>67.641999999999996</v>
      </c>
      <c r="S11" s="7">
        <v>67.587999999999994</v>
      </c>
      <c r="T11" s="7">
        <v>67.468000000000004</v>
      </c>
      <c r="U11" s="7">
        <v>67.408000000000001</v>
      </c>
      <c r="V11" s="7">
        <v>67.424999999999997</v>
      </c>
      <c r="W11" s="7">
        <v>67.429000000000002</v>
      </c>
      <c r="X11" s="7">
        <v>67.501000000000005</v>
      </c>
      <c r="Y11" s="7">
        <v>67.153000000000006</v>
      </c>
      <c r="Z11" s="7">
        <v>67.054000000000002</v>
      </c>
      <c r="AA11" s="7">
        <v>67.049000000000007</v>
      </c>
      <c r="AB11" s="7">
        <v>67.180999999999997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</row>
    <row r="12" spans="1:98" ht="49.5" customHeight="1">
      <c r="A12" s="104">
        <v>325</v>
      </c>
      <c r="B12"/>
      <c r="C12"/>
      <c r="D12"/>
      <c r="E12"/>
      <c r="F12"/>
      <c r="G12"/>
      <c r="H12"/>
      <c r="I12">
        <v>67.753</v>
      </c>
      <c r="J12">
        <v>67.682000000000002</v>
      </c>
      <c r="K12">
        <v>67.888999999999996</v>
      </c>
      <c r="L12" s="7">
        <v>67.622</v>
      </c>
      <c r="M12" s="7">
        <v>68.251999999999995</v>
      </c>
      <c r="N12" s="7">
        <v>68.058000000000007</v>
      </c>
      <c r="O12" s="7">
        <v>67.918999999999997</v>
      </c>
      <c r="P12" s="7">
        <v>67.852999999999994</v>
      </c>
      <c r="Q12" s="7">
        <v>67.768000000000001</v>
      </c>
      <c r="R12" s="7">
        <v>67.638000000000005</v>
      </c>
      <c r="S12" s="7">
        <v>67.552000000000007</v>
      </c>
      <c r="T12" s="7">
        <v>67.506</v>
      </c>
      <c r="U12" s="7">
        <v>67.454999999999998</v>
      </c>
      <c r="V12" s="7">
        <v>67.418000000000006</v>
      </c>
      <c r="W12" s="7">
        <v>67.418000000000006</v>
      </c>
      <c r="X12" s="7">
        <v>67.302000000000007</v>
      </c>
      <c r="Y12" s="7">
        <v>67.147999999999996</v>
      </c>
      <c r="Z12" s="7">
        <v>67.180000000000007</v>
      </c>
      <c r="AA12" s="7">
        <v>67.248000000000005</v>
      </c>
      <c r="AB12" s="7">
        <v>67.165000000000006</v>
      </c>
      <c r="AC12" s="7">
        <v>67.156000000000006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</row>
    <row r="13" spans="1:98" ht="49.5" customHeight="1">
      <c r="A13" s="104">
        <v>320</v>
      </c>
      <c r="B13"/>
      <c r="C13"/>
      <c r="D13"/>
      <c r="E13"/>
      <c r="F13"/>
      <c r="G13"/>
      <c r="H13">
        <v>67.948999999999998</v>
      </c>
      <c r="I13">
        <v>67.866</v>
      </c>
      <c r="J13">
        <v>68.399000000000001</v>
      </c>
      <c r="K13">
        <v>68.528000000000006</v>
      </c>
      <c r="L13" s="7">
        <v>68.293999999999997</v>
      </c>
      <c r="M13" s="7">
        <v>68.111999999999995</v>
      </c>
      <c r="N13" s="7">
        <v>68.188999999999993</v>
      </c>
      <c r="O13" s="7">
        <v>67.897999999999996</v>
      </c>
      <c r="P13" s="7">
        <v>67.837000000000003</v>
      </c>
      <c r="Q13" s="7">
        <v>67.641000000000005</v>
      </c>
      <c r="R13" s="7">
        <v>67.683000000000007</v>
      </c>
      <c r="S13" s="7">
        <v>67.623000000000005</v>
      </c>
      <c r="T13" s="7">
        <v>67.524000000000001</v>
      </c>
      <c r="U13" s="7">
        <v>67.510000000000005</v>
      </c>
      <c r="V13" s="7">
        <v>67.484999999999999</v>
      </c>
      <c r="W13" s="7">
        <v>67.424999999999997</v>
      </c>
      <c r="X13" s="7">
        <v>67.210999999999999</v>
      </c>
      <c r="Y13" s="7">
        <v>67.328999999999994</v>
      </c>
      <c r="Z13" s="7">
        <v>67.382999999999996</v>
      </c>
      <c r="AA13" s="7">
        <v>67.373000000000005</v>
      </c>
      <c r="AB13" s="7">
        <v>67.281000000000006</v>
      </c>
      <c r="AC13" s="7">
        <v>67.218000000000004</v>
      </c>
      <c r="AD13" s="7">
        <v>67.313999999999993</v>
      </c>
      <c r="AE13" s="7">
        <v>67.528999999999996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</row>
    <row r="14" spans="1:98" ht="49.5" customHeight="1">
      <c r="A14" s="104">
        <v>315</v>
      </c>
      <c r="B14"/>
      <c r="C14"/>
      <c r="D14"/>
      <c r="E14"/>
      <c r="F14">
        <v>68.201999999999998</v>
      </c>
      <c r="G14">
        <v>67.995000000000005</v>
      </c>
      <c r="H14">
        <v>68.004000000000005</v>
      </c>
      <c r="I14">
        <v>68.695999999999998</v>
      </c>
      <c r="J14">
        <v>68.512</v>
      </c>
      <c r="K14">
        <v>68.52</v>
      </c>
      <c r="L14" s="7">
        <v>68.451999999999998</v>
      </c>
      <c r="M14" s="7">
        <v>68.137</v>
      </c>
      <c r="N14" s="7">
        <v>67.893000000000001</v>
      </c>
      <c r="O14" s="7">
        <v>67.975999999999999</v>
      </c>
      <c r="P14" s="7">
        <v>67.831000000000003</v>
      </c>
      <c r="Q14" s="7">
        <v>67.683999999999997</v>
      </c>
      <c r="R14" s="7">
        <v>67.403000000000006</v>
      </c>
      <c r="S14" s="7">
        <v>67.718000000000004</v>
      </c>
      <c r="T14" s="7">
        <v>67.492000000000004</v>
      </c>
      <c r="U14" s="7">
        <v>67.622</v>
      </c>
      <c r="V14" s="7">
        <v>67.575999999999993</v>
      </c>
      <c r="W14" s="7">
        <v>67.477000000000004</v>
      </c>
      <c r="X14" s="7">
        <v>67.575000000000003</v>
      </c>
      <c r="Y14" s="7">
        <v>67.466999999999999</v>
      </c>
      <c r="Z14" s="7">
        <v>67.37</v>
      </c>
      <c r="AA14" s="7">
        <v>67.334999999999994</v>
      </c>
      <c r="AB14" s="7">
        <v>67.34</v>
      </c>
      <c r="AC14" s="7">
        <v>67.358000000000004</v>
      </c>
      <c r="AD14" s="7">
        <v>67.403999999999996</v>
      </c>
      <c r="AE14" s="7">
        <v>67.629000000000005</v>
      </c>
      <c r="AF14" s="7">
        <v>67.721000000000004</v>
      </c>
      <c r="AG14" s="7">
        <v>67.769000000000005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</row>
    <row r="15" spans="1:98" ht="49.5" customHeight="1">
      <c r="A15" s="104">
        <v>310</v>
      </c>
      <c r="B15"/>
      <c r="C15"/>
      <c r="D15"/>
      <c r="E15">
        <v>68.272999999999996</v>
      </c>
      <c r="F15">
        <v>68.105999999999995</v>
      </c>
      <c r="G15">
        <v>68.225999999999999</v>
      </c>
      <c r="H15">
        <v>68.608999999999995</v>
      </c>
      <c r="I15">
        <v>68.584000000000003</v>
      </c>
      <c r="J15">
        <v>68.412000000000006</v>
      </c>
      <c r="K15">
        <v>68.44</v>
      </c>
      <c r="L15" s="7">
        <v>68.352999999999994</v>
      </c>
      <c r="M15" s="7">
        <v>68.198999999999998</v>
      </c>
      <c r="N15" s="7">
        <v>67.917000000000002</v>
      </c>
      <c r="O15" s="7">
        <v>67.918999999999997</v>
      </c>
      <c r="P15" s="7">
        <v>68.078000000000003</v>
      </c>
      <c r="Q15" s="7">
        <v>67.606999999999999</v>
      </c>
      <c r="R15" s="7">
        <v>67.447000000000003</v>
      </c>
      <c r="S15" s="7">
        <v>67.335999999999999</v>
      </c>
      <c r="T15" s="7">
        <v>67.375</v>
      </c>
      <c r="U15" s="7">
        <v>67.784999999999997</v>
      </c>
      <c r="V15" s="7">
        <v>67.796999999999997</v>
      </c>
      <c r="W15" s="7">
        <v>67.741</v>
      </c>
      <c r="X15" s="7">
        <v>67.569000000000003</v>
      </c>
      <c r="Y15" s="7">
        <v>67.433000000000007</v>
      </c>
      <c r="Z15" s="7">
        <v>67.396000000000001</v>
      </c>
      <c r="AA15" s="7">
        <v>67.474000000000004</v>
      </c>
      <c r="AB15" s="7">
        <v>67.58</v>
      </c>
      <c r="AC15" s="7">
        <v>67.692999999999998</v>
      </c>
      <c r="AD15" s="7">
        <v>67.722999999999999</v>
      </c>
      <c r="AE15" s="7">
        <v>67.763999999999996</v>
      </c>
      <c r="AF15" s="7">
        <v>67.742999999999995</v>
      </c>
      <c r="AG15" s="7">
        <v>67.697999999999993</v>
      </c>
      <c r="AH15" s="7">
        <v>67.695999999999998</v>
      </c>
      <c r="AI15" s="7">
        <v>67.694000000000003</v>
      </c>
      <c r="AJ15" s="7">
        <v>67.747</v>
      </c>
      <c r="AK15" s="7">
        <v>67.759</v>
      </c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</row>
    <row r="16" spans="1:98" ht="49.5" customHeight="1">
      <c r="A16" s="104">
        <v>305</v>
      </c>
      <c r="B16"/>
      <c r="C16">
        <v>68.998000000000005</v>
      </c>
      <c r="D16">
        <v>68.593000000000004</v>
      </c>
      <c r="E16">
        <v>68.486000000000004</v>
      </c>
      <c r="F16">
        <v>68.19</v>
      </c>
      <c r="G16">
        <v>68.367999999999995</v>
      </c>
      <c r="H16">
        <v>68.527000000000001</v>
      </c>
      <c r="I16">
        <v>68.447999999999993</v>
      </c>
      <c r="J16">
        <v>68.400000000000006</v>
      </c>
      <c r="K16">
        <v>68.388000000000005</v>
      </c>
      <c r="L16" s="7">
        <v>68.415999999999997</v>
      </c>
      <c r="M16" s="7">
        <v>68.12</v>
      </c>
      <c r="N16" s="7">
        <v>68.001000000000005</v>
      </c>
      <c r="O16" s="7">
        <v>68.03</v>
      </c>
      <c r="P16" s="7">
        <v>68.629000000000005</v>
      </c>
      <c r="Q16" s="7">
        <v>68.034999999999997</v>
      </c>
      <c r="R16" s="7">
        <v>67.613</v>
      </c>
      <c r="S16" s="7">
        <v>67.415000000000006</v>
      </c>
      <c r="T16" s="7">
        <v>67.369</v>
      </c>
      <c r="U16" s="7">
        <v>67.753</v>
      </c>
      <c r="V16" s="7">
        <v>67.712000000000003</v>
      </c>
      <c r="W16" s="7">
        <v>67.656000000000006</v>
      </c>
      <c r="X16" s="7">
        <v>67.587000000000003</v>
      </c>
      <c r="Y16" s="7">
        <v>67.504999999999995</v>
      </c>
      <c r="Z16" s="7">
        <v>67.617000000000004</v>
      </c>
      <c r="AA16" s="7">
        <v>67.674000000000007</v>
      </c>
      <c r="AB16" s="7">
        <v>67.751999999999995</v>
      </c>
      <c r="AC16" s="7">
        <v>67.878</v>
      </c>
      <c r="AD16" s="7">
        <v>67.917000000000002</v>
      </c>
      <c r="AE16" s="7">
        <v>67.778000000000006</v>
      </c>
      <c r="AF16" s="7">
        <v>67.718999999999994</v>
      </c>
      <c r="AG16" s="7">
        <v>67.695999999999998</v>
      </c>
      <c r="AH16" s="7">
        <v>67.727999999999994</v>
      </c>
      <c r="AI16" s="7">
        <v>67.703000000000003</v>
      </c>
      <c r="AJ16" s="7">
        <v>67.712999999999994</v>
      </c>
      <c r="AK16" s="7">
        <v>67.7</v>
      </c>
      <c r="AL16" s="7">
        <v>67.686000000000007</v>
      </c>
      <c r="AM16" s="7">
        <v>67.691000000000003</v>
      </c>
      <c r="AN16" s="7">
        <v>67.679000000000002</v>
      </c>
      <c r="AO16" s="7">
        <v>67.962999999999994</v>
      </c>
      <c r="AP16" s="7">
        <v>67.031000000000006</v>
      </c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</row>
    <row r="17" spans="1:98" ht="49.5" customHeight="1">
      <c r="A17" s="104">
        <v>300</v>
      </c>
      <c r="B17">
        <v>69.991</v>
      </c>
      <c r="C17">
        <v>69.09</v>
      </c>
      <c r="D17">
        <v>68.941999999999993</v>
      </c>
      <c r="E17">
        <v>68.784999999999997</v>
      </c>
      <c r="F17">
        <v>68.709999999999994</v>
      </c>
      <c r="G17">
        <v>68.697999999999993</v>
      </c>
      <c r="H17">
        <v>68.572000000000003</v>
      </c>
      <c r="I17">
        <v>68.495000000000005</v>
      </c>
      <c r="J17">
        <v>68.418999999999997</v>
      </c>
      <c r="K17">
        <v>68.429000000000002</v>
      </c>
      <c r="L17" s="7">
        <v>68.463999999999999</v>
      </c>
      <c r="M17" s="7">
        <v>68.423000000000002</v>
      </c>
      <c r="N17" s="7">
        <v>68.305999999999997</v>
      </c>
      <c r="O17" s="7">
        <v>69.045000000000002</v>
      </c>
      <c r="P17" s="7">
        <v>68.665000000000006</v>
      </c>
      <c r="Q17" s="7">
        <v>68.477999999999994</v>
      </c>
      <c r="R17" s="7">
        <v>68.322999999999993</v>
      </c>
      <c r="S17" s="7">
        <v>67.7</v>
      </c>
      <c r="T17" s="7">
        <v>67.478999999999999</v>
      </c>
      <c r="U17" s="7">
        <v>67.652000000000001</v>
      </c>
      <c r="V17" s="7">
        <v>67.715999999999994</v>
      </c>
      <c r="W17" s="7">
        <v>67.644000000000005</v>
      </c>
      <c r="X17" s="7">
        <v>67.662999999999997</v>
      </c>
      <c r="Y17" s="7">
        <v>67.751999999999995</v>
      </c>
      <c r="Z17" s="7">
        <v>67.772999999999996</v>
      </c>
      <c r="AA17" s="7">
        <v>67.766000000000005</v>
      </c>
      <c r="AB17" s="7">
        <v>67.817999999999998</v>
      </c>
      <c r="AC17" s="7">
        <v>67.873000000000005</v>
      </c>
      <c r="AD17" s="7">
        <v>67.864000000000004</v>
      </c>
      <c r="AE17" s="7">
        <v>67.768000000000001</v>
      </c>
      <c r="AF17" s="7">
        <v>67.727999999999994</v>
      </c>
      <c r="AG17" s="7">
        <v>67.734999999999999</v>
      </c>
      <c r="AH17" s="7">
        <v>67.727999999999994</v>
      </c>
      <c r="AI17" s="7">
        <v>67.712999999999994</v>
      </c>
      <c r="AJ17" s="7">
        <v>67.676000000000002</v>
      </c>
      <c r="AK17" s="7">
        <v>67.691000000000003</v>
      </c>
      <c r="AL17" s="7">
        <v>67.691999999999993</v>
      </c>
      <c r="AM17" s="7">
        <v>67.671000000000006</v>
      </c>
      <c r="AN17" s="7">
        <v>67.822999999999993</v>
      </c>
      <c r="AO17" s="7">
        <v>67.325999999999993</v>
      </c>
      <c r="AP17" s="7">
        <v>66.575000000000003</v>
      </c>
      <c r="AQ17" s="7">
        <v>66.457999999999998</v>
      </c>
      <c r="AR17" s="7">
        <v>66.287000000000006</v>
      </c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</row>
    <row r="18" spans="1:98" ht="49.5" customHeight="1">
      <c r="A18" s="104">
        <v>295</v>
      </c>
      <c r="B18"/>
      <c r="C18">
        <v>70.087000000000003</v>
      </c>
      <c r="D18">
        <v>69.447000000000003</v>
      </c>
      <c r="E18">
        <v>68.796000000000006</v>
      </c>
      <c r="F18">
        <v>68.762</v>
      </c>
      <c r="G18">
        <v>68.619</v>
      </c>
      <c r="H18">
        <v>68.545000000000002</v>
      </c>
      <c r="I18">
        <v>68.543999999999997</v>
      </c>
      <c r="J18">
        <v>68.521000000000001</v>
      </c>
      <c r="K18">
        <v>68.606999999999999</v>
      </c>
      <c r="L18" s="7">
        <v>68.506</v>
      </c>
      <c r="M18" s="7">
        <v>68.546999999999997</v>
      </c>
      <c r="N18" s="7">
        <v>68.489999999999995</v>
      </c>
      <c r="O18" s="7">
        <v>68.475999999999999</v>
      </c>
      <c r="P18" s="7">
        <v>68.325999999999993</v>
      </c>
      <c r="Q18" s="7">
        <v>68.201999999999998</v>
      </c>
      <c r="R18" s="7">
        <v>68.376999999999995</v>
      </c>
      <c r="S18" s="7">
        <v>68.614999999999995</v>
      </c>
      <c r="T18" s="7">
        <v>67.662000000000006</v>
      </c>
      <c r="U18" s="7">
        <v>67.744</v>
      </c>
      <c r="V18" s="7">
        <v>67.736000000000004</v>
      </c>
      <c r="W18" s="7">
        <v>67.814999999999998</v>
      </c>
      <c r="X18" s="7">
        <v>67.897999999999996</v>
      </c>
      <c r="Y18" s="7">
        <v>67.903000000000006</v>
      </c>
      <c r="Z18" s="7">
        <v>67.882000000000005</v>
      </c>
      <c r="AA18" s="7">
        <v>67.837999999999994</v>
      </c>
      <c r="AB18" s="7">
        <v>67.861000000000004</v>
      </c>
      <c r="AC18" s="7">
        <v>67.89</v>
      </c>
      <c r="AD18" s="7">
        <v>68.099000000000004</v>
      </c>
      <c r="AE18" s="7">
        <v>67.772999999999996</v>
      </c>
      <c r="AF18" s="7">
        <v>67.725999999999999</v>
      </c>
      <c r="AG18" s="7">
        <v>67.728999999999999</v>
      </c>
      <c r="AH18" s="7">
        <v>67.709999999999994</v>
      </c>
      <c r="AI18" s="7">
        <v>67.697000000000003</v>
      </c>
      <c r="AJ18" s="7">
        <v>67.677000000000007</v>
      </c>
      <c r="AK18" s="7">
        <v>67.676000000000002</v>
      </c>
      <c r="AL18" s="7">
        <v>67.665999999999997</v>
      </c>
      <c r="AM18" s="7">
        <v>67.665000000000006</v>
      </c>
      <c r="AN18" s="7">
        <v>67.540000000000006</v>
      </c>
      <c r="AO18" s="7">
        <v>66.563999999999993</v>
      </c>
      <c r="AP18" s="7">
        <v>66.433999999999997</v>
      </c>
      <c r="AQ18" s="7">
        <v>66.293999999999997</v>
      </c>
      <c r="AR18" s="7">
        <v>66.19</v>
      </c>
      <c r="AS18" s="7">
        <v>66.233000000000004</v>
      </c>
      <c r="AT18" s="7">
        <v>66.248999999999995</v>
      </c>
      <c r="AU18" s="7">
        <v>66.323999999999998</v>
      </c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</row>
    <row r="19" spans="1:98" ht="49.5" customHeight="1">
      <c r="A19" s="104">
        <v>290</v>
      </c>
      <c r="B19"/>
      <c r="C19"/>
      <c r="D19">
        <v>69.936999999999998</v>
      </c>
      <c r="E19">
        <v>69.274000000000001</v>
      </c>
      <c r="F19">
        <v>68.697000000000003</v>
      </c>
      <c r="G19">
        <v>68.606999999999999</v>
      </c>
      <c r="H19">
        <v>68.575000000000003</v>
      </c>
      <c r="I19">
        <v>68.616</v>
      </c>
      <c r="J19">
        <v>68.685000000000002</v>
      </c>
      <c r="K19">
        <v>68.72</v>
      </c>
      <c r="L19" s="7">
        <v>68.646000000000001</v>
      </c>
      <c r="M19" s="7">
        <v>68.564999999999998</v>
      </c>
      <c r="N19" s="7">
        <v>68.406000000000006</v>
      </c>
      <c r="O19" s="7">
        <v>68.284999999999997</v>
      </c>
      <c r="P19" s="7">
        <v>68.227999999999994</v>
      </c>
      <c r="Q19" s="7">
        <v>68.146000000000001</v>
      </c>
      <c r="R19" s="7">
        <v>68.804000000000002</v>
      </c>
      <c r="S19" s="7">
        <v>68.459999999999994</v>
      </c>
      <c r="T19" s="7">
        <v>67.777000000000001</v>
      </c>
      <c r="U19" s="7">
        <v>67.716999999999999</v>
      </c>
      <c r="V19" s="7">
        <v>67.914000000000001</v>
      </c>
      <c r="W19" s="7">
        <v>68.001999999999995</v>
      </c>
      <c r="X19" s="7">
        <v>68.042000000000002</v>
      </c>
      <c r="Y19" s="7">
        <v>68.001999999999995</v>
      </c>
      <c r="Z19" s="7">
        <v>67.953000000000003</v>
      </c>
      <c r="AA19" s="7">
        <v>67.921999999999997</v>
      </c>
      <c r="AB19" s="7">
        <v>67.816999999999993</v>
      </c>
      <c r="AC19" s="7">
        <v>67.808999999999997</v>
      </c>
      <c r="AD19" s="7">
        <v>67.817999999999998</v>
      </c>
      <c r="AE19" s="7">
        <v>67.977000000000004</v>
      </c>
      <c r="AF19" s="7">
        <v>67.977999999999994</v>
      </c>
      <c r="AG19" s="7">
        <v>67.867000000000004</v>
      </c>
      <c r="AH19" s="7">
        <v>67.716999999999999</v>
      </c>
      <c r="AI19" s="7">
        <v>67.694999999999993</v>
      </c>
      <c r="AJ19" s="7">
        <v>67.668000000000006</v>
      </c>
      <c r="AK19" s="7">
        <v>67.665000000000006</v>
      </c>
      <c r="AL19" s="7">
        <v>67.656999999999996</v>
      </c>
      <c r="AM19" s="7">
        <v>67.882000000000005</v>
      </c>
      <c r="AN19" s="7">
        <v>66.850999999999999</v>
      </c>
      <c r="AO19" s="7">
        <v>66.414000000000001</v>
      </c>
      <c r="AP19" s="7">
        <v>66.326999999999998</v>
      </c>
      <c r="AQ19" s="7">
        <v>66.146000000000001</v>
      </c>
      <c r="AR19" s="7">
        <v>66.031000000000006</v>
      </c>
      <c r="AS19" s="7">
        <v>66.206999999999994</v>
      </c>
      <c r="AT19" s="7">
        <v>66.200999999999993</v>
      </c>
      <c r="AU19" s="7">
        <v>66.323999999999998</v>
      </c>
      <c r="AV19" s="7">
        <v>66.138000000000005</v>
      </c>
      <c r="AW19" s="7">
        <v>65.867999999999995</v>
      </c>
      <c r="AX19" s="7">
        <v>65.930999999999997</v>
      </c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</row>
    <row r="20" spans="1:98" ht="49.5" customHeight="1">
      <c r="A20" s="104">
        <v>285</v>
      </c>
      <c r="B20"/>
      <c r="C20"/>
      <c r="D20"/>
      <c r="E20">
        <v>69.849000000000004</v>
      </c>
      <c r="F20">
        <v>69.209999999999994</v>
      </c>
      <c r="G20">
        <v>68.793000000000006</v>
      </c>
      <c r="H20">
        <v>68.682000000000002</v>
      </c>
      <c r="I20">
        <v>68.731999999999999</v>
      </c>
      <c r="J20">
        <v>68.796000000000006</v>
      </c>
      <c r="K20">
        <v>68.769000000000005</v>
      </c>
      <c r="L20" s="7">
        <v>68.718000000000004</v>
      </c>
      <c r="M20" s="7">
        <v>68.531000000000006</v>
      </c>
      <c r="N20" s="7">
        <v>68.507000000000005</v>
      </c>
      <c r="O20" s="7">
        <v>68.313000000000002</v>
      </c>
      <c r="P20" s="7">
        <v>68.233000000000004</v>
      </c>
      <c r="Q20" s="7">
        <v>68.367999999999995</v>
      </c>
      <c r="R20" s="7">
        <v>68.905000000000001</v>
      </c>
      <c r="S20" s="7">
        <v>68.022000000000006</v>
      </c>
      <c r="T20" s="7">
        <v>67.733999999999995</v>
      </c>
      <c r="U20" s="7">
        <v>67.938000000000002</v>
      </c>
      <c r="V20" s="7">
        <v>68.075999999999993</v>
      </c>
      <c r="W20" s="7">
        <v>68.135999999999996</v>
      </c>
      <c r="X20" s="7">
        <v>68.06</v>
      </c>
      <c r="Y20" s="7">
        <v>68.024000000000001</v>
      </c>
      <c r="Z20" s="7">
        <v>67.968999999999994</v>
      </c>
      <c r="AA20" s="7">
        <v>67.941999999999993</v>
      </c>
      <c r="AB20" s="7">
        <v>67.918000000000006</v>
      </c>
      <c r="AC20" s="7">
        <v>67.748000000000005</v>
      </c>
      <c r="AD20" s="7">
        <v>67.820999999999998</v>
      </c>
      <c r="AE20" s="7">
        <v>67.844999999999999</v>
      </c>
      <c r="AF20" s="7">
        <v>67.751000000000005</v>
      </c>
      <c r="AG20" s="7">
        <v>67.938999999999993</v>
      </c>
      <c r="AH20" s="7">
        <v>67.944999999999993</v>
      </c>
      <c r="AI20" s="7">
        <v>67.814999999999998</v>
      </c>
      <c r="AJ20" s="7">
        <v>67.676000000000002</v>
      </c>
      <c r="AK20" s="7">
        <v>67.677999999999997</v>
      </c>
      <c r="AL20" s="7">
        <v>67.703000000000003</v>
      </c>
      <c r="AM20" s="7">
        <v>67.561999999999998</v>
      </c>
      <c r="AN20" s="7">
        <v>66.501999999999995</v>
      </c>
      <c r="AO20" s="7">
        <v>66.429000000000002</v>
      </c>
      <c r="AP20" s="7">
        <v>66.239000000000004</v>
      </c>
      <c r="AQ20" s="7">
        <v>66.055999999999997</v>
      </c>
      <c r="AR20" s="7">
        <v>66.072000000000003</v>
      </c>
      <c r="AS20" s="7">
        <v>66.182000000000002</v>
      </c>
      <c r="AT20" s="7">
        <v>66.192999999999998</v>
      </c>
      <c r="AU20" s="7">
        <v>66.192999999999998</v>
      </c>
      <c r="AV20" s="7">
        <v>65.881</v>
      </c>
      <c r="AW20" s="7">
        <v>65.64</v>
      </c>
      <c r="AX20" s="7">
        <v>65.709999999999994</v>
      </c>
      <c r="AY20" s="7">
        <v>65.765000000000001</v>
      </c>
      <c r="AZ20" s="7">
        <v>65.997</v>
      </c>
      <c r="BA20" s="7">
        <v>66.260999999999996</v>
      </c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</row>
    <row r="21" spans="1:98" ht="49.5" customHeight="1">
      <c r="A21" s="104">
        <v>280</v>
      </c>
      <c r="B21"/>
      <c r="C21"/>
      <c r="D21"/>
      <c r="E21"/>
      <c r="F21">
        <v>69.777000000000001</v>
      </c>
      <c r="G21">
        <v>69.272999999999996</v>
      </c>
      <c r="H21">
        <v>69.006</v>
      </c>
      <c r="I21">
        <v>68.835999999999999</v>
      </c>
      <c r="J21">
        <v>68.852999999999994</v>
      </c>
      <c r="K21">
        <v>68.725999999999999</v>
      </c>
      <c r="L21" s="7">
        <v>68.688999999999993</v>
      </c>
      <c r="M21" s="7">
        <v>68.552999999999997</v>
      </c>
      <c r="N21" s="7">
        <v>68.436999999999998</v>
      </c>
      <c r="O21" s="7">
        <v>68.334000000000003</v>
      </c>
      <c r="P21" s="7">
        <v>68.284999999999997</v>
      </c>
      <c r="Q21" s="7">
        <v>68.387</v>
      </c>
      <c r="R21" s="7">
        <v>68.465000000000003</v>
      </c>
      <c r="S21" s="7">
        <v>68.305999999999997</v>
      </c>
      <c r="T21" s="7">
        <v>68.162000000000006</v>
      </c>
      <c r="U21" s="7">
        <v>68.17</v>
      </c>
      <c r="V21" s="7">
        <v>68.248999999999995</v>
      </c>
      <c r="W21" s="7">
        <v>68.260000000000005</v>
      </c>
      <c r="X21" s="7">
        <v>68.114000000000004</v>
      </c>
      <c r="Y21" s="7">
        <v>68.028999999999996</v>
      </c>
      <c r="Z21" s="7">
        <v>68.021000000000001</v>
      </c>
      <c r="AA21" s="7">
        <v>67.951999999999998</v>
      </c>
      <c r="AB21" s="7">
        <v>67.813000000000002</v>
      </c>
      <c r="AC21" s="7">
        <v>67.793999999999997</v>
      </c>
      <c r="AD21" s="7">
        <v>67.787000000000006</v>
      </c>
      <c r="AE21" s="7">
        <v>67.744</v>
      </c>
      <c r="AF21" s="7">
        <v>67.766000000000005</v>
      </c>
      <c r="AG21" s="7">
        <v>67.733000000000004</v>
      </c>
      <c r="AH21" s="7">
        <v>67.728999999999999</v>
      </c>
      <c r="AI21" s="7">
        <v>67.835999999999999</v>
      </c>
      <c r="AJ21" s="7">
        <v>67.944000000000003</v>
      </c>
      <c r="AK21" s="7">
        <v>67.713999999999999</v>
      </c>
      <c r="AL21" s="7">
        <v>68.066000000000003</v>
      </c>
      <c r="AM21" s="7">
        <v>67.260000000000005</v>
      </c>
      <c r="AN21" s="7">
        <v>66.385999999999996</v>
      </c>
      <c r="AO21" s="7">
        <v>66.361999999999995</v>
      </c>
      <c r="AP21" s="7">
        <v>66.147000000000006</v>
      </c>
      <c r="AQ21" s="7">
        <v>65.998000000000005</v>
      </c>
      <c r="AR21" s="7">
        <v>66.14</v>
      </c>
      <c r="AS21" s="7">
        <v>66.096000000000004</v>
      </c>
      <c r="AT21" s="7">
        <v>66.265000000000001</v>
      </c>
      <c r="AU21" s="7">
        <v>66</v>
      </c>
      <c r="AV21" s="7">
        <v>65.694999999999993</v>
      </c>
      <c r="AW21" s="7">
        <v>65.629000000000005</v>
      </c>
      <c r="AX21" s="7">
        <v>65.652000000000001</v>
      </c>
      <c r="AY21" s="7">
        <v>65.686999999999998</v>
      </c>
      <c r="AZ21" s="7">
        <v>65.891000000000005</v>
      </c>
      <c r="BA21" s="7">
        <v>65.989000000000004</v>
      </c>
      <c r="BB21" s="7">
        <v>65.61</v>
      </c>
      <c r="BC21" s="7">
        <v>65.293000000000006</v>
      </c>
      <c r="BD21" s="7">
        <v>65.527000000000001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</row>
    <row r="22" spans="1:98" ht="49.5" customHeight="1">
      <c r="A22" s="104">
        <v>275</v>
      </c>
      <c r="B22"/>
      <c r="C22"/>
      <c r="D22"/>
      <c r="E22"/>
      <c r="F22"/>
      <c r="G22">
        <v>69.921000000000006</v>
      </c>
      <c r="H22">
        <v>69.230999999999995</v>
      </c>
      <c r="I22">
        <v>68.869</v>
      </c>
      <c r="J22">
        <v>68.742000000000004</v>
      </c>
      <c r="K22">
        <v>68.760000000000005</v>
      </c>
      <c r="L22" s="7">
        <v>68.582999999999998</v>
      </c>
      <c r="M22" s="7">
        <v>68.459999999999994</v>
      </c>
      <c r="N22" s="7">
        <v>68.353999999999999</v>
      </c>
      <c r="O22" s="7">
        <v>68.337000000000003</v>
      </c>
      <c r="P22" s="7">
        <v>68.313999999999993</v>
      </c>
      <c r="Q22" s="7">
        <v>68.266000000000005</v>
      </c>
      <c r="R22" s="7">
        <v>68.299000000000007</v>
      </c>
      <c r="S22" s="7">
        <v>68.099999999999994</v>
      </c>
      <c r="T22" s="7">
        <v>69.009</v>
      </c>
      <c r="U22" s="7">
        <v>68.459000000000003</v>
      </c>
      <c r="V22" s="7">
        <v>68.308999999999997</v>
      </c>
      <c r="W22" s="7">
        <v>68.210999999999999</v>
      </c>
      <c r="X22" s="7">
        <v>68.158000000000001</v>
      </c>
      <c r="Y22" s="7">
        <v>68.054000000000002</v>
      </c>
      <c r="Z22" s="7">
        <v>67.941999999999993</v>
      </c>
      <c r="AA22" s="7">
        <v>67.935000000000002</v>
      </c>
      <c r="AB22" s="7">
        <v>67.834000000000003</v>
      </c>
      <c r="AC22" s="7">
        <v>67.828000000000003</v>
      </c>
      <c r="AD22" s="7">
        <v>67.784000000000006</v>
      </c>
      <c r="AE22" s="7">
        <v>67.769000000000005</v>
      </c>
      <c r="AF22" s="7">
        <v>67.738</v>
      </c>
      <c r="AG22" s="7">
        <v>67.718999999999994</v>
      </c>
      <c r="AH22" s="7">
        <v>67.72</v>
      </c>
      <c r="AI22" s="7">
        <v>67.721999999999994</v>
      </c>
      <c r="AJ22" s="7">
        <v>67.734999999999999</v>
      </c>
      <c r="AK22" s="7">
        <v>67.849999999999994</v>
      </c>
      <c r="AL22" s="7">
        <v>67.311000000000007</v>
      </c>
      <c r="AM22" s="7">
        <v>66.626999999999995</v>
      </c>
      <c r="AN22" s="7">
        <v>66.344999999999999</v>
      </c>
      <c r="AO22" s="7">
        <v>66.239000000000004</v>
      </c>
      <c r="AP22" s="7">
        <v>66.099999999999994</v>
      </c>
      <c r="AQ22" s="7">
        <v>66.049000000000007</v>
      </c>
      <c r="AR22" s="7">
        <v>66.168999999999997</v>
      </c>
      <c r="AS22" s="7">
        <v>66.12</v>
      </c>
      <c r="AT22" s="7">
        <v>66.138999999999996</v>
      </c>
      <c r="AU22" s="7">
        <v>65.811000000000007</v>
      </c>
      <c r="AV22" s="7">
        <v>65.605000000000004</v>
      </c>
      <c r="AW22" s="7">
        <v>65.623000000000005</v>
      </c>
      <c r="AX22" s="7">
        <v>65.641000000000005</v>
      </c>
      <c r="AY22" s="7">
        <v>65.7</v>
      </c>
      <c r="AZ22" s="7">
        <v>65.775000000000006</v>
      </c>
      <c r="BA22" s="7">
        <v>65.661000000000001</v>
      </c>
      <c r="BB22" s="7">
        <v>65.272000000000006</v>
      </c>
      <c r="BC22" s="7">
        <v>65.176000000000002</v>
      </c>
      <c r="BD22" s="7">
        <v>65.174000000000007</v>
      </c>
      <c r="BE22" s="7">
        <v>65.228999999999999</v>
      </c>
      <c r="BF22" s="7">
        <v>65.268000000000001</v>
      </c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</row>
    <row r="23" spans="1:98" ht="49.5" customHeight="1">
      <c r="A23" s="104">
        <v>270</v>
      </c>
      <c r="B23"/>
      <c r="C23"/>
      <c r="D23"/>
      <c r="E23"/>
      <c r="F23"/>
      <c r="G23"/>
      <c r="H23">
        <v>69.846000000000004</v>
      </c>
      <c r="I23">
        <v>68.962999999999994</v>
      </c>
      <c r="J23">
        <v>68.835999999999999</v>
      </c>
      <c r="K23">
        <v>68.766999999999996</v>
      </c>
      <c r="L23" s="7">
        <v>68.674999999999997</v>
      </c>
      <c r="M23" s="7">
        <v>68.539000000000001</v>
      </c>
      <c r="N23" s="7">
        <v>68.382000000000005</v>
      </c>
      <c r="O23" s="7">
        <v>68.37</v>
      </c>
      <c r="P23" s="7">
        <v>68.421000000000006</v>
      </c>
      <c r="Q23" s="7">
        <v>68.406000000000006</v>
      </c>
      <c r="R23" s="7">
        <v>68.427999999999997</v>
      </c>
      <c r="S23" s="7">
        <v>67.820999999999998</v>
      </c>
      <c r="T23" s="7">
        <v>68.007999999999996</v>
      </c>
      <c r="U23" s="7">
        <v>68.177000000000007</v>
      </c>
      <c r="V23" s="7">
        <v>68.099999999999994</v>
      </c>
      <c r="W23" s="7">
        <v>68.222999999999999</v>
      </c>
      <c r="X23" s="7">
        <v>68.234999999999999</v>
      </c>
      <c r="Y23" s="7">
        <v>68.117000000000004</v>
      </c>
      <c r="Z23" s="7">
        <v>68.063000000000002</v>
      </c>
      <c r="AA23" s="7">
        <v>67.884</v>
      </c>
      <c r="AB23" s="7">
        <v>67.828000000000003</v>
      </c>
      <c r="AC23" s="7">
        <v>67.78</v>
      </c>
      <c r="AD23" s="7">
        <v>67.763000000000005</v>
      </c>
      <c r="AE23" s="7">
        <v>67.757000000000005</v>
      </c>
      <c r="AF23" s="7">
        <v>67.757999999999996</v>
      </c>
      <c r="AG23" s="7">
        <v>67.731999999999999</v>
      </c>
      <c r="AH23" s="7">
        <v>67.716999999999999</v>
      </c>
      <c r="AI23" s="7">
        <v>67.733000000000004</v>
      </c>
      <c r="AJ23" s="7">
        <v>67.763000000000005</v>
      </c>
      <c r="AK23" s="7">
        <v>67.284999999999997</v>
      </c>
      <c r="AL23" s="7">
        <v>66.503</v>
      </c>
      <c r="AM23" s="7">
        <v>66.343000000000004</v>
      </c>
      <c r="AN23" s="7">
        <v>66.346000000000004</v>
      </c>
      <c r="AO23" s="7">
        <v>66.156000000000006</v>
      </c>
      <c r="AP23" s="7">
        <v>66.025000000000006</v>
      </c>
      <c r="AQ23" s="7">
        <v>66.102000000000004</v>
      </c>
      <c r="AR23" s="7">
        <v>66.152000000000001</v>
      </c>
      <c r="AS23" s="7">
        <v>66.302000000000007</v>
      </c>
      <c r="AT23" s="7">
        <v>65.933000000000007</v>
      </c>
      <c r="AU23" s="7">
        <v>65.614999999999995</v>
      </c>
      <c r="AV23" s="7">
        <v>65.614999999999995</v>
      </c>
      <c r="AW23" s="7">
        <v>65.619</v>
      </c>
      <c r="AX23" s="7">
        <v>65.650999999999996</v>
      </c>
      <c r="AY23" s="7">
        <v>65.795000000000002</v>
      </c>
      <c r="AZ23" s="7">
        <v>65.876999999999995</v>
      </c>
      <c r="BA23" s="7">
        <v>65.412000000000006</v>
      </c>
      <c r="BB23" s="7">
        <v>65.188000000000002</v>
      </c>
      <c r="BC23" s="7">
        <v>65.203000000000003</v>
      </c>
      <c r="BD23" s="7">
        <v>65.194000000000003</v>
      </c>
      <c r="BE23" s="7">
        <v>65.141000000000005</v>
      </c>
      <c r="BF23" s="7">
        <v>65.072999999999993</v>
      </c>
      <c r="BG23" s="7">
        <v>65.111000000000004</v>
      </c>
      <c r="BH23" s="7">
        <v>65.102000000000004</v>
      </c>
      <c r="BI23" s="7">
        <v>65.087000000000003</v>
      </c>
      <c r="BJ23" s="7">
        <v>64.924999999999997</v>
      </c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</row>
    <row r="24" spans="1:98" ht="49.5" customHeight="1">
      <c r="A24" s="104">
        <v>265</v>
      </c>
      <c r="B24"/>
      <c r="C24"/>
      <c r="D24"/>
      <c r="E24"/>
      <c r="F24"/>
      <c r="G24"/>
      <c r="H24"/>
      <c r="I24">
        <v>69.814999999999998</v>
      </c>
      <c r="J24">
        <v>69.337000000000003</v>
      </c>
      <c r="K24">
        <v>68.956999999999994</v>
      </c>
      <c r="L24" s="7">
        <v>68.856999999999999</v>
      </c>
      <c r="M24" s="7">
        <v>68.599999999999994</v>
      </c>
      <c r="N24" s="7">
        <v>68.164000000000001</v>
      </c>
      <c r="O24" s="7">
        <v>68.009</v>
      </c>
      <c r="P24" s="7">
        <v>68.347999999999999</v>
      </c>
      <c r="Q24" s="7">
        <v>68.471000000000004</v>
      </c>
      <c r="R24" s="7">
        <v>67.781999999999996</v>
      </c>
      <c r="S24" s="7">
        <v>67.254000000000005</v>
      </c>
      <c r="T24" s="7">
        <v>67.305000000000007</v>
      </c>
      <c r="U24" s="7">
        <v>67.263000000000005</v>
      </c>
      <c r="V24" s="7">
        <v>67.587000000000003</v>
      </c>
      <c r="W24" s="7">
        <v>68.233999999999995</v>
      </c>
      <c r="X24" s="7">
        <v>68.623000000000005</v>
      </c>
      <c r="Y24" s="7">
        <v>69.150999999999996</v>
      </c>
      <c r="Z24" s="7">
        <v>68.238</v>
      </c>
      <c r="AA24" s="7">
        <v>67.971000000000004</v>
      </c>
      <c r="AB24" s="7">
        <v>67.850999999999999</v>
      </c>
      <c r="AC24" s="7">
        <v>67.762</v>
      </c>
      <c r="AD24" s="7">
        <v>67.762</v>
      </c>
      <c r="AE24" s="7">
        <v>67.739999999999995</v>
      </c>
      <c r="AF24" s="7">
        <v>67.736000000000004</v>
      </c>
      <c r="AG24" s="7">
        <v>67.736999999999995</v>
      </c>
      <c r="AH24" s="7">
        <v>67.730999999999995</v>
      </c>
      <c r="AI24" s="7">
        <v>67.745000000000005</v>
      </c>
      <c r="AJ24" s="7">
        <v>68.213999999999999</v>
      </c>
      <c r="AK24" s="7">
        <v>66.64</v>
      </c>
      <c r="AL24" s="7">
        <v>66.405000000000001</v>
      </c>
      <c r="AM24" s="7">
        <v>66.302000000000007</v>
      </c>
      <c r="AN24" s="7">
        <v>66.320999999999998</v>
      </c>
      <c r="AO24" s="7">
        <v>66.084999999999994</v>
      </c>
      <c r="AP24" s="7">
        <v>65.974999999999994</v>
      </c>
      <c r="AQ24" s="7">
        <v>66.084999999999994</v>
      </c>
      <c r="AR24" s="7">
        <v>66.227999999999994</v>
      </c>
      <c r="AS24" s="7">
        <v>66.128</v>
      </c>
      <c r="AT24" s="7">
        <v>65.725999999999999</v>
      </c>
      <c r="AU24" s="7">
        <v>65.620999999999995</v>
      </c>
      <c r="AV24" s="7">
        <v>65.631</v>
      </c>
      <c r="AW24" s="7">
        <v>65.632000000000005</v>
      </c>
      <c r="AX24" s="7">
        <v>65.691999999999993</v>
      </c>
      <c r="AY24" s="7">
        <v>65.831999999999994</v>
      </c>
      <c r="AZ24" s="7">
        <v>65.676000000000002</v>
      </c>
      <c r="BA24" s="7">
        <v>65.180999999999997</v>
      </c>
      <c r="BB24" s="7">
        <v>65.227999999999994</v>
      </c>
      <c r="BC24" s="7">
        <v>65.260999999999996</v>
      </c>
      <c r="BD24" s="7">
        <v>65.296000000000006</v>
      </c>
      <c r="BE24" s="7">
        <v>65.33</v>
      </c>
      <c r="BF24" s="7">
        <v>65.168000000000006</v>
      </c>
      <c r="BG24" s="7">
        <v>64.930000000000007</v>
      </c>
      <c r="BH24" s="7">
        <v>64.894999999999996</v>
      </c>
      <c r="BI24" s="7">
        <v>64.959999999999994</v>
      </c>
      <c r="BJ24" s="7">
        <v>64.92</v>
      </c>
      <c r="BK24" s="7">
        <v>64.906999999999996</v>
      </c>
      <c r="BL24" s="7">
        <v>64.936000000000007</v>
      </c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</row>
    <row r="25" spans="1:98" ht="49.5" customHeight="1">
      <c r="A25" s="104">
        <v>260</v>
      </c>
      <c r="B25"/>
      <c r="C25"/>
      <c r="D25"/>
      <c r="E25"/>
      <c r="F25"/>
      <c r="G25"/>
      <c r="H25"/>
      <c r="I25"/>
      <c r="J25">
        <v>69.994</v>
      </c>
      <c r="K25">
        <v>69.456000000000003</v>
      </c>
      <c r="L25" s="7">
        <v>68.661000000000001</v>
      </c>
      <c r="M25" s="7">
        <v>68.090999999999994</v>
      </c>
      <c r="N25" s="7">
        <v>68.046000000000006</v>
      </c>
      <c r="O25" s="7">
        <v>68.683000000000007</v>
      </c>
      <c r="P25" s="7">
        <v>68.628</v>
      </c>
      <c r="Q25" s="7">
        <v>67.777000000000001</v>
      </c>
      <c r="R25" s="7">
        <v>67.355999999999995</v>
      </c>
      <c r="S25" s="7">
        <v>67.412000000000006</v>
      </c>
      <c r="T25" s="7">
        <v>67.313000000000002</v>
      </c>
      <c r="U25" s="7">
        <v>67.087999999999994</v>
      </c>
      <c r="V25" s="7">
        <v>67.138000000000005</v>
      </c>
      <c r="W25" s="7">
        <v>67.659000000000006</v>
      </c>
      <c r="X25" s="7">
        <v>68.087999999999994</v>
      </c>
      <c r="Y25" s="7">
        <v>68.864000000000004</v>
      </c>
      <c r="Z25" s="7">
        <v>69.98</v>
      </c>
      <c r="AA25" s="7">
        <v>68.861000000000004</v>
      </c>
      <c r="AB25" s="7">
        <v>67.992999999999995</v>
      </c>
      <c r="AC25" s="7">
        <v>67.801000000000002</v>
      </c>
      <c r="AD25" s="7">
        <v>67.742000000000004</v>
      </c>
      <c r="AE25" s="7">
        <v>67.728999999999999</v>
      </c>
      <c r="AF25" s="7">
        <v>67.741</v>
      </c>
      <c r="AG25" s="7">
        <v>67.741</v>
      </c>
      <c r="AH25" s="7">
        <v>67.738</v>
      </c>
      <c r="AI25" s="7">
        <v>68.141999999999996</v>
      </c>
      <c r="AJ25" s="7">
        <v>67.484999999999999</v>
      </c>
      <c r="AK25" s="7">
        <v>66.432000000000002</v>
      </c>
      <c r="AL25" s="7">
        <v>66.367000000000004</v>
      </c>
      <c r="AM25" s="7">
        <v>66.331000000000003</v>
      </c>
      <c r="AN25" s="7">
        <v>66.260000000000005</v>
      </c>
      <c r="AO25" s="7">
        <v>66.042000000000002</v>
      </c>
      <c r="AP25" s="7">
        <v>65.97</v>
      </c>
      <c r="AQ25" s="7">
        <v>66.052999999999997</v>
      </c>
      <c r="AR25" s="7">
        <v>66.286000000000001</v>
      </c>
      <c r="AS25" s="7">
        <v>65.948999999999998</v>
      </c>
      <c r="AT25" s="7">
        <v>65.653999999999996</v>
      </c>
      <c r="AU25" s="7">
        <v>65.725999999999999</v>
      </c>
      <c r="AV25" s="7">
        <v>65.653999999999996</v>
      </c>
      <c r="AW25" s="7">
        <v>65.647000000000006</v>
      </c>
      <c r="AX25" s="7">
        <v>65.747</v>
      </c>
      <c r="AY25" s="7">
        <v>65.852999999999994</v>
      </c>
      <c r="AZ25" s="7">
        <v>65.343000000000004</v>
      </c>
      <c r="BA25" s="7">
        <v>65.218000000000004</v>
      </c>
      <c r="BB25" s="7">
        <v>65.265000000000001</v>
      </c>
      <c r="BC25" s="7">
        <v>65.287000000000006</v>
      </c>
      <c r="BD25" s="7">
        <v>65.399000000000001</v>
      </c>
      <c r="BE25" s="7">
        <v>65.453000000000003</v>
      </c>
      <c r="BF25" s="7">
        <v>65.412000000000006</v>
      </c>
      <c r="BG25" s="7">
        <v>65.013999999999996</v>
      </c>
      <c r="BH25" s="7">
        <v>64.932000000000002</v>
      </c>
      <c r="BI25" s="7">
        <v>64.963999999999999</v>
      </c>
      <c r="BJ25" s="7">
        <v>64.944000000000003</v>
      </c>
      <c r="BK25" s="7">
        <v>64.88</v>
      </c>
      <c r="BL25" s="7">
        <v>64.686999999999998</v>
      </c>
      <c r="BM25" s="7">
        <v>64.650000000000006</v>
      </c>
      <c r="BN25" s="7">
        <v>64.715000000000003</v>
      </c>
      <c r="BO25" s="7">
        <v>64.769000000000005</v>
      </c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</row>
    <row r="26" spans="1:98" ht="49.5" customHeight="1">
      <c r="A26" s="104">
        <v>255</v>
      </c>
      <c r="B26"/>
      <c r="C26"/>
      <c r="D26"/>
      <c r="E26"/>
      <c r="F26"/>
      <c r="G26"/>
      <c r="H26"/>
      <c r="I26"/>
      <c r="J26"/>
      <c r="K26">
        <v>70.134</v>
      </c>
      <c r="L26" s="7">
        <v>68.849999999999994</v>
      </c>
      <c r="M26" s="7">
        <v>68.251000000000005</v>
      </c>
      <c r="N26" s="7">
        <v>68.296999999999997</v>
      </c>
      <c r="O26" s="7">
        <v>68.855999999999995</v>
      </c>
      <c r="P26" s="7">
        <v>68.924000000000007</v>
      </c>
      <c r="Q26" s="7">
        <v>68.581000000000003</v>
      </c>
      <c r="R26" s="7">
        <v>67.537000000000006</v>
      </c>
      <c r="S26" s="7">
        <v>67.483999999999995</v>
      </c>
      <c r="T26" s="7">
        <v>67.33</v>
      </c>
      <c r="U26" s="7">
        <v>67.135999999999996</v>
      </c>
      <c r="V26" s="7">
        <v>67.05</v>
      </c>
      <c r="W26" s="7">
        <v>67.082999999999998</v>
      </c>
      <c r="X26" s="7">
        <v>67.031999999999996</v>
      </c>
      <c r="Y26" s="7">
        <v>66.972999999999999</v>
      </c>
      <c r="Z26" s="7">
        <v>67.683000000000007</v>
      </c>
      <c r="AA26" s="7">
        <v>68.323999999999998</v>
      </c>
      <c r="AB26" s="7">
        <v>68.840999999999994</v>
      </c>
      <c r="AC26" s="7">
        <v>67.941999999999993</v>
      </c>
      <c r="AD26" s="7">
        <v>67.738</v>
      </c>
      <c r="AE26" s="7">
        <v>67.718999999999994</v>
      </c>
      <c r="AF26" s="7">
        <v>67.724999999999994</v>
      </c>
      <c r="AG26" s="7">
        <v>67.742999999999995</v>
      </c>
      <c r="AH26" s="7">
        <v>67.959999999999994</v>
      </c>
      <c r="AI26" s="7">
        <v>68.453999999999994</v>
      </c>
      <c r="AJ26" s="7">
        <v>66.405000000000001</v>
      </c>
      <c r="AK26" s="7">
        <v>66.435000000000002</v>
      </c>
      <c r="AL26" s="7">
        <v>66.39</v>
      </c>
      <c r="AM26" s="7">
        <v>66.34</v>
      </c>
      <c r="AN26" s="7">
        <v>66.218000000000004</v>
      </c>
      <c r="AO26" s="7">
        <v>66.022000000000006</v>
      </c>
      <c r="AP26" s="7">
        <v>66.001999999999995</v>
      </c>
      <c r="AQ26" s="7">
        <v>66.093000000000004</v>
      </c>
      <c r="AR26" s="7">
        <v>66.231999999999999</v>
      </c>
      <c r="AS26" s="7">
        <v>65.992999999999995</v>
      </c>
      <c r="AT26" s="7">
        <v>65.840999999999994</v>
      </c>
      <c r="AU26" s="7">
        <v>65.855999999999995</v>
      </c>
      <c r="AV26" s="7">
        <v>65.891999999999996</v>
      </c>
      <c r="AW26" s="7">
        <v>65.819999999999993</v>
      </c>
      <c r="AX26" s="7">
        <v>65.748000000000005</v>
      </c>
      <c r="AY26" s="7">
        <v>65.668999999999997</v>
      </c>
      <c r="AZ26" s="7">
        <v>65.197000000000003</v>
      </c>
      <c r="BA26" s="7">
        <v>65.234999999999999</v>
      </c>
      <c r="BB26" s="7">
        <v>65.286000000000001</v>
      </c>
      <c r="BC26" s="7">
        <v>65.260000000000005</v>
      </c>
      <c r="BD26" s="7">
        <v>65.259</v>
      </c>
      <c r="BE26" s="7">
        <v>65.400000000000006</v>
      </c>
      <c r="BF26" s="7">
        <v>65.198999999999998</v>
      </c>
      <c r="BG26" s="7">
        <v>65.048000000000002</v>
      </c>
      <c r="BH26" s="7">
        <v>65.144999999999996</v>
      </c>
      <c r="BI26" s="7">
        <v>65.153999999999996</v>
      </c>
      <c r="BJ26" s="7">
        <v>64.954999999999998</v>
      </c>
      <c r="BK26" s="7">
        <v>64.959999999999994</v>
      </c>
      <c r="BL26" s="7">
        <v>64.77</v>
      </c>
      <c r="BM26" s="7">
        <v>64.521000000000001</v>
      </c>
      <c r="BN26" s="7">
        <v>64.551000000000002</v>
      </c>
      <c r="BO26" s="7">
        <v>64.614999999999995</v>
      </c>
      <c r="BP26" s="7">
        <v>64.665000000000006</v>
      </c>
      <c r="BQ26" s="7">
        <v>64.713999999999999</v>
      </c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</row>
    <row r="27" spans="1:98" ht="49.5" customHeight="1">
      <c r="A27" s="104">
        <v>250</v>
      </c>
      <c r="B27"/>
      <c r="C27"/>
      <c r="D27"/>
      <c r="E27"/>
      <c r="F27"/>
      <c r="G27"/>
      <c r="H27"/>
      <c r="I27"/>
      <c r="J27"/>
      <c r="K27"/>
      <c r="L27" s="7">
        <v>70.159000000000006</v>
      </c>
      <c r="M27" s="7">
        <v>68.686000000000007</v>
      </c>
      <c r="N27" s="7">
        <v>68.716999999999999</v>
      </c>
      <c r="O27" s="7">
        <v>69.054000000000002</v>
      </c>
      <c r="P27" s="7">
        <v>69.123000000000005</v>
      </c>
      <c r="Q27" s="7">
        <v>69.018000000000001</v>
      </c>
      <c r="R27" s="7">
        <v>67.816000000000003</v>
      </c>
      <c r="S27" s="7">
        <v>67.56</v>
      </c>
      <c r="T27" s="7">
        <v>67.343000000000004</v>
      </c>
      <c r="U27" s="7">
        <v>67.167000000000002</v>
      </c>
      <c r="V27" s="7">
        <v>67.106999999999999</v>
      </c>
      <c r="W27" s="7">
        <v>67.155000000000001</v>
      </c>
      <c r="X27" s="7">
        <v>66.906999999999996</v>
      </c>
      <c r="Y27" s="7">
        <v>66.885000000000005</v>
      </c>
      <c r="Z27" s="7">
        <v>66.891999999999996</v>
      </c>
      <c r="AA27" s="7">
        <v>66.930999999999997</v>
      </c>
      <c r="AB27" s="7">
        <v>67.16</v>
      </c>
      <c r="AC27" s="7">
        <v>67.819999999999993</v>
      </c>
      <c r="AD27" s="7">
        <v>68.05</v>
      </c>
      <c r="AE27" s="7">
        <v>67.753</v>
      </c>
      <c r="AF27" s="7">
        <v>67.745999999999995</v>
      </c>
      <c r="AG27" s="7">
        <v>68.013999999999996</v>
      </c>
      <c r="AH27" s="7">
        <v>68.344999999999999</v>
      </c>
      <c r="AI27" s="7">
        <v>67.697000000000003</v>
      </c>
      <c r="AJ27" s="7">
        <v>66.492000000000004</v>
      </c>
      <c r="AK27" s="7">
        <v>66.522000000000006</v>
      </c>
      <c r="AL27" s="7">
        <v>66.385000000000005</v>
      </c>
      <c r="AM27" s="7">
        <v>66.346999999999994</v>
      </c>
      <c r="AN27" s="7">
        <v>66.168999999999997</v>
      </c>
      <c r="AO27" s="7">
        <v>66.003</v>
      </c>
      <c r="AP27" s="7">
        <v>66.055000000000007</v>
      </c>
      <c r="AQ27" s="7">
        <v>66.159000000000006</v>
      </c>
      <c r="AR27" s="7">
        <v>66.320999999999998</v>
      </c>
      <c r="AS27" s="7">
        <v>66.263999999999996</v>
      </c>
      <c r="AT27" s="7">
        <v>66.2</v>
      </c>
      <c r="AU27" s="7">
        <v>66.152000000000001</v>
      </c>
      <c r="AV27" s="7">
        <v>66.103999999999999</v>
      </c>
      <c r="AW27" s="7">
        <v>65.995000000000005</v>
      </c>
      <c r="AX27" s="7">
        <v>65.846000000000004</v>
      </c>
      <c r="AY27" s="7">
        <v>65.369</v>
      </c>
      <c r="AZ27" s="7">
        <v>65.298000000000002</v>
      </c>
      <c r="BA27" s="7">
        <v>65.262</v>
      </c>
      <c r="BB27" s="7">
        <v>65.284000000000006</v>
      </c>
      <c r="BC27" s="7">
        <v>65.33</v>
      </c>
      <c r="BD27" s="7">
        <v>65.248999999999995</v>
      </c>
      <c r="BE27" s="7">
        <v>65.147999999999996</v>
      </c>
      <c r="BF27" s="7">
        <v>65.028000000000006</v>
      </c>
      <c r="BG27" s="7">
        <v>65.081999999999994</v>
      </c>
      <c r="BH27" s="7">
        <v>65.195999999999998</v>
      </c>
      <c r="BI27" s="7">
        <v>64.915999999999997</v>
      </c>
      <c r="BJ27" s="7">
        <v>64.933999999999997</v>
      </c>
      <c r="BK27" s="7">
        <v>64.992999999999995</v>
      </c>
      <c r="BL27" s="7">
        <v>64.986999999999995</v>
      </c>
      <c r="BM27" s="7">
        <v>64.768000000000001</v>
      </c>
      <c r="BN27" s="7">
        <v>64.555000000000007</v>
      </c>
      <c r="BO27" s="7">
        <v>64.605000000000004</v>
      </c>
      <c r="BP27" s="7">
        <v>64.66</v>
      </c>
      <c r="BQ27" s="7">
        <v>64.692999999999998</v>
      </c>
      <c r="BR27" s="7">
        <v>64.730999999999995</v>
      </c>
      <c r="BS27" s="7">
        <v>64.802000000000007</v>
      </c>
      <c r="BT27" s="7">
        <v>64.775999999999996</v>
      </c>
      <c r="BU27" s="7">
        <v>64.736999999999995</v>
      </c>
      <c r="BV27" s="7">
        <v>64.67</v>
      </c>
      <c r="BW27" s="7">
        <v>64.602999999999994</v>
      </c>
      <c r="BX27" s="7">
        <v>64.536000000000001</v>
      </c>
      <c r="BY27" s="7">
        <v>64.519000000000005</v>
      </c>
      <c r="BZ27" s="7">
        <v>64.436000000000007</v>
      </c>
      <c r="CA27" s="7">
        <v>64.352999999999994</v>
      </c>
      <c r="CB27" s="7">
        <v>64.27</v>
      </c>
      <c r="CC27" s="7">
        <v>64.186000000000007</v>
      </c>
      <c r="CD27" s="7">
        <v>64.102999999999994</v>
      </c>
      <c r="CE27" s="7">
        <v>64.02</v>
      </c>
      <c r="CF27" s="7">
        <v>63.996000000000002</v>
      </c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</row>
    <row r="28" spans="1:98" ht="49.5" customHeight="1">
      <c r="A28" s="104">
        <v>245</v>
      </c>
      <c r="B28"/>
      <c r="C28"/>
      <c r="D28"/>
      <c r="E28"/>
      <c r="F28"/>
      <c r="G28"/>
      <c r="H28"/>
      <c r="I28"/>
      <c r="J28"/>
      <c r="K28"/>
      <c r="L28" s="7"/>
      <c r="M28" s="7">
        <v>69.986000000000004</v>
      </c>
      <c r="N28" s="7">
        <v>69.221000000000004</v>
      </c>
      <c r="O28" s="7">
        <v>69.488</v>
      </c>
      <c r="P28" s="7">
        <v>69.313000000000002</v>
      </c>
      <c r="Q28" s="7">
        <v>69.192999999999998</v>
      </c>
      <c r="R28" s="7">
        <v>68.480999999999995</v>
      </c>
      <c r="S28" s="7">
        <v>67.811000000000007</v>
      </c>
      <c r="T28" s="7">
        <v>67.406000000000006</v>
      </c>
      <c r="U28" s="7">
        <v>67.28</v>
      </c>
      <c r="V28" s="7">
        <v>67.265000000000001</v>
      </c>
      <c r="W28" s="7">
        <v>66.989000000000004</v>
      </c>
      <c r="X28" s="7">
        <v>66.89</v>
      </c>
      <c r="Y28" s="7">
        <v>66.977999999999994</v>
      </c>
      <c r="Z28" s="7">
        <v>67.028000000000006</v>
      </c>
      <c r="AA28" s="7">
        <v>67.025000000000006</v>
      </c>
      <c r="AB28" s="7">
        <v>66.870999999999995</v>
      </c>
      <c r="AC28" s="7">
        <v>67.064999999999998</v>
      </c>
      <c r="AD28" s="7">
        <v>67.070999999999998</v>
      </c>
      <c r="AE28" s="7">
        <v>67.682000000000002</v>
      </c>
      <c r="AF28" s="7">
        <v>67.528999999999996</v>
      </c>
      <c r="AG28" s="7">
        <v>67.837000000000003</v>
      </c>
      <c r="AH28" s="7">
        <v>68.352000000000004</v>
      </c>
      <c r="AI28" s="7">
        <v>67.316999999999993</v>
      </c>
      <c r="AJ28" s="7">
        <v>66.778000000000006</v>
      </c>
      <c r="AK28" s="7">
        <v>66.588999999999999</v>
      </c>
      <c r="AL28" s="7">
        <v>66.385999999999996</v>
      </c>
      <c r="AM28" s="7">
        <v>66.515000000000001</v>
      </c>
      <c r="AN28" s="7">
        <v>66.094999999999999</v>
      </c>
      <c r="AO28" s="7">
        <v>65.978999999999999</v>
      </c>
      <c r="AP28" s="7">
        <v>66.072000000000003</v>
      </c>
      <c r="AQ28" s="7">
        <v>66.228999999999999</v>
      </c>
      <c r="AR28" s="7">
        <v>66.36</v>
      </c>
      <c r="AS28" s="7">
        <v>66.247</v>
      </c>
      <c r="AT28" s="7">
        <v>66.106999999999999</v>
      </c>
      <c r="AU28" s="7">
        <v>65.986999999999995</v>
      </c>
      <c r="AV28" s="7">
        <v>65.945999999999998</v>
      </c>
      <c r="AW28" s="7">
        <v>65.924000000000007</v>
      </c>
      <c r="AX28" s="7">
        <v>65.77</v>
      </c>
      <c r="AY28" s="7">
        <v>65.561999999999998</v>
      </c>
      <c r="AZ28" s="7">
        <v>65.537999999999997</v>
      </c>
      <c r="BA28" s="7">
        <v>65.481999999999999</v>
      </c>
      <c r="BB28" s="7">
        <v>65.427999999999997</v>
      </c>
      <c r="BC28" s="7">
        <v>65.426000000000002</v>
      </c>
      <c r="BD28" s="7">
        <v>65.328999999999994</v>
      </c>
      <c r="BE28" s="7">
        <v>65.218999999999994</v>
      </c>
      <c r="BF28" s="7">
        <v>65.149000000000001</v>
      </c>
      <c r="BG28" s="7">
        <v>65.132999999999996</v>
      </c>
      <c r="BH28" s="7">
        <v>65.156999999999996</v>
      </c>
      <c r="BI28" s="7">
        <v>64.765000000000001</v>
      </c>
      <c r="BJ28" s="7">
        <v>64.863</v>
      </c>
      <c r="BK28" s="7">
        <v>64.968999999999994</v>
      </c>
      <c r="BL28" s="7">
        <v>64.835999999999999</v>
      </c>
      <c r="BM28" s="7">
        <v>64.665000000000006</v>
      </c>
      <c r="BN28" s="7">
        <v>64.614999999999995</v>
      </c>
      <c r="BO28" s="7">
        <v>64.578000000000003</v>
      </c>
      <c r="BP28" s="7">
        <v>64.620999999999995</v>
      </c>
      <c r="BQ28" s="7">
        <v>64.694999999999993</v>
      </c>
      <c r="BR28" s="7">
        <v>64.665999999999997</v>
      </c>
      <c r="BS28" s="7">
        <v>64.611999999999995</v>
      </c>
      <c r="BT28" s="7">
        <v>64.558000000000007</v>
      </c>
      <c r="BU28" s="7">
        <v>64.525000000000006</v>
      </c>
      <c r="BV28" s="7">
        <v>64.506</v>
      </c>
      <c r="BW28" s="7">
        <v>64.475999999999999</v>
      </c>
      <c r="BX28" s="7">
        <v>64.489999999999995</v>
      </c>
      <c r="BY28" s="7">
        <v>64.438000000000002</v>
      </c>
      <c r="BZ28" s="7">
        <v>64.325000000000003</v>
      </c>
      <c r="CA28" s="7">
        <v>64.239999999999995</v>
      </c>
      <c r="CB28" s="7">
        <v>64.180999999999997</v>
      </c>
      <c r="CC28" s="7">
        <v>64.120999999999995</v>
      </c>
      <c r="CD28" s="7">
        <v>64.061999999999998</v>
      </c>
      <c r="CE28" s="7">
        <v>63.981000000000002</v>
      </c>
      <c r="CF28" s="7">
        <v>63.972000000000001</v>
      </c>
      <c r="CG28" s="7">
        <v>63.991</v>
      </c>
      <c r="CH28" s="7">
        <v>64.019000000000005</v>
      </c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</row>
    <row r="29" spans="1:98" ht="49.5" customHeight="1">
      <c r="A29" s="104">
        <v>240</v>
      </c>
      <c r="B29"/>
      <c r="C29"/>
      <c r="D29"/>
      <c r="E29"/>
      <c r="F29"/>
      <c r="G29"/>
      <c r="H29"/>
      <c r="I29"/>
      <c r="J29"/>
      <c r="K29"/>
      <c r="L29" s="7"/>
      <c r="M29" s="7"/>
      <c r="N29" s="7"/>
      <c r="O29" s="7">
        <v>69.531000000000006</v>
      </c>
      <c r="P29" s="7">
        <v>69.501000000000005</v>
      </c>
      <c r="Q29" s="7">
        <v>69.34</v>
      </c>
      <c r="R29" s="7">
        <v>69.132999999999996</v>
      </c>
      <c r="S29" s="7">
        <v>68.462000000000003</v>
      </c>
      <c r="T29" s="7">
        <v>67.760000000000005</v>
      </c>
      <c r="U29" s="7">
        <v>67.47</v>
      </c>
      <c r="V29" s="7">
        <v>67.171999999999997</v>
      </c>
      <c r="W29" s="7">
        <v>66.962999999999994</v>
      </c>
      <c r="X29" s="7">
        <v>66.956000000000003</v>
      </c>
      <c r="Y29" s="7">
        <v>66.968999999999994</v>
      </c>
      <c r="Z29" s="7">
        <v>67.063000000000002</v>
      </c>
      <c r="AA29" s="7">
        <v>67.120999999999995</v>
      </c>
      <c r="AB29" s="7">
        <v>67.14</v>
      </c>
      <c r="AC29" s="7">
        <v>67.108000000000004</v>
      </c>
      <c r="AD29" s="7">
        <v>66.966999999999999</v>
      </c>
      <c r="AE29" s="7">
        <v>66.867000000000004</v>
      </c>
      <c r="AF29" s="7">
        <v>66.884</v>
      </c>
      <c r="AG29" s="7">
        <v>67.039000000000001</v>
      </c>
      <c r="AH29" s="7">
        <v>67.188000000000002</v>
      </c>
      <c r="AI29" s="7">
        <v>66.87</v>
      </c>
      <c r="AJ29" s="7">
        <v>66.778000000000006</v>
      </c>
      <c r="AK29" s="7">
        <v>66.674999999999997</v>
      </c>
      <c r="AL29" s="7">
        <v>66.664000000000001</v>
      </c>
      <c r="AM29" s="7">
        <v>66.590999999999994</v>
      </c>
      <c r="AN29" s="7">
        <v>66.147999999999996</v>
      </c>
      <c r="AO29" s="7">
        <v>66.05</v>
      </c>
      <c r="AP29" s="7">
        <v>66.204999999999998</v>
      </c>
      <c r="AQ29" s="7">
        <v>66.290000000000006</v>
      </c>
      <c r="AR29" s="7">
        <v>66.287000000000006</v>
      </c>
      <c r="AS29" s="7">
        <v>66.188000000000002</v>
      </c>
      <c r="AT29" s="7">
        <v>66.069000000000003</v>
      </c>
      <c r="AU29" s="7">
        <v>65.933000000000007</v>
      </c>
      <c r="AV29" s="7">
        <v>65.855999999999995</v>
      </c>
      <c r="AW29" s="7">
        <v>65.846000000000004</v>
      </c>
      <c r="AX29" s="7">
        <v>65.704999999999998</v>
      </c>
      <c r="AY29" s="7">
        <v>65.623999999999995</v>
      </c>
      <c r="AZ29" s="7">
        <v>65.587000000000003</v>
      </c>
      <c r="BA29" s="7">
        <v>65.591999999999999</v>
      </c>
      <c r="BB29" s="7">
        <v>65.58</v>
      </c>
      <c r="BC29" s="7">
        <v>65.471999999999994</v>
      </c>
      <c r="BD29" s="7">
        <v>65.319000000000003</v>
      </c>
      <c r="BE29" s="7">
        <v>65.328000000000003</v>
      </c>
      <c r="BF29" s="7">
        <v>65.275000000000006</v>
      </c>
      <c r="BG29" s="7">
        <v>65.183999999999997</v>
      </c>
      <c r="BH29" s="7">
        <v>65.179000000000002</v>
      </c>
      <c r="BI29" s="7">
        <v>65.010000000000005</v>
      </c>
      <c r="BJ29" s="7">
        <v>64.918999999999997</v>
      </c>
      <c r="BK29" s="7">
        <v>64.965999999999994</v>
      </c>
      <c r="BL29" s="7">
        <v>64.695999999999998</v>
      </c>
      <c r="BM29" s="7">
        <v>64.676000000000002</v>
      </c>
      <c r="BN29" s="7">
        <v>64.685000000000002</v>
      </c>
      <c r="BO29" s="7">
        <v>64.649000000000001</v>
      </c>
      <c r="BP29" s="7">
        <v>64.603999999999999</v>
      </c>
      <c r="BQ29" s="7">
        <v>64.578999999999994</v>
      </c>
      <c r="BR29" s="7">
        <v>64.510000000000005</v>
      </c>
      <c r="BS29" s="7">
        <v>64.44</v>
      </c>
      <c r="BT29" s="7">
        <v>64.381</v>
      </c>
      <c r="BU29" s="7">
        <v>64.466999999999999</v>
      </c>
      <c r="BV29" s="7">
        <v>64.506</v>
      </c>
      <c r="BW29" s="7">
        <v>64.484999999999999</v>
      </c>
      <c r="BX29" s="7">
        <v>64.465000000000003</v>
      </c>
      <c r="BY29" s="7">
        <v>64.343000000000004</v>
      </c>
      <c r="BZ29" s="7">
        <v>64.234999999999999</v>
      </c>
      <c r="CA29" s="7">
        <v>64.206999999999994</v>
      </c>
      <c r="CB29" s="7">
        <v>64.180000000000007</v>
      </c>
      <c r="CC29" s="7">
        <v>64.102999999999994</v>
      </c>
      <c r="CD29" s="7">
        <v>64.018000000000001</v>
      </c>
      <c r="CE29" s="7">
        <v>63.966999999999999</v>
      </c>
      <c r="CF29" s="7">
        <v>63.975000000000001</v>
      </c>
      <c r="CG29" s="7">
        <v>64.012</v>
      </c>
      <c r="CH29" s="7">
        <v>64.040999999999997</v>
      </c>
      <c r="CI29" s="7">
        <v>64.048000000000002</v>
      </c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</row>
    <row r="30" spans="1:98" ht="49.5" customHeight="1">
      <c r="A30" s="104">
        <v>235</v>
      </c>
      <c r="B30"/>
      <c r="C30"/>
      <c r="D30"/>
      <c r="E30"/>
      <c r="F30"/>
      <c r="G30"/>
      <c r="H30"/>
      <c r="I30"/>
      <c r="J30"/>
      <c r="K30"/>
      <c r="L30" s="7"/>
      <c r="M30" s="7"/>
      <c r="N30" s="7"/>
      <c r="O30" s="7"/>
      <c r="P30" s="7">
        <v>69.881</v>
      </c>
      <c r="Q30" s="7">
        <v>69.48</v>
      </c>
      <c r="R30" s="7">
        <v>69.251999999999995</v>
      </c>
      <c r="S30" s="7">
        <v>68.760999999999996</v>
      </c>
      <c r="T30" s="7">
        <v>68.126999999999995</v>
      </c>
      <c r="U30" s="7">
        <v>67.606999999999999</v>
      </c>
      <c r="V30" s="7">
        <v>67.072000000000003</v>
      </c>
      <c r="W30" s="7">
        <v>66.974000000000004</v>
      </c>
      <c r="X30" s="7">
        <v>66.921999999999997</v>
      </c>
      <c r="Y30" s="7">
        <v>66.914000000000001</v>
      </c>
      <c r="Z30" s="7">
        <v>66.881</v>
      </c>
      <c r="AA30" s="7">
        <v>66.959999999999994</v>
      </c>
      <c r="AB30" s="7">
        <v>67.03</v>
      </c>
      <c r="AC30" s="7">
        <v>67.058999999999997</v>
      </c>
      <c r="AD30" s="7">
        <v>67.001000000000005</v>
      </c>
      <c r="AE30" s="7">
        <v>66.893000000000001</v>
      </c>
      <c r="AF30" s="7">
        <v>66.822000000000003</v>
      </c>
      <c r="AG30" s="7">
        <v>66.781999999999996</v>
      </c>
      <c r="AH30" s="7">
        <v>66.799000000000007</v>
      </c>
      <c r="AI30" s="7">
        <v>66.808000000000007</v>
      </c>
      <c r="AJ30" s="7">
        <v>66.795000000000002</v>
      </c>
      <c r="AK30" s="7">
        <v>66.739000000000004</v>
      </c>
      <c r="AL30" s="7">
        <v>66.706999999999994</v>
      </c>
      <c r="AM30" s="7">
        <v>66.573999999999998</v>
      </c>
      <c r="AN30" s="7">
        <v>66.293000000000006</v>
      </c>
      <c r="AO30" s="7">
        <v>66.049000000000007</v>
      </c>
      <c r="AP30" s="7">
        <v>66.293999999999997</v>
      </c>
      <c r="AQ30" s="7">
        <v>66.319000000000003</v>
      </c>
      <c r="AR30" s="7">
        <v>66.234999999999999</v>
      </c>
      <c r="AS30" s="7">
        <v>66.146000000000001</v>
      </c>
      <c r="AT30" s="7">
        <v>66.012</v>
      </c>
      <c r="AU30" s="7">
        <v>65.882999999999996</v>
      </c>
      <c r="AV30" s="7">
        <v>65.855999999999995</v>
      </c>
      <c r="AW30" s="7">
        <v>65.733000000000004</v>
      </c>
      <c r="AX30" s="7">
        <v>65.652000000000001</v>
      </c>
      <c r="AY30" s="7">
        <v>65.647000000000006</v>
      </c>
      <c r="AZ30" s="7">
        <v>65.599000000000004</v>
      </c>
      <c r="BA30" s="7">
        <v>65.600999999999999</v>
      </c>
      <c r="BB30" s="7">
        <v>65.573999999999998</v>
      </c>
      <c r="BC30" s="7">
        <v>65.456999999999994</v>
      </c>
      <c r="BD30" s="7">
        <v>65.363</v>
      </c>
      <c r="BE30" s="7">
        <v>65.31</v>
      </c>
      <c r="BF30" s="7">
        <v>65.353999999999999</v>
      </c>
      <c r="BG30" s="7">
        <v>65.078000000000003</v>
      </c>
      <c r="BH30" s="7">
        <v>65.08</v>
      </c>
      <c r="BI30" s="7">
        <v>65.103999999999999</v>
      </c>
      <c r="BJ30" s="7">
        <v>65.004000000000005</v>
      </c>
      <c r="BK30" s="7">
        <v>64.977000000000004</v>
      </c>
      <c r="BL30" s="7">
        <v>64.893000000000001</v>
      </c>
      <c r="BM30" s="7">
        <v>64.792000000000002</v>
      </c>
      <c r="BN30" s="7">
        <v>64.747</v>
      </c>
      <c r="BO30" s="7">
        <v>64.718000000000004</v>
      </c>
      <c r="BP30" s="7">
        <v>64.694999999999993</v>
      </c>
      <c r="BQ30" s="7">
        <v>64.614999999999995</v>
      </c>
      <c r="BR30" s="7">
        <v>64.531000000000006</v>
      </c>
      <c r="BS30" s="7">
        <v>64.448999999999998</v>
      </c>
      <c r="BT30" s="7">
        <v>64.406000000000006</v>
      </c>
      <c r="BU30" s="7">
        <v>64.44</v>
      </c>
      <c r="BV30" s="7">
        <v>64.5</v>
      </c>
      <c r="BW30" s="7">
        <v>64.475999999999999</v>
      </c>
      <c r="BX30" s="7">
        <v>64.391999999999996</v>
      </c>
      <c r="BY30" s="7">
        <v>64.259</v>
      </c>
      <c r="BZ30" s="7">
        <v>64.212000000000003</v>
      </c>
      <c r="CA30" s="7">
        <v>64.186999999999998</v>
      </c>
      <c r="CB30" s="7">
        <v>64.149000000000001</v>
      </c>
      <c r="CC30" s="7">
        <v>64.096999999999994</v>
      </c>
      <c r="CD30" s="7">
        <v>63.994</v>
      </c>
      <c r="CE30" s="7">
        <v>63.966000000000001</v>
      </c>
      <c r="CF30" s="7">
        <v>63.963999999999999</v>
      </c>
      <c r="CG30" s="7">
        <v>64.003</v>
      </c>
      <c r="CH30" s="7">
        <v>64.051000000000002</v>
      </c>
      <c r="CI30" s="7">
        <v>64.031000000000006</v>
      </c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</row>
    <row r="31" spans="1:98" ht="49.5" customHeight="1">
      <c r="A31" s="104">
        <v>230</v>
      </c>
      <c r="B31"/>
      <c r="C31"/>
      <c r="D31"/>
      <c r="E31"/>
      <c r="F31"/>
      <c r="G31"/>
      <c r="H31"/>
      <c r="I31"/>
      <c r="J31"/>
      <c r="K31"/>
      <c r="L31" s="7"/>
      <c r="M31" s="7"/>
      <c r="N31" s="7"/>
      <c r="O31" s="7"/>
      <c r="P31" s="7"/>
      <c r="Q31" s="7">
        <v>69.948999999999998</v>
      </c>
      <c r="R31" s="7">
        <v>69.366</v>
      </c>
      <c r="S31" s="7">
        <v>68.917000000000002</v>
      </c>
      <c r="T31" s="7">
        <v>68.772000000000006</v>
      </c>
      <c r="U31" s="7">
        <v>67.364999999999995</v>
      </c>
      <c r="V31" s="7">
        <v>67</v>
      </c>
      <c r="W31" s="7">
        <v>66.912000000000006</v>
      </c>
      <c r="X31" s="7">
        <v>66.840999999999994</v>
      </c>
      <c r="Y31" s="7">
        <v>66.817999999999998</v>
      </c>
      <c r="Z31" s="7">
        <v>66.817999999999998</v>
      </c>
      <c r="AA31" s="7">
        <v>66.801000000000002</v>
      </c>
      <c r="AB31" s="7">
        <v>66.891999999999996</v>
      </c>
      <c r="AC31" s="7">
        <v>66.962999999999994</v>
      </c>
      <c r="AD31" s="7">
        <v>67.034000000000006</v>
      </c>
      <c r="AE31" s="7">
        <v>66.935000000000002</v>
      </c>
      <c r="AF31" s="7">
        <v>66.807000000000002</v>
      </c>
      <c r="AG31" s="7">
        <v>66.775999999999996</v>
      </c>
      <c r="AH31" s="7">
        <v>66.772999999999996</v>
      </c>
      <c r="AI31" s="7">
        <v>66.787999999999997</v>
      </c>
      <c r="AJ31" s="7">
        <v>66.727999999999994</v>
      </c>
      <c r="AK31" s="7">
        <v>66.686000000000007</v>
      </c>
      <c r="AL31" s="7">
        <v>66.739000000000004</v>
      </c>
      <c r="AM31" s="7">
        <v>66.542000000000002</v>
      </c>
      <c r="AN31" s="7">
        <v>66.326999999999998</v>
      </c>
      <c r="AO31" s="7">
        <v>66.11</v>
      </c>
      <c r="AP31" s="7">
        <v>66.25</v>
      </c>
      <c r="AQ31" s="7">
        <v>66.283000000000001</v>
      </c>
      <c r="AR31" s="7">
        <v>66.212000000000003</v>
      </c>
      <c r="AS31" s="7">
        <v>66.191999999999993</v>
      </c>
      <c r="AT31" s="7">
        <v>66.149000000000001</v>
      </c>
      <c r="AU31" s="7">
        <v>66.022999999999996</v>
      </c>
      <c r="AV31" s="7">
        <v>65.918000000000006</v>
      </c>
      <c r="AW31" s="7">
        <v>65.774000000000001</v>
      </c>
      <c r="AX31" s="7">
        <v>65.677000000000007</v>
      </c>
      <c r="AY31" s="7">
        <v>65.647000000000006</v>
      </c>
      <c r="AZ31" s="7">
        <v>65.611999999999995</v>
      </c>
      <c r="BA31" s="7">
        <v>65.596000000000004</v>
      </c>
      <c r="BB31" s="7">
        <v>65.52</v>
      </c>
      <c r="BC31" s="7">
        <v>65.433000000000007</v>
      </c>
      <c r="BD31" s="7">
        <v>65.367999999999995</v>
      </c>
      <c r="BE31" s="7">
        <v>65.305999999999997</v>
      </c>
      <c r="BF31" s="7">
        <v>65.188999999999993</v>
      </c>
      <c r="BG31" s="7">
        <v>65.094999999999999</v>
      </c>
      <c r="BH31" s="7">
        <v>65.100999999999999</v>
      </c>
      <c r="BI31" s="7">
        <v>65.114000000000004</v>
      </c>
      <c r="BJ31" s="7">
        <v>65.102999999999994</v>
      </c>
      <c r="BK31" s="7">
        <v>65.061999999999998</v>
      </c>
      <c r="BL31" s="7">
        <v>65.013999999999996</v>
      </c>
      <c r="BM31" s="7">
        <v>64.997</v>
      </c>
      <c r="BN31" s="7">
        <v>64.938000000000002</v>
      </c>
      <c r="BO31" s="7">
        <v>64.884</v>
      </c>
      <c r="BP31" s="7">
        <v>64.796000000000006</v>
      </c>
      <c r="BQ31" s="7">
        <v>64.680999999999997</v>
      </c>
      <c r="BR31" s="7">
        <v>64.597999999999999</v>
      </c>
      <c r="BS31" s="7">
        <v>64.513999999999996</v>
      </c>
      <c r="BT31" s="7">
        <v>64.495999999999995</v>
      </c>
      <c r="BU31" s="7">
        <v>64.540000000000006</v>
      </c>
      <c r="BV31" s="7">
        <v>64.555999999999997</v>
      </c>
      <c r="BW31" s="7">
        <v>64.489000000000004</v>
      </c>
      <c r="BX31" s="7">
        <v>64.233000000000004</v>
      </c>
      <c r="BY31" s="7">
        <v>64.179000000000002</v>
      </c>
      <c r="BZ31" s="7">
        <v>64.188999999999993</v>
      </c>
      <c r="CA31" s="7">
        <v>64.165999999999997</v>
      </c>
      <c r="CB31" s="7">
        <v>64.117000000000004</v>
      </c>
      <c r="CC31" s="7">
        <v>64.064999999999998</v>
      </c>
      <c r="CD31" s="7">
        <v>64.024000000000001</v>
      </c>
      <c r="CE31" s="7">
        <v>64.007999999999996</v>
      </c>
      <c r="CF31" s="7">
        <v>63.942999999999998</v>
      </c>
      <c r="CG31" s="7">
        <v>64.018000000000001</v>
      </c>
      <c r="CH31" s="7">
        <v>64.069000000000003</v>
      </c>
      <c r="CI31" s="7">
        <v>64.012</v>
      </c>
      <c r="CJ31" s="7">
        <v>64.015000000000001</v>
      </c>
      <c r="CK31" s="7"/>
      <c r="CL31" s="7"/>
      <c r="CM31" s="7"/>
      <c r="CN31" s="7"/>
      <c r="CO31" s="7"/>
      <c r="CP31" s="7"/>
      <c r="CQ31" s="7"/>
      <c r="CR31" s="7"/>
      <c r="CS31" s="7"/>
      <c r="CT31" s="7"/>
    </row>
    <row r="32" spans="1:98" ht="49.5" customHeight="1">
      <c r="A32" s="104">
        <v>225</v>
      </c>
      <c r="B32"/>
      <c r="C32"/>
      <c r="D32"/>
      <c r="E32"/>
      <c r="F32"/>
      <c r="G32"/>
      <c r="H32"/>
      <c r="I32"/>
      <c r="J32"/>
      <c r="K32"/>
      <c r="L32" s="7"/>
      <c r="M32" s="7"/>
      <c r="N32" s="7"/>
      <c r="O32" s="7"/>
      <c r="P32" s="7"/>
      <c r="Q32" s="7"/>
      <c r="R32" s="7">
        <v>69.679000000000002</v>
      </c>
      <c r="S32" s="7">
        <v>69.31</v>
      </c>
      <c r="T32" s="7">
        <v>68.816000000000003</v>
      </c>
      <c r="U32" s="7">
        <v>67.367999999999995</v>
      </c>
      <c r="V32" s="7">
        <v>66.992999999999995</v>
      </c>
      <c r="W32" s="7">
        <v>66.935000000000002</v>
      </c>
      <c r="X32" s="7">
        <v>66.917000000000002</v>
      </c>
      <c r="Y32" s="7">
        <v>66.822000000000003</v>
      </c>
      <c r="Z32" s="7">
        <v>66.822999999999993</v>
      </c>
      <c r="AA32" s="7">
        <v>66.77</v>
      </c>
      <c r="AB32" s="7">
        <v>66.855000000000004</v>
      </c>
      <c r="AC32" s="7">
        <v>66.879000000000005</v>
      </c>
      <c r="AD32" s="7">
        <v>66.977999999999994</v>
      </c>
      <c r="AE32" s="7">
        <v>66.870999999999995</v>
      </c>
      <c r="AF32" s="7">
        <v>66.754999999999995</v>
      </c>
      <c r="AG32" s="7">
        <v>66.83</v>
      </c>
      <c r="AH32" s="7">
        <v>66.849000000000004</v>
      </c>
      <c r="AI32" s="7">
        <v>66.790999999999997</v>
      </c>
      <c r="AJ32" s="7">
        <v>66.698999999999998</v>
      </c>
      <c r="AK32" s="7">
        <v>66.712000000000003</v>
      </c>
      <c r="AL32" s="7">
        <v>66.683999999999997</v>
      </c>
      <c r="AM32" s="7">
        <v>66.435000000000002</v>
      </c>
      <c r="AN32" s="7">
        <v>66.186999999999998</v>
      </c>
      <c r="AO32" s="7">
        <v>66.052999999999997</v>
      </c>
      <c r="AP32" s="7">
        <v>66.221999999999994</v>
      </c>
      <c r="AQ32" s="7">
        <v>66.323999999999998</v>
      </c>
      <c r="AR32" s="7">
        <v>66.242999999999995</v>
      </c>
      <c r="AS32" s="7">
        <v>66.159000000000006</v>
      </c>
      <c r="AT32" s="7">
        <v>66.132999999999996</v>
      </c>
      <c r="AU32" s="7">
        <v>66.135000000000005</v>
      </c>
      <c r="AV32" s="7">
        <v>66.034000000000006</v>
      </c>
      <c r="AW32" s="7">
        <v>65.888999999999996</v>
      </c>
      <c r="AX32" s="7">
        <v>65.811999999999998</v>
      </c>
      <c r="AY32" s="7">
        <v>65.697000000000003</v>
      </c>
      <c r="AZ32" s="7">
        <v>65.578999999999994</v>
      </c>
      <c r="BA32" s="7">
        <v>65.608000000000004</v>
      </c>
      <c r="BB32" s="7">
        <v>65.52</v>
      </c>
      <c r="BC32" s="7">
        <v>65.412999999999997</v>
      </c>
      <c r="BD32" s="7">
        <v>65.340999999999994</v>
      </c>
      <c r="BE32" s="7">
        <v>65.25</v>
      </c>
      <c r="BF32" s="7">
        <v>65.123000000000005</v>
      </c>
      <c r="BG32" s="7">
        <v>65.119</v>
      </c>
      <c r="BH32" s="7">
        <v>65.134</v>
      </c>
      <c r="BI32" s="7">
        <v>65.11</v>
      </c>
      <c r="BJ32" s="7">
        <v>65.171000000000006</v>
      </c>
      <c r="BK32" s="7">
        <v>65.135000000000005</v>
      </c>
      <c r="BL32" s="7">
        <v>65.085999999999999</v>
      </c>
      <c r="BM32" s="7">
        <v>65.037000000000006</v>
      </c>
      <c r="BN32" s="7">
        <v>65.02</v>
      </c>
      <c r="BO32" s="7">
        <v>64.998999999999995</v>
      </c>
      <c r="BP32" s="7">
        <v>64.903000000000006</v>
      </c>
      <c r="BQ32" s="7">
        <v>64.790000000000006</v>
      </c>
      <c r="BR32" s="7">
        <v>64.671000000000006</v>
      </c>
      <c r="BS32" s="7">
        <v>64.594999999999999</v>
      </c>
      <c r="BT32" s="7">
        <v>64.545000000000002</v>
      </c>
      <c r="BU32" s="7">
        <v>64.510999999999996</v>
      </c>
      <c r="BV32" s="7">
        <v>64.519000000000005</v>
      </c>
      <c r="BW32" s="7">
        <v>64.391999999999996</v>
      </c>
      <c r="BX32" s="7">
        <v>64.081000000000003</v>
      </c>
      <c r="BY32" s="7">
        <v>64.128</v>
      </c>
      <c r="BZ32" s="7">
        <v>64.147999999999996</v>
      </c>
      <c r="CA32" s="7">
        <v>64.236000000000004</v>
      </c>
      <c r="CB32" s="7">
        <v>64.198999999999998</v>
      </c>
      <c r="CC32" s="7">
        <v>64.078000000000003</v>
      </c>
      <c r="CD32" s="7">
        <v>64.021000000000001</v>
      </c>
      <c r="CE32" s="7">
        <v>64.013000000000005</v>
      </c>
      <c r="CF32" s="7">
        <v>64.007000000000005</v>
      </c>
      <c r="CG32" s="7">
        <v>64.066999999999993</v>
      </c>
      <c r="CH32" s="7">
        <v>64.081000000000003</v>
      </c>
      <c r="CI32" s="7">
        <v>64.001000000000005</v>
      </c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</row>
    <row r="33" spans="1:98" ht="49.5" customHeight="1">
      <c r="A33" s="104">
        <v>220</v>
      </c>
      <c r="B33"/>
      <c r="C33"/>
      <c r="D33"/>
      <c r="E33"/>
      <c r="F33"/>
      <c r="G33"/>
      <c r="H33"/>
      <c r="I33"/>
      <c r="J33"/>
      <c r="K33"/>
      <c r="L33" s="7"/>
      <c r="M33" s="7"/>
      <c r="N33" s="7"/>
      <c r="O33" s="7"/>
      <c r="P33" s="7"/>
      <c r="Q33" s="7"/>
      <c r="R33" s="7"/>
      <c r="S33" s="7">
        <v>69.644000000000005</v>
      </c>
      <c r="T33" s="7">
        <v>69.182000000000002</v>
      </c>
      <c r="U33" s="7">
        <v>68.513000000000005</v>
      </c>
      <c r="V33" s="7">
        <v>67.509</v>
      </c>
      <c r="W33" s="7">
        <v>66.933999999999997</v>
      </c>
      <c r="X33" s="7">
        <v>66.923000000000002</v>
      </c>
      <c r="Y33" s="7">
        <v>66.912000000000006</v>
      </c>
      <c r="Z33" s="7">
        <v>66.915000000000006</v>
      </c>
      <c r="AA33" s="7">
        <v>66.837999999999994</v>
      </c>
      <c r="AB33" s="7">
        <v>66.742000000000004</v>
      </c>
      <c r="AC33" s="7">
        <v>66.753</v>
      </c>
      <c r="AD33" s="7">
        <v>66.807000000000002</v>
      </c>
      <c r="AE33" s="7">
        <v>66.725999999999999</v>
      </c>
      <c r="AF33" s="7">
        <v>66.78</v>
      </c>
      <c r="AG33" s="7">
        <v>66.84</v>
      </c>
      <c r="AH33" s="7">
        <v>66.816000000000003</v>
      </c>
      <c r="AI33" s="7">
        <v>66.766000000000005</v>
      </c>
      <c r="AJ33" s="7">
        <v>66.671999999999997</v>
      </c>
      <c r="AK33" s="7">
        <v>66.637</v>
      </c>
      <c r="AL33" s="7">
        <v>66.548000000000002</v>
      </c>
      <c r="AM33" s="7">
        <v>66.328000000000003</v>
      </c>
      <c r="AN33" s="7">
        <v>66.093999999999994</v>
      </c>
      <c r="AO33" s="7">
        <v>66.111999999999995</v>
      </c>
      <c r="AP33" s="7">
        <v>66.28</v>
      </c>
      <c r="AQ33" s="7">
        <v>66.298000000000002</v>
      </c>
      <c r="AR33" s="7">
        <v>66.257999999999996</v>
      </c>
      <c r="AS33" s="7">
        <v>66.183000000000007</v>
      </c>
      <c r="AT33" s="7">
        <v>66.111999999999995</v>
      </c>
      <c r="AU33" s="7">
        <v>66.113</v>
      </c>
      <c r="AV33" s="7">
        <v>65.91</v>
      </c>
      <c r="AW33" s="7">
        <v>65.947000000000003</v>
      </c>
      <c r="AX33" s="7">
        <v>65.972999999999999</v>
      </c>
      <c r="AY33" s="7">
        <v>65.775000000000006</v>
      </c>
      <c r="AZ33" s="7">
        <v>65.623999999999995</v>
      </c>
      <c r="BA33" s="7">
        <v>65.643000000000001</v>
      </c>
      <c r="BB33" s="7">
        <v>65.584999999999994</v>
      </c>
      <c r="BC33" s="7">
        <v>65.494</v>
      </c>
      <c r="BD33" s="7">
        <v>65.382999999999996</v>
      </c>
      <c r="BE33" s="7">
        <v>65.231999999999999</v>
      </c>
      <c r="BF33" s="7">
        <v>65.138000000000005</v>
      </c>
      <c r="BG33" s="7">
        <v>65.135000000000005</v>
      </c>
      <c r="BH33" s="7">
        <v>65.084999999999994</v>
      </c>
      <c r="BI33" s="7">
        <v>64.941000000000003</v>
      </c>
      <c r="BJ33" s="7">
        <v>65.001999999999995</v>
      </c>
      <c r="BK33" s="7">
        <v>65.076999999999998</v>
      </c>
      <c r="BL33" s="7">
        <v>65.100999999999999</v>
      </c>
      <c r="BM33" s="7">
        <v>65.078000000000003</v>
      </c>
      <c r="BN33" s="7">
        <v>65.055000000000007</v>
      </c>
      <c r="BO33" s="7">
        <v>64.994</v>
      </c>
      <c r="BP33" s="7">
        <v>64.921000000000006</v>
      </c>
      <c r="BQ33" s="7">
        <v>64.840999999999994</v>
      </c>
      <c r="BR33" s="7">
        <v>64.727999999999994</v>
      </c>
      <c r="BS33" s="7">
        <v>64.715999999999994</v>
      </c>
      <c r="BT33" s="7">
        <v>64.698999999999998</v>
      </c>
      <c r="BU33" s="7">
        <v>64.638000000000005</v>
      </c>
      <c r="BV33" s="7">
        <v>64.584999999999994</v>
      </c>
      <c r="BW33" s="7">
        <v>64.259</v>
      </c>
      <c r="BX33" s="7">
        <v>64.105999999999995</v>
      </c>
      <c r="BY33" s="7">
        <v>64.150999999999996</v>
      </c>
      <c r="BZ33" s="7">
        <v>64.290000000000006</v>
      </c>
      <c r="CA33" s="7">
        <v>64.397000000000006</v>
      </c>
      <c r="CB33" s="7">
        <v>64.36</v>
      </c>
      <c r="CC33" s="7">
        <v>64.271000000000001</v>
      </c>
      <c r="CD33" s="7">
        <v>64.122</v>
      </c>
      <c r="CE33" s="7">
        <v>64.078000000000003</v>
      </c>
      <c r="CF33" s="7">
        <v>64.025999999999996</v>
      </c>
      <c r="CG33" s="7">
        <v>64.174000000000007</v>
      </c>
      <c r="CH33" s="7">
        <v>64.069999999999993</v>
      </c>
      <c r="CI33" s="7">
        <v>64.054000000000002</v>
      </c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</row>
    <row r="34" spans="1:98" ht="49.5" customHeight="1">
      <c r="A34" s="104">
        <v>215</v>
      </c>
      <c r="B34"/>
      <c r="C34"/>
      <c r="D34"/>
      <c r="E34"/>
      <c r="F34"/>
      <c r="G34"/>
      <c r="H34"/>
      <c r="I34"/>
      <c r="J34"/>
      <c r="K34"/>
      <c r="L34" s="7"/>
      <c r="M34" s="7"/>
      <c r="N34" s="7"/>
      <c r="O34" s="7"/>
      <c r="P34" s="7"/>
      <c r="Q34" s="7"/>
      <c r="R34" s="7"/>
      <c r="S34" s="7"/>
      <c r="T34" s="7">
        <v>69.119</v>
      </c>
      <c r="U34" s="7">
        <v>68.715000000000003</v>
      </c>
      <c r="V34" s="7">
        <v>68.055999999999997</v>
      </c>
      <c r="W34" s="7">
        <v>67.141000000000005</v>
      </c>
      <c r="X34" s="7">
        <v>66.915000000000006</v>
      </c>
      <c r="Y34" s="7">
        <v>66.897999999999996</v>
      </c>
      <c r="Z34" s="7">
        <v>66.912999999999997</v>
      </c>
      <c r="AA34" s="7">
        <v>66.822000000000003</v>
      </c>
      <c r="AB34" s="7">
        <v>66.683000000000007</v>
      </c>
      <c r="AC34" s="7">
        <v>66.647000000000006</v>
      </c>
      <c r="AD34" s="7">
        <v>66.667000000000002</v>
      </c>
      <c r="AE34" s="7">
        <v>66.614000000000004</v>
      </c>
      <c r="AF34" s="7">
        <v>66.793999999999997</v>
      </c>
      <c r="AG34" s="7">
        <v>66.929000000000002</v>
      </c>
      <c r="AH34" s="7">
        <v>66.876999999999995</v>
      </c>
      <c r="AI34" s="7">
        <v>66.784999999999997</v>
      </c>
      <c r="AJ34" s="7">
        <v>66.697000000000003</v>
      </c>
      <c r="AK34" s="7">
        <v>66.617999999999995</v>
      </c>
      <c r="AL34" s="7">
        <v>66.406000000000006</v>
      </c>
      <c r="AM34" s="7">
        <v>66.144000000000005</v>
      </c>
      <c r="AN34" s="7">
        <v>66.102000000000004</v>
      </c>
      <c r="AO34" s="7">
        <v>66.215999999999994</v>
      </c>
      <c r="AP34" s="7">
        <v>66.364000000000004</v>
      </c>
      <c r="AQ34" s="7">
        <v>66.322000000000003</v>
      </c>
      <c r="AR34" s="7">
        <v>66.251999999999995</v>
      </c>
      <c r="AS34" s="7">
        <v>66.188000000000002</v>
      </c>
      <c r="AT34" s="7">
        <v>66.141999999999996</v>
      </c>
      <c r="AU34" s="7">
        <v>66.046000000000006</v>
      </c>
      <c r="AV34" s="7">
        <v>65.941999999999993</v>
      </c>
      <c r="AW34" s="7">
        <v>65.989999999999995</v>
      </c>
      <c r="AX34" s="7">
        <v>65.935000000000002</v>
      </c>
      <c r="AY34" s="7">
        <v>65.799000000000007</v>
      </c>
      <c r="AZ34" s="7">
        <v>65.703000000000003</v>
      </c>
      <c r="BA34" s="7">
        <v>65.638000000000005</v>
      </c>
      <c r="BB34" s="7">
        <v>65.671000000000006</v>
      </c>
      <c r="BC34" s="7">
        <v>65.686000000000007</v>
      </c>
      <c r="BD34" s="7">
        <v>65.528000000000006</v>
      </c>
      <c r="BE34" s="7">
        <v>65.41</v>
      </c>
      <c r="BF34" s="7">
        <v>65.305000000000007</v>
      </c>
      <c r="BG34" s="7">
        <v>65.182000000000002</v>
      </c>
      <c r="BH34" s="7">
        <v>65.171000000000006</v>
      </c>
      <c r="BI34" s="7">
        <v>65.078000000000003</v>
      </c>
      <c r="BJ34" s="7">
        <v>65.010999999999996</v>
      </c>
      <c r="BK34" s="7">
        <v>64.98</v>
      </c>
      <c r="BL34" s="7">
        <v>64.981999999999999</v>
      </c>
      <c r="BM34" s="7">
        <v>65.048000000000002</v>
      </c>
      <c r="BN34" s="7">
        <v>65.016000000000005</v>
      </c>
      <c r="BO34" s="7">
        <v>64.923000000000002</v>
      </c>
      <c r="BP34" s="7">
        <v>64.852999999999994</v>
      </c>
      <c r="BQ34" s="7">
        <v>64.799000000000007</v>
      </c>
      <c r="BR34" s="7">
        <v>64.778999999999996</v>
      </c>
      <c r="BS34" s="7">
        <v>64.771000000000001</v>
      </c>
      <c r="BT34" s="7">
        <v>64.760999999999996</v>
      </c>
      <c r="BU34" s="7">
        <v>64.703000000000003</v>
      </c>
      <c r="BV34" s="7">
        <v>64.620999999999995</v>
      </c>
      <c r="BW34" s="7">
        <v>64.59</v>
      </c>
      <c r="BX34" s="7">
        <v>64.42</v>
      </c>
      <c r="BY34" s="7">
        <v>64.301000000000002</v>
      </c>
      <c r="BZ34" s="7">
        <v>64.417000000000002</v>
      </c>
      <c r="CA34" s="7">
        <v>64.305999999999997</v>
      </c>
      <c r="CB34" s="7">
        <v>64.311999999999998</v>
      </c>
      <c r="CC34" s="7">
        <v>64.316999999999993</v>
      </c>
      <c r="CD34" s="7">
        <v>64.260000000000005</v>
      </c>
      <c r="CE34" s="7">
        <v>64.147000000000006</v>
      </c>
      <c r="CF34" s="7">
        <v>64.183999999999997</v>
      </c>
      <c r="CG34" s="7">
        <v>64.123000000000005</v>
      </c>
      <c r="CH34" s="7">
        <v>64.061999999999998</v>
      </c>
      <c r="CI34" s="7">
        <v>64.106999999999999</v>
      </c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</row>
    <row r="35" spans="1:98" ht="49.5" customHeight="1">
      <c r="A35" s="104">
        <v>210</v>
      </c>
      <c r="B35"/>
      <c r="C35"/>
      <c r="D35"/>
      <c r="E35"/>
      <c r="F35"/>
      <c r="G35"/>
      <c r="H35"/>
      <c r="I35"/>
      <c r="J35"/>
      <c r="K35"/>
      <c r="L35" s="7"/>
      <c r="M35" s="7"/>
      <c r="N35" s="7"/>
      <c r="O35" s="7"/>
      <c r="P35" s="7"/>
      <c r="Q35" s="7"/>
      <c r="R35" s="7"/>
      <c r="S35" s="7"/>
      <c r="T35" s="7"/>
      <c r="U35" s="7">
        <v>69.097999999999999</v>
      </c>
      <c r="V35" s="7">
        <v>68.284000000000006</v>
      </c>
      <c r="W35" s="7">
        <v>67.099000000000004</v>
      </c>
      <c r="X35" s="7">
        <v>66.903000000000006</v>
      </c>
      <c r="Y35" s="7">
        <v>66.8</v>
      </c>
      <c r="Z35" s="7">
        <v>66.784999999999997</v>
      </c>
      <c r="AA35" s="7">
        <v>66.763999999999996</v>
      </c>
      <c r="AB35" s="7">
        <v>66.671000000000006</v>
      </c>
      <c r="AC35" s="7">
        <v>66.647999999999996</v>
      </c>
      <c r="AD35" s="7">
        <v>66.638999999999996</v>
      </c>
      <c r="AE35" s="7">
        <v>66.662000000000006</v>
      </c>
      <c r="AF35" s="7">
        <v>66.831000000000003</v>
      </c>
      <c r="AG35" s="7">
        <v>66.882000000000005</v>
      </c>
      <c r="AH35" s="7">
        <v>66.838999999999999</v>
      </c>
      <c r="AI35" s="7">
        <v>66.75</v>
      </c>
      <c r="AJ35" s="7">
        <v>66.683999999999997</v>
      </c>
      <c r="AK35" s="7">
        <v>66.668000000000006</v>
      </c>
      <c r="AL35" s="7">
        <v>66.527000000000001</v>
      </c>
      <c r="AM35" s="7">
        <v>66.272000000000006</v>
      </c>
      <c r="AN35" s="7">
        <v>66.152000000000001</v>
      </c>
      <c r="AO35" s="7">
        <v>66.346999999999994</v>
      </c>
      <c r="AP35" s="7">
        <v>66.417000000000002</v>
      </c>
      <c r="AQ35" s="7">
        <v>66.375</v>
      </c>
      <c r="AR35" s="7">
        <v>66.334000000000003</v>
      </c>
      <c r="AS35" s="7">
        <v>66.274000000000001</v>
      </c>
      <c r="AT35" s="7">
        <v>66.159000000000006</v>
      </c>
      <c r="AU35" s="7">
        <v>65.908000000000001</v>
      </c>
      <c r="AV35" s="7">
        <v>65.954999999999998</v>
      </c>
      <c r="AW35" s="7">
        <v>66.010000000000005</v>
      </c>
      <c r="AX35" s="7">
        <v>65.956999999999994</v>
      </c>
      <c r="AY35" s="7">
        <v>65.703999999999994</v>
      </c>
      <c r="AZ35" s="7">
        <v>65.635000000000005</v>
      </c>
      <c r="BA35" s="7">
        <v>65.647999999999996</v>
      </c>
      <c r="BB35" s="7">
        <v>65.665999999999997</v>
      </c>
      <c r="BC35" s="7">
        <v>65.661000000000001</v>
      </c>
      <c r="BD35" s="7">
        <v>65.558000000000007</v>
      </c>
      <c r="BE35" s="7">
        <v>65.468999999999994</v>
      </c>
      <c r="BF35" s="7">
        <v>65.475999999999999</v>
      </c>
      <c r="BG35" s="7">
        <v>65.468999999999994</v>
      </c>
      <c r="BH35" s="7">
        <v>65.350999999999999</v>
      </c>
      <c r="BI35" s="7">
        <v>65.185000000000002</v>
      </c>
      <c r="BJ35" s="7">
        <v>65.162000000000006</v>
      </c>
      <c r="BK35" s="7">
        <v>65.141000000000005</v>
      </c>
      <c r="BL35" s="7">
        <v>65.081000000000003</v>
      </c>
      <c r="BM35" s="7">
        <v>65.072000000000003</v>
      </c>
      <c r="BN35" s="7">
        <v>65.03</v>
      </c>
      <c r="BO35" s="7">
        <v>64.897999999999996</v>
      </c>
      <c r="BP35" s="7">
        <v>64.774000000000001</v>
      </c>
      <c r="BQ35" s="7">
        <v>64.697000000000003</v>
      </c>
      <c r="BR35" s="7">
        <v>64.724999999999994</v>
      </c>
      <c r="BS35" s="7">
        <v>64.754000000000005</v>
      </c>
      <c r="BT35" s="7">
        <v>64.744</v>
      </c>
      <c r="BU35" s="7">
        <v>64.762</v>
      </c>
      <c r="BV35" s="7">
        <v>64.572000000000003</v>
      </c>
      <c r="BW35" s="7">
        <v>64.725999999999999</v>
      </c>
      <c r="BX35" s="7">
        <v>64.691000000000003</v>
      </c>
      <c r="BY35" s="7">
        <v>64.802000000000007</v>
      </c>
      <c r="BZ35" s="7">
        <v>64.763999999999996</v>
      </c>
      <c r="CA35" s="7">
        <v>64.620999999999995</v>
      </c>
      <c r="CB35" s="7">
        <v>64.44</v>
      </c>
      <c r="CC35" s="7">
        <v>64.616</v>
      </c>
      <c r="CD35" s="7">
        <v>64.311999999999998</v>
      </c>
      <c r="CE35" s="7">
        <v>64.341999999999999</v>
      </c>
      <c r="CF35" s="7">
        <v>64.403000000000006</v>
      </c>
      <c r="CG35" s="7">
        <v>64.165000000000006</v>
      </c>
      <c r="CH35" s="7">
        <v>64.138999999999996</v>
      </c>
      <c r="CI35" s="7">
        <v>64.159000000000006</v>
      </c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</row>
    <row r="36" spans="1:98" ht="49.5" customHeight="1">
      <c r="A36" s="104">
        <v>205</v>
      </c>
      <c r="B36"/>
      <c r="C36"/>
      <c r="D36"/>
      <c r="E36"/>
      <c r="F36"/>
      <c r="G36"/>
      <c r="H36"/>
      <c r="I36"/>
      <c r="J36"/>
      <c r="K36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69.424999999999997</v>
      </c>
      <c r="W36" s="7">
        <v>68.11</v>
      </c>
      <c r="X36" s="7">
        <v>67.19</v>
      </c>
      <c r="Y36" s="7">
        <v>66.677999999999997</v>
      </c>
      <c r="Z36" s="7">
        <v>66.811000000000007</v>
      </c>
      <c r="AA36" s="7">
        <v>66.713999999999999</v>
      </c>
      <c r="AB36" s="7">
        <v>66.736000000000004</v>
      </c>
      <c r="AC36" s="7">
        <v>66.744</v>
      </c>
      <c r="AD36" s="7">
        <v>66.712999999999994</v>
      </c>
      <c r="AE36" s="7">
        <v>66.789000000000001</v>
      </c>
      <c r="AF36" s="7">
        <v>66.947999999999993</v>
      </c>
      <c r="AG36" s="7">
        <v>66.896000000000001</v>
      </c>
      <c r="AH36" s="7">
        <v>66.834000000000003</v>
      </c>
      <c r="AI36" s="7">
        <v>66.713999999999999</v>
      </c>
      <c r="AJ36" s="7">
        <v>66.69</v>
      </c>
      <c r="AK36" s="7">
        <v>66.713999999999999</v>
      </c>
      <c r="AL36" s="7">
        <v>66.602999999999994</v>
      </c>
      <c r="AM36" s="7">
        <v>66.421999999999997</v>
      </c>
      <c r="AN36" s="7">
        <v>66.3</v>
      </c>
      <c r="AO36" s="7">
        <v>66.481999999999999</v>
      </c>
      <c r="AP36" s="7">
        <v>66.591999999999999</v>
      </c>
      <c r="AQ36" s="7">
        <v>66.593000000000004</v>
      </c>
      <c r="AR36" s="7">
        <v>66.515000000000001</v>
      </c>
      <c r="AS36" s="7">
        <v>66.341999999999999</v>
      </c>
      <c r="AT36" s="7">
        <v>66.001999999999995</v>
      </c>
      <c r="AU36" s="7">
        <v>66.087000000000003</v>
      </c>
      <c r="AV36" s="7">
        <v>66.051000000000002</v>
      </c>
      <c r="AW36" s="7">
        <v>66.012</v>
      </c>
      <c r="AX36" s="7">
        <v>66.004999999999995</v>
      </c>
      <c r="AY36" s="7">
        <v>65.731999999999999</v>
      </c>
      <c r="AZ36" s="7">
        <v>65.64</v>
      </c>
      <c r="BA36" s="7">
        <v>65.665999999999997</v>
      </c>
      <c r="BB36" s="7">
        <v>65.683999999999997</v>
      </c>
      <c r="BC36" s="7">
        <v>65.593999999999994</v>
      </c>
      <c r="BD36" s="7">
        <v>65.578000000000003</v>
      </c>
      <c r="BE36" s="7">
        <v>65.542000000000002</v>
      </c>
      <c r="BF36" s="7">
        <v>65.466999999999999</v>
      </c>
      <c r="BG36" s="7">
        <v>65.418999999999997</v>
      </c>
      <c r="BH36" s="7">
        <v>65.372</v>
      </c>
      <c r="BI36" s="7">
        <v>65.31</v>
      </c>
      <c r="BJ36" s="7">
        <v>65.171000000000006</v>
      </c>
      <c r="BK36" s="7">
        <v>65.091999999999999</v>
      </c>
      <c r="BL36" s="7">
        <v>65.114000000000004</v>
      </c>
      <c r="BM36" s="7">
        <v>65.14</v>
      </c>
      <c r="BN36" s="7">
        <v>65.111000000000004</v>
      </c>
      <c r="BO36" s="7">
        <v>65.043000000000006</v>
      </c>
      <c r="BP36" s="7">
        <v>64.906000000000006</v>
      </c>
      <c r="BQ36" s="7">
        <v>64.774000000000001</v>
      </c>
      <c r="BR36" s="7">
        <v>64.683000000000007</v>
      </c>
      <c r="BS36" s="7">
        <v>64.710999999999999</v>
      </c>
      <c r="BT36" s="7">
        <v>64.748999999999995</v>
      </c>
      <c r="BU36" s="7">
        <v>64.805999999999997</v>
      </c>
      <c r="BV36" s="7">
        <v>64.820999999999998</v>
      </c>
      <c r="BW36" s="7">
        <v>64.759</v>
      </c>
      <c r="BX36" s="7">
        <v>64.808999999999997</v>
      </c>
      <c r="BY36" s="7">
        <v>64.739000000000004</v>
      </c>
      <c r="BZ36" s="7">
        <v>64.998000000000005</v>
      </c>
      <c r="CA36" s="7">
        <v>64.75</v>
      </c>
      <c r="CB36" s="7">
        <v>64.724000000000004</v>
      </c>
      <c r="CC36" s="7">
        <v>64.548000000000002</v>
      </c>
      <c r="CD36" s="7">
        <v>64.585999999999999</v>
      </c>
      <c r="CE36" s="7">
        <v>64.513000000000005</v>
      </c>
      <c r="CF36" s="7">
        <v>64.322999999999993</v>
      </c>
      <c r="CG36" s="7">
        <v>64.234999999999999</v>
      </c>
      <c r="CH36" s="7">
        <v>64.215000000000003</v>
      </c>
      <c r="CI36" s="7">
        <v>64.212000000000003</v>
      </c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</row>
    <row r="37" spans="1:98" ht="49.5" customHeight="1">
      <c r="A37" s="104">
        <v>200</v>
      </c>
      <c r="B37"/>
      <c r="C37"/>
      <c r="D37"/>
      <c r="E37"/>
      <c r="F37"/>
      <c r="G37"/>
      <c r="H37"/>
      <c r="I37"/>
      <c r="J37"/>
      <c r="K3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>
        <v>69.114000000000004</v>
      </c>
      <c r="X37" s="7">
        <v>68.347999999999999</v>
      </c>
      <c r="Y37" s="7">
        <v>67.209999999999994</v>
      </c>
      <c r="Z37" s="7">
        <v>66.86</v>
      </c>
      <c r="AA37" s="7">
        <v>66.736999999999995</v>
      </c>
      <c r="AB37" s="7">
        <v>66.769000000000005</v>
      </c>
      <c r="AC37" s="7">
        <v>66.775000000000006</v>
      </c>
      <c r="AD37" s="7">
        <v>66.736000000000004</v>
      </c>
      <c r="AE37" s="7">
        <v>66.87</v>
      </c>
      <c r="AF37" s="7">
        <v>66.962999999999994</v>
      </c>
      <c r="AG37" s="7">
        <v>66.900000000000006</v>
      </c>
      <c r="AH37" s="7">
        <v>66.804000000000002</v>
      </c>
      <c r="AI37" s="7">
        <v>66.72</v>
      </c>
      <c r="AJ37" s="7">
        <v>66.712000000000003</v>
      </c>
      <c r="AK37" s="7">
        <v>66.73</v>
      </c>
      <c r="AL37" s="7">
        <v>66.647000000000006</v>
      </c>
      <c r="AM37" s="7">
        <v>66.436999999999998</v>
      </c>
      <c r="AN37" s="7">
        <v>66.457999999999998</v>
      </c>
      <c r="AO37" s="7">
        <v>66.632999999999996</v>
      </c>
      <c r="AP37" s="7">
        <v>66.564999999999998</v>
      </c>
      <c r="AQ37" s="7">
        <v>66.578999999999994</v>
      </c>
      <c r="AR37" s="7">
        <v>66.617000000000004</v>
      </c>
      <c r="AS37" s="7">
        <v>66.27</v>
      </c>
      <c r="AT37" s="7">
        <v>66.034000000000006</v>
      </c>
      <c r="AU37" s="7">
        <v>66.03</v>
      </c>
      <c r="AV37" s="7">
        <v>66.02</v>
      </c>
      <c r="AW37" s="7">
        <v>66.010000000000005</v>
      </c>
      <c r="AX37" s="7">
        <v>66.013999999999996</v>
      </c>
      <c r="AY37" s="7">
        <v>65.741</v>
      </c>
      <c r="AZ37" s="7">
        <v>65.67</v>
      </c>
      <c r="BA37" s="7">
        <v>65.677000000000007</v>
      </c>
      <c r="BB37" s="7">
        <v>65.647000000000006</v>
      </c>
      <c r="BC37" s="7">
        <v>65.608999999999995</v>
      </c>
      <c r="BD37" s="7">
        <v>65.617000000000004</v>
      </c>
      <c r="BE37" s="7">
        <v>65.585999999999999</v>
      </c>
      <c r="BF37" s="7">
        <v>65.495999999999995</v>
      </c>
      <c r="BG37" s="7">
        <v>65.411000000000001</v>
      </c>
      <c r="BH37" s="7">
        <v>65.322999999999993</v>
      </c>
      <c r="BI37" s="7">
        <v>65.241</v>
      </c>
      <c r="BJ37" s="7">
        <v>65.17</v>
      </c>
      <c r="BK37" s="7">
        <v>65.103999999999999</v>
      </c>
      <c r="BL37" s="7">
        <v>65.021000000000001</v>
      </c>
      <c r="BM37" s="7">
        <v>65.087999999999994</v>
      </c>
      <c r="BN37" s="7">
        <v>65.194999999999993</v>
      </c>
      <c r="BO37" s="7">
        <v>65.129000000000005</v>
      </c>
      <c r="BP37" s="7">
        <v>65.052999999999997</v>
      </c>
      <c r="BQ37" s="7">
        <v>64.927999999999997</v>
      </c>
      <c r="BR37" s="7">
        <v>64.805000000000007</v>
      </c>
      <c r="BS37" s="7">
        <v>64.683000000000007</v>
      </c>
      <c r="BT37" s="7">
        <v>64.805999999999997</v>
      </c>
      <c r="BU37" s="7">
        <v>64.899000000000001</v>
      </c>
      <c r="BV37" s="7">
        <v>64.918000000000006</v>
      </c>
      <c r="BW37" s="7">
        <v>64.927000000000007</v>
      </c>
      <c r="BX37" s="7">
        <v>65.415000000000006</v>
      </c>
      <c r="BY37" s="7">
        <v>65.613</v>
      </c>
      <c r="BZ37" s="7">
        <v>65.382000000000005</v>
      </c>
      <c r="CA37" s="7">
        <v>65.099000000000004</v>
      </c>
      <c r="CB37" s="7">
        <v>64.870999999999995</v>
      </c>
      <c r="CC37" s="7">
        <v>64.804000000000002</v>
      </c>
      <c r="CD37" s="7">
        <v>64.432000000000002</v>
      </c>
      <c r="CE37" s="7">
        <v>64.451999999999998</v>
      </c>
      <c r="CF37" s="7">
        <v>64.463999999999999</v>
      </c>
      <c r="CG37" s="7">
        <v>64.272000000000006</v>
      </c>
      <c r="CH37" s="7">
        <v>64.2</v>
      </c>
      <c r="CI37" s="7">
        <v>64.265000000000001</v>
      </c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</row>
    <row r="38" spans="1:98" ht="49.5" customHeight="1">
      <c r="A38" s="104">
        <v>195</v>
      </c>
      <c r="B38"/>
      <c r="C38"/>
      <c r="D38"/>
      <c r="E38"/>
      <c r="F38"/>
      <c r="G38"/>
      <c r="H38"/>
      <c r="I38"/>
      <c r="J38"/>
      <c r="K38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>
        <v>68.777000000000001</v>
      </c>
      <c r="Y38" s="7">
        <v>67.641000000000005</v>
      </c>
      <c r="Z38" s="7">
        <v>66.927000000000007</v>
      </c>
      <c r="AA38" s="7">
        <v>66.772999999999996</v>
      </c>
      <c r="AB38" s="7">
        <v>66.802000000000007</v>
      </c>
      <c r="AC38" s="7">
        <v>66.768000000000001</v>
      </c>
      <c r="AD38" s="7">
        <v>66.721999999999994</v>
      </c>
      <c r="AE38" s="7">
        <v>66.935000000000002</v>
      </c>
      <c r="AF38" s="7">
        <v>67.028999999999996</v>
      </c>
      <c r="AG38" s="7">
        <v>66.941999999999993</v>
      </c>
      <c r="AH38" s="7">
        <v>66.832999999999998</v>
      </c>
      <c r="AI38" s="7">
        <v>66.718000000000004</v>
      </c>
      <c r="AJ38" s="7">
        <v>66.712999999999994</v>
      </c>
      <c r="AK38" s="7">
        <v>66.709999999999994</v>
      </c>
      <c r="AL38" s="7">
        <v>66.703999999999994</v>
      </c>
      <c r="AM38" s="7">
        <v>66.334999999999994</v>
      </c>
      <c r="AN38" s="7">
        <v>66.593999999999994</v>
      </c>
      <c r="AO38" s="7">
        <v>66.8</v>
      </c>
      <c r="AP38" s="7">
        <v>66.724999999999994</v>
      </c>
      <c r="AQ38" s="7">
        <v>66.638000000000005</v>
      </c>
      <c r="AR38" s="7">
        <v>66.509</v>
      </c>
      <c r="AS38" s="7">
        <v>66.113</v>
      </c>
      <c r="AT38" s="7">
        <v>66.254999999999995</v>
      </c>
      <c r="AU38" s="7">
        <v>66.111999999999995</v>
      </c>
      <c r="AV38" s="7">
        <v>66.043000000000006</v>
      </c>
      <c r="AW38" s="7">
        <v>66.010999999999996</v>
      </c>
      <c r="AX38" s="7">
        <v>66.046999999999997</v>
      </c>
      <c r="AY38" s="7">
        <v>65.840999999999994</v>
      </c>
      <c r="AZ38" s="7">
        <v>65.793000000000006</v>
      </c>
      <c r="BA38" s="7">
        <v>65.753</v>
      </c>
      <c r="BB38" s="7">
        <v>65.605000000000004</v>
      </c>
      <c r="BC38" s="7">
        <v>65.686999999999998</v>
      </c>
      <c r="BD38" s="7">
        <v>65.677999999999997</v>
      </c>
      <c r="BE38" s="7">
        <v>65.608000000000004</v>
      </c>
      <c r="BF38" s="7">
        <v>65.483000000000004</v>
      </c>
      <c r="BG38" s="7">
        <v>65.435000000000002</v>
      </c>
      <c r="BH38" s="7">
        <v>65.37</v>
      </c>
      <c r="BI38" s="7">
        <v>65.254999999999995</v>
      </c>
      <c r="BJ38" s="7">
        <v>65.150000000000006</v>
      </c>
      <c r="BK38" s="7">
        <v>65.064999999999998</v>
      </c>
      <c r="BL38" s="7">
        <v>64.994</v>
      </c>
      <c r="BM38" s="7">
        <v>65.054000000000002</v>
      </c>
      <c r="BN38" s="7">
        <v>65.143000000000001</v>
      </c>
      <c r="BO38" s="7">
        <v>65.221000000000004</v>
      </c>
      <c r="BP38" s="7">
        <v>65.100999999999999</v>
      </c>
      <c r="BQ38" s="7">
        <v>64.918999999999997</v>
      </c>
      <c r="BR38" s="7">
        <v>64.741</v>
      </c>
      <c r="BS38" s="7">
        <v>64.7</v>
      </c>
      <c r="BT38" s="7">
        <v>64.790999999999997</v>
      </c>
      <c r="BU38" s="7">
        <v>64.87</v>
      </c>
      <c r="BV38" s="7">
        <v>64.980999999999995</v>
      </c>
      <c r="BW38" s="7">
        <v>65.277000000000001</v>
      </c>
      <c r="BX38" s="7">
        <v>65.700999999999993</v>
      </c>
      <c r="BY38" s="7">
        <v>65.620999999999995</v>
      </c>
      <c r="BZ38" s="7">
        <v>65.459000000000003</v>
      </c>
      <c r="CA38" s="7">
        <v>65.424000000000007</v>
      </c>
      <c r="CB38" s="7">
        <v>65.373000000000005</v>
      </c>
      <c r="CC38" s="7">
        <v>65.319999999999993</v>
      </c>
      <c r="CD38" s="7">
        <v>65.265000000000001</v>
      </c>
      <c r="CE38" s="7">
        <v>64.903999999999996</v>
      </c>
      <c r="CF38" s="7">
        <v>64.543000000000006</v>
      </c>
      <c r="CG38" s="7">
        <v>64.322000000000003</v>
      </c>
      <c r="CH38" s="7">
        <v>64.224000000000004</v>
      </c>
      <c r="CI38" s="7">
        <v>64.177000000000007</v>
      </c>
      <c r="CJ38" s="7">
        <v>64.197000000000003</v>
      </c>
      <c r="CK38" s="7"/>
      <c r="CL38" s="7"/>
      <c r="CM38" s="7"/>
      <c r="CN38" s="7"/>
      <c r="CO38" s="7"/>
      <c r="CP38" s="7"/>
      <c r="CQ38" s="7"/>
      <c r="CR38" s="7"/>
      <c r="CS38" s="7"/>
      <c r="CT38" s="7"/>
    </row>
    <row r="39" spans="1:98" ht="49.5" customHeight="1">
      <c r="A39" s="104">
        <v>190</v>
      </c>
      <c r="B39"/>
      <c r="C39"/>
      <c r="D39"/>
      <c r="E39"/>
      <c r="F39"/>
      <c r="G39"/>
      <c r="H39"/>
      <c r="I39"/>
      <c r="J39"/>
      <c r="K39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>
        <v>68.725999999999999</v>
      </c>
      <c r="Z39" s="7">
        <v>67.418000000000006</v>
      </c>
      <c r="AA39" s="7">
        <v>66.86</v>
      </c>
      <c r="AB39" s="7">
        <v>66.823999999999998</v>
      </c>
      <c r="AC39" s="7">
        <v>66.793999999999997</v>
      </c>
      <c r="AD39" s="7">
        <v>66.775000000000006</v>
      </c>
      <c r="AE39" s="7">
        <v>67.066000000000003</v>
      </c>
      <c r="AF39" s="7">
        <v>67.081999999999994</v>
      </c>
      <c r="AG39" s="7">
        <v>67.13</v>
      </c>
      <c r="AH39" s="7">
        <v>67.090999999999994</v>
      </c>
      <c r="AI39" s="7">
        <v>66.924999999999997</v>
      </c>
      <c r="AJ39" s="7">
        <v>66.802000000000007</v>
      </c>
      <c r="AK39" s="7">
        <v>66.828999999999994</v>
      </c>
      <c r="AL39" s="7">
        <v>67.13</v>
      </c>
      <c r="AM39" s="7">
        <v>66.41</v>
      </c>
      <c r="AN39" s="7">
        <v>66.709999999999994</v>
      </c>
      <c r="AO39" s="7">
        <v>66.774000000000001</v>
      </c>
      <c r="AP39" s="7">
        <v>66.694000000000003</v>
      </c>
      <c r="AQ39" s="7">
        <v>66.617000000000004</v>
      </c>
      <c r="AR39" s="7">
        <v>66.355000000000004</v>
      </c>
      <c r="AS39" s="7">
        <v>66.162999999999997</v>
      </c>
      <c r="AT39" s="7">
        <v>66.375</v>
      </c>
      <c r="AU39" s="7">
        <v>66.209000000000003</v>
      </c>
      <c r="AV39" s="7">
        <v>66.129000000000005</v>
      </c>
      <c r="AW39" s="7">
        <v>66.085999999999999</v>
      </c>
      <c r="AX39" s="7">
        <v>66.02</v>
      </c>
      <c r="AY39" s="7">
        <v>65.927000000000007</v>
      </c>
      <c r="AZ39" s="7">
        <v>65.753</v>
      </c>
      <c r="BA39" s="7">
        <v>65.712999999999994</v>
      </c>
      <c r="BB39" s="7">
        <v>65.641999999999996</v>
      </c>
      <c r="BC39" s="7">
        <v>65.691000000000003</v>
      </c>
      <c r="BD39" s="7">
        <v>65.777000000000001</v>
      </c>
      <c r="BE39" s="7">
        <v>65.668999999999997</v>
      </c>
      <c r="BF39" s="7">
        <v>65.495999999999995</v>
      </c>
      <c r="BG39" s="7">
        <v>65.442999999999998</v>
      </c>
      <c r="BH39" s="7">
        <v>65.402000000000001</v>
      </c>
      <c r="BI39" s="7">
        <v>65.364999999999995</v>
      </c>
      <c r="BJ39" s="7">
        <v>65.263000000000005</v>
      </c>
      <c r="BK39" s="7">
        <v>65.147999999999996</v>
      </c>
      <c r="BL39" s="7">
        <v>65.033000000000001</v>
      </c>
      <c r="BM39" s="7">
        <v>65.010000000000005</v>
      </c>
      <c r="BN39" s="7">
        <v>65.097999999999999</v>
      </c>
      <c r="BO39" s="7">
        <v>65.186000000000007</v>
      </c>
      <c r="BP39" s="7">
        <v>65.194999999999993</v>
      </c>
      <c r="BQ39" s="7">
        <v>65.043000000000006</v>
      </c>
      <c r="BR39" s="7">
        <v>64.873000000000005</v>
      </c>
      <c r="BS39" s="7">
        <v>65.373999999999995</v>
      </c>
      <c r="BT39" s="7">
        <v>65.587000000000003</v>
      </c>
      <c r="BU39" s="7">
        <v>65.402000000000001</v>
      </c>
      <c r="BV39" s="7">
        <v>65.506</v>
      </c>
      <c r="BW39" s="7">
        <v>65.617000000000004</v>
      </c>
      <c r="BX39" s="7">
        <v>65.756</v>
      </c>
      <c r="BY39" s="7">
        <v>65.664000000000001</v>
      </c>
      <c r="BZ39" s="7">
        <v>65.563999999999993</v>
      </c>
      <c r="CA39" s="7">
        <v>65.543000000000006</v>
      </c>
      <c r="CB39" s="7">
        <v>65.489999999999995</v>
      </c>
      <c r="CC39" s="7">
        <v>65.364000000000004</v>
      </c>
      <c r="CD39" s="7">
        <v>65.289000000000001</v>
      </c>
      <c r="CE39" s="7">
        <v>65.248999999999995</v>
      </c>
      <c r="CF39" s="7">
        <v>65.194999999999993</v>
      </c>
      <c r="CG39" s="7">
        <v>65.256</v>
      </c>
      <c r="CH39" s="7">
        <v>64.912000000000006</v>
      </c>
      <c r="CI39" s="7">
        <v>64.286000000000001</v>
      </c>
      <c r="CJ39" s="7">
        <v>64.100999999999999</v>
      </c>
      <c r="CK39" s="7">
        <v>64.052000000000007</v>
      </c>
      <c r="CL39" s="7"/>
      <c r="CM39" s="7"/>
      <c r="CN39" s="7"/>
      <c r="CO39" s="7"/>
      <c r="CP39" s="7"/>
      <c r="CQ39" s="7"/>
      <c r="CR39" s="7"/>
      <c r="CS39" s="7"/>
      <c r="CT39" s="7"/>
    </row>
    <row r="40" spans="1:98" ht="49.5" customHeight="1">
      <c r="A40" s="104">
        <v>185</v>
      </c>
      <c r="B40"/>
      <c r="C40"/>
      <c r="D40"/>
      <c r="E40"/>
      <c r="F40"/>
      <c r="G40"/>
      <c r="H40"/>
      <c r="I40"/>
      <c r="J40"/>
      <c r="K40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>
        <v>68.492000000000004</v>
      </c>
      <c r="AA40" s="7">
        <v>66.953000000000003</v>
      </c>
      <c r="AB40" s="7">
        <v>66.772000000000006</v>
      </c>
      <c r="AC40" s="7">
        <v>66.772999999999996</v>
      </c>
      <c r="AD40" s="7">
        <v>66.856999999999999</v>
      </c>
      <c r="AE40" s="7">
        <v>67.117999999999995</v>
      </c>
      <c r="AF40" s="7">
        <v>67.147000000000006</v>
      </c>
      <c r="AG40" s="7">
        <v>67.138999999999996</v>
      </c>
      <c r="AH40" s="7">
        <v>67.042000000000002</v>
      </c>
      <c r="AI40" s="7">
        <v>67.039000000000001</v>
      </c>
      <c r="AJ40" s="7">
        <v>67.037000000000006</v>
      </c>
      <c r="AK40" s="7">
        <v>67.016000000000005</v>
      </c>
      <c r="AL40" s="7">
        <v>67.114000000000004</v>
      </c>
      <c r="AM40" s="7">
        <v>66.825000000000003</v>
      </c>
      <c r="AN40" s="7">
        <v>66.88</v>
      </c>
      <c r="AO40" s="7">
        <v>66.748000000000005</v>
      </c>
      <c r="AP40" s="7">
        <v>66.661000000000001</v>
      </c>
      <c r="AQ40" s="7">
        <v>66.582999999999998</v>
      </c>
      <c r="AR40" s="7">
        <v>66.239999999999995</v>
      </c>
      <c r="AS40" s="7">
        <v>66.242999999999995</v>
      </c>
      <c r="AT40" s="7">
        <v>66.256</v>
      </c>
      <c r="AU40" s="7">
        <v>66.191000000000003</v>
      </c>
      <c r="AV40" s="7">
        <v>66.183000000000007</v>
      </c>
      <c r="AW40" s="7">
        <v>66.099999999999994</v>
      </c>
      <c r="AX40" s="7">
        <v>65.997</v>
      </c>
      <c r="AY40" s="7">
        <v>65.846999999999994</v>
      </c>
      <c r="AZ40" s="7">
        <v>65.751000000000005</v>
      </c>
      <c r="BA40" s="7">
        <v>65.733000000000004</v>
      </c>
      <c r="BB40" s="7">
        <v>65.734999999999999</v>
      </c>
      <c r="BC40" s="7">
        <v>65.721999999999994</v>
      </c>
      <c r="BD40" s="7">
        <v>65.688999999999993</v>
      </c>
      <c r="BE40" s="7">
        <v>65.606999999999999</v>
      </c>
      <c r="BF40" s="7">
        <v>65.551000000000002</v>
      </c>
      <c r="BG40" s="7">
        <v>65.522999999999996</v>
      </c>
      <c r="BH40" s="7">
        <v>65.483999999999995</v>
      </c>
      <c r="BI40" s="7">
        <v>65.411000000000001</v>
      </c>
      <c r="BJ40" s="7">
        <v>65.337000000000003</v>
      </c>
      <c r="BK40" s="7">
        <v>65.271000000000001</v>
      </c>
      <c r="BL40" s="7">
        <v>65.156000000000006</v>
      </c>
      <c r="BM40" s="7">
        <v>65.040999999999997</v>
      </c>
      <c r="BN40" s="7">
        <v>65.06</v>
      </c>
      <c r="BO40" s="7">
        <v>65.099000000000004</v>
      </c>
      <c r="BP40" s="7">
        <v>65.146000000000001</v>
      </c>
      <c r="BQ40" s="7">
        <v>65.152000000000001</v>
      </c>
      <c r="BR40" s="7">
        <v>65.168999999999997</v>
      </c>
      <c r="BS40" s="7">
        <v>65.766000000000005</v>
      </c>
      <c r="BT40" s="7">
        <v>65.710999999999999</v>
      </c>
      <c r="BU40" s="7">
        <v>65.706999999999994</v>
      </c>
      <c r="BV40" s="7">
        <v>65.707999999999998</v>
      </c>
      <c r="BW40" s="7">
        <v>65.704999999999998</v>
      </c>
      <c r="BX40" s="7">
        <v>65.704999999999998</v>
      </c>
      <c r="BY40" s="7">
        <v>65.72</v>
      </c>
      <c r="BZ40" s="7">
        <v>65.602000000000004</v>
      </c>
      <c r="CA40" s="7">
        <v>65.623000000000005</v>
      </c>
      <c r="CB40" s="7">
        <v>65.477999999999994</v>
      </c>
      <c r="CC40" s="7">
        <v>65.34</v>
      </c>
      <c r="CD40" s="7">
        <v>65.299000000000007</v>
      </c>
      <c r="CE40" s="7">
        <v>65.260000000000005</v>
      </c>
      <c r="CF40" s="7">
        <v>65.218000000000004</v>
      </c>
      <c r="CG40" s="7">
        <v>65.173000000000002</v>
      </c>
      <c r="CH40" s="7">
        <v>65.176000000000002</v>
      </c>
      <c r="CI40" s="7">
        <v>64.754000000000005</v>
      </c>
      <c r="CJ40" s="7">
        <v>64.311000000000007</v>
      </c>
      <c r="CK40" s="7">
        <v>64.103999999999999</v>
      </c>
      <c r="CL40" s="7">
        <v>64.036000000000001</v>
      </c>
      <c r="CM40" s="7">
        <v>64.132000000000005</v>
      </c>
      <c r="CN40" s="7"/>
      <c r="CO40" s="7"/>
      <c r="CP40" s="7"/>
      <c r="CQ40" s="7"/>
      <c r="CR40" s="7"/>
      <c r="CS40" s="7"/>
      <c r="CT40" s="7"/>
    </row>
    <row r="41" spans="1:98" ht="49.5" customHeight="1">
      <c r="A41" s="104">
        <v>180</v>
      </c>
      <c r="B41"/>
      <c r="C41"/>
      <c r="D41"/>
      <c r="E41"/>
      <c r="F41"/>
      <c r="G41"/>
      <c r="H41"/>
      <c r="I41"/>
      <c r="J41"/>
      <c r="K41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>
        <v>68.488</v>
      </c>
      <c r="AB41" s="7">
        <v>67.152000000000001</v>
      </c>
      <c r="AC41" s="7">
        <v>67.143000000000001</v>
      </c>
      <c r="AD41" s="7">
        <v>66.855000000000004</v>
      </c>
      <c r="AE41" s="7">
        <v>67.039000000000001</v>
      </c>
      <c r="AF41" s="7">
        <v>67.174999999999997</v>
      </c>
      <c r="AG41" s="7">
        <v>67.194000000000003</v>
      </c>
      <c r="AH41" s="7">
        <v>67.024000000000001</v>
      </c>
      <c r="AI41" s="7">
        <v>67.051000000000002</v>
      </c>
      <c r="AJ41" s="7">
        <v>67.034000000000006</v>
      </c>
      <c r="AK41" s="7">
        <v>67.084999999999994</v>
      </c>
      <c r="AL41" s="7">
        <v>67.287000000000006</v>
      </c>
      <c r="AM41" s="7">
        <v>66.998999999999995</v>
      </c>
      <c r="AN41" s="7">
        <v>66.900000000000006</v>
      </c>
      <c r="AO41" s="7">
        <v>66.769000000000005</v>
      </c>
      <c r="AP41" s="7">
        <v>66.638000000000005</v>
      </c>
      <c r="AQ41" s="7">
        <v>66.489999999999995</v>
      </c>
      <c r="AR41" s="7">
        <v>66.233000000000004</v>
      </c>
      <c r="AS41" s="7">
        <v>66.299000000000007</v>
      </c>
      <c r="AT41" s="7">
        <v>66.209000000000003</v>
      </c>
      <c r="AU41" s="7">
        <v>66.137</v>
      </c>
      <c r="AV41" s="7">
        <v>66.072999999999993</v>
      </c>
      <c r="AW41" s="7">
        <v>66.138999999999996</v>
      </c>
      <c r="AX41" s="7">
        <v>66.096999999999994</v>
      </c>
      <c r="AY41" s="7">
        <v>65.981999999999999</v>
      </c>
      <c r="AZ41" s="7">
        <v>65.760000000000005</v>
      </c>
      <c r="BA41" s="7">
        <v>65.754000000000005</v>
      </c>
      <c r="BB41" s="7">
        <v>65.778000000000006</v>
      </c>
      <c r="BC41" s="7">
        <v>65.786000000000001</v>
      </c>
      <c r="BD41" s="7">
        <v>65.831999999999994</v>
      </c>
      <c r="BE41" s="7">
        <v>65.807000000000002</v>
      </c>
      <c r="BF41" s="7">
        <v>65.638000000000005</v>
      </c>
      <c r="BG41" s="7">
        <v>65.543000000000006</v>
      </c>
      <c r="BH41" s="7">
        <v>65.549000000000007</v>
      </c>
      <c r="BI41" s="7">
        <v>65.521000000000001</v>
      </c>
      <c r="BJ41" s="7">
        <v>65.451999999999998</v>
      </c>
      <c r="BK41" s="7">
        <v>65.364000000000004</v>
      </c>
      <c r="BL41" s="7">
        <v>65.2</v>
      </c>
      <c r="BM41" s="7">
        <v>65.134</v>
      </c>
      <c r="BN41" s="7">
        <v>65.096000000000004</v>
      </c>
      <c r="BO41" s="7">
        <v>65.194000000000003</v>
      </c>
      <c r="BP41" s="7">
        <v>65.236999999999995</v>
      </c>
      <c r="BQ41" s="7">
        <v>65.346999999999994</v>
      </c>
      <c r="BR41" s="7">
        <v>65.599999999999994</v>
      </c>
      <c r="BS41" s="7">
        <v>65.77</v>
      </c>
      <c r="BT41" s="7">
        <v>65.792000000000002</v>
      </c>
      <c r="BU41" s="7">
        <v>65.8</v>
      </c>
      <c r="BV41" s="7">
        <v>65.843000000000004</v>
      </c>
      <c r="BW41" s="7">
        <v>65.775000000000006</v>
      </c>
      <c r="BX41" s="7">
        <v>65.736999999999995</v>
      </c>
      <c r="BY41" s="7">
        <v>65.747</v>
      </c>
      <c r="BZ41" s="7">
        <v>65.748999999999995</v>
      </c>
      <c r="CA41" s="7">
        <v>65.703000000000003</v>
      </c>
      <c r="CB41" s="7">
        <v>65.498999999999995</v>
      </c>
      <c r="CC41" s="7">
        <v>65.394999999999996</v>
      </c>
      <c r="CD41" s="7">
        <v>65.338999999999999</v>
      </c>
      <c r="CE41" s="7">
        <v>65.271000000000001</v>
      </c>
      <c r="CF41" s="7">
        <v>65.231999999999999</v>
      </c>
      <c r="CG41" s="7">
        <v>65.221000000000004</v>
      </c>
      <c r="CH41" s="7">
        <v>64.933999999999997</v>
      </c>
      <c r="CI41" s="7">
        <v>64.581999999999994</v>
      </c>
      <c r="CJ41" s="7">
        <v>64.438999999999993</v>
      </c>
      <c r="CK41" s="7">
        <v>64.305000000000007</v>
      </c>
      <c r="CL41" s="7">
        <v>64.180000000000007</v>
      </c>
      <c r="CM41" s="7">
        <v>63.972999999999999</v>
      </c>
      <c r="CN41" s="7">
        <v>63.808</v>
      </c>
      <c r="CO41" s="7"/>
      <c r="CP41" s="7"/>
      <c r="CQ41" s="7"/>
      <c r="CR41" s="7"/>
      <c r="CS41" s="7"/>
      <c r="CT41" s="7"/>
    </row>
    <row r="42" spans="1:98" ht="49.5" customHeight="1">
      <c r="A42" s="104">
        <v>175</v>
      </c>
      <c r="B42"/>
      <c r="C42"/>
      <c r="D42"/>
      <c r="E42"/>
      <c r="F42"/>
      <c r="G42"/>
      <c r="H42"/>
      <c r="I42"/>
      <c r="J42"/>
      <c r="K42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>
        <v>68.424999999999997</v>
      </c>
      <c r="AC42" s="7">
        <v>67.221999999999994</v>
      </c>
      <c r="AD42" s="7">
        <v>66.984999999999999</v>
      </c>
      <c r="AE42" s="7">
        <v>67.119</v>
      </c>
      <c r="AF42" s="7">
        <v>67.212999999999994</v>
      </c>
      <c r="AG42" s="7">
        <v>67.093999999999994</v>
      </c>
      <c r="AH42" s="7">
        <v>67.058000000000007</v>
      </c>
      <c r="AI42" s="7">
        <v>67.057000000000002</v>
      </c>
      <c r="AJ42" s="7">
        <v>67.064999999999998</v>
      </c>
      <c r="AK42" s="7">
        <v>67.007000000000005</v>
      </c>
      <c r="AL42" s="7">
        <v>67.052000000000007</v>
      </c>
      <c r="AM42" s="7">
        <v>67.126000000000005</v>
      </c>
      <c r="AN42" s="7">
        <v>66.97</v>
      </c>
      <c r="AO42" s="7">
        <v>66.906000000000006</v>
      </c>
      <c r="AP42" s="7">
        <v>66.713999999999999</v>
      </c>
      <c r="AQ42" s="7">
        <v>66.498000000000005</v>
      </c>
      <c r="AR42" s="7">
        <v>66.311000000000007</v>
      </c>
      <c r="AS42" s="7">
        <v>66.263999999999996</v>
      </c>
      <c r="AT42" s="7">
        <v>66.2</v>
      </c>
      <c r="AU42" s="7">
        <v>66.186999999999998</v>
      </c>
      <c r="AV42" s="7">
        <v>66.174999999999997</v>
      </c>
      <c r="AW42" s="7">
        <v>66.129000000000005</v>
      </c>
      <c r="AX42" s="7">
        <v>66.061999999999998</v>
      </c>
      <c r="AY42" s="7">
        <v>66.078000000000003</v>
      </c>
      <c r="AZ42" s="7">
        <v>65.802000000000007</v>
      </c>
      <c r="BA42" s="7">
        <v>65.826999999999998</v>
      </c>
      <c r="BB42" s="7">
        <v>65.849999999999994</v>
      </c>
      <c r="BC42" s="7">
        <v>65.807000000000002</v>
      </c>
      <c r="BD42" s="7">
        <v>65.747</v>
      </c>
      <c r="BE42" s="7">
        <v>65.787999999999997</v>
      </c>
      <c r="BF42" s="7">
        <v>65.781999999999996</v>
      </c>
      <c r="BG42" s="7">
        <v>65.653999999999996</v>
      </c>
      <c r="BH42" s="7">
        <v>65.516999999999996</v>
      </c>
      <c r="BI42" s="7">
        <v>65.525000000000006</v>
      </c>
      <c r="BJ42" s="7">
        <v>65.531999999999996</v>
      </c>
      <c r="BK42" s="7">
        <v>65.405000000000001</v>
      </c>
      <c r="BL42" s="7">
        <v>65.19</v>
      </c>
      <c r="BM42" s="7">
        <v>65.078000000000003</v>
      </c>
      <c r="BN42" s="7">
        <v>65.144000000000005</v>
      </c>
      <c r="BO42" s="7">
        <v>65.307000000000002</v>
      </c>
      <c r="BP42" s="7">
        <v>65.382999999999996</v>
      </c>
      <c r="BQ42" s="7">
        <v>65.893000000000001</v>
      </c>
      <c r="BR42" s="7">
        <v>65.813000000000002</v>
      </c>
      <c r="BS42" s="7">
        <v>65.841999999999999</v>
      </c>
      <c r="BT42" s="7">
        <v>65.867999999999995</v>
      </c>
      <c r="BU42" s="7">
        <v>65.926000000000002</v>
      </c>
      <c r="BV42" s="7">
        <v>65.938000000000002</v>
      </c>
      <c r="BW42" s="7">
        <v>65.866</v>
      </c>
      <c r="BX42" s="7">
        <v>65.850999999999999</v>
      </c>
      <c r="BY42" s="7">
        <v>65.772000000000006</v>
      </c>
      <c r="BZ42" s="7">
        <v>65.811000000000007</v>
      </c>
      <c r="CA42" s="7">
        <v>65.688999999999993</v>
      </c>
      <c r="CB42" s="7">
        <v>65.540999999999997</v>
      </c>
      <c r="CC42" s="7">
        <v>65.453000000000003</v>
      </c>
      <c r="CD42" s="7">
        <v>65.366</v>
      </c>
      <c r="CE42" s="7">
        <v>65.301000000000002</v>
      </c>
      <c r="CF42" s="7">
        <v>65.269000000000005</v>
      </c>
      <c r="CG42" s="7">
        <v>65.233000000000004</v>
      </c>
      <c r="CH42" s="7">
        <v>64.724000000000004</v>
      </c>
      <c r="CI42" s="7">
        <v>64.486999999999995</v>
      </c>
      <c r="CJ42" s="7">
        <v>64.430999999999997</v>
      </c>
      <c r="CK42" s="7">
        <v>64.403999999999996</v>
      </c>
      <c r="CL42" s="7">
        <v>64.153999999999996</v>
      </c>
      <c r="CM42" s="7">
        <v>63.808999999999997</v>
      </c>
      <c r="CN42" s="7">
        <v>63.78</v>
      </c>
      <c r="CO42" s="7">
        <v>63.841999999999999</v>
      </c>
      <c r="CP42" s="7"/>
      <c r="CQ42" s="7"/>
      <c r="CR42" s="7"/>
      <c r="CS42" s="7"/>
      <c r="CT42" s="7"/>
    </row>
    <row r="43" spans="1:98" ht="49.5" customHeight="1">
      <c r="A43" s="104">
        <v>170</v>
      </c>
      <c r="B43"/>
      <c r="C43"/>
      <c r="D43"/>
      <c r="E43"/>
      <c r="F43"/>
      <c r="G43"/>
      <c r="H43"/>
      <c r="I43"/>
      <c r="J43"/>
      <c r="K43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>
        <v>68.403000000000006</v>
      </c>
      <c r="AD43" s="7">
        <v>67.603999999999999</v>
      </c>
      <c r="AE43" s="7">
        <v>67.234999999999999</v>
      </c>
      <c r="AF43" s="7">
        <v>67.25</v>
      </c>
      <c r="AG43" s="7">
        <v>67.03</v>
      </c>
      <c r="AH43" s="7">
        <v>67.082999999999998</v>
      </c>
      <c r="AI43" s="7">
        <v>67.088999999999999</v>
      </c>
      <c r="AJ43" s="7">
        <v>67.027000000000001</v>
      </c>
      <c r="AK43" s="7">
        <v>67.094999999999999</v>
      </c>
      <c r="AL43" s="7">
        <v>67.102999999999994</v>
      </c>
      <c r="AM43" s="7">
        <v>66.843000000000004</v>
      </c>
      <c r="AN43" s="7">
        <v>66.87</v>
      </c>
      <c r="AO43" s="7">
        <v>66.894000000000005</v>
      </c>
      <c r="AP43" s="7">
        <v>66.834000000000003</v>
      </c>
      <c r="AQ43" s="7">
        <v>66.712999999999994</v>
      </c>
      <c r="AR43" s="7">
        <v>66.709000000000003</v>
      </c>
      <c r="AS43" s="7">
        <v>66.277000000000001</v>
      </c>
      <c r="AT43" s="7">
        <v>66.262</v>
      </c>
      <c r="AU43" s="7">
        <v>66.266000000000005</v>
      </c>
      <c r="AV43" s="7">
        <v>66.13</v>
      </c>
      <c r="AW43" s="7">
        <v>66.082999999999998</v>
      </c>
      <c r="AX43" s="7">
        <v>66.131</v>
      </c>
      <c r="AY43" s="7">
        <v>66.072000000000003</v>
      </c>
      <c r="AZ43" s="7">
        <v>65.986999999999995</v>
      </c>
      <c r="BA43" s="7">
        <v>65.921999999999997</v>
      </c>
      <c r="BB43" s="7">
        <v>65.981999999999999</v>
      </c>
      <c r="BC43" s="7">
        <v>65.872</v>
      </c>
      <c r="BD43" s="7">
        <v>65.777000000000001</v>
      </c>
      <c r="BE43" s="7">
        <v>65.710999999999999</v>
      </c>
      <c r="BF43" s="7">
        <v>65.738</v>
      </c>
      <c r="BG43" s="7">
        <v>65.738</v>
      </c>
      <c r="BH43" s="7">
        <v>65.623000000000005</v>
      </c>
      <c r="BI43" s="7">
        <v>65.501999999999995</v>
      </c>
      <c r="BJ43" s="7">
        <v>65.459000000000003</v>
      </c>
      <c r="BK43" s="7">
        <v>65.388999999999996</v>
      </c>
      <c r="BL43" s="7">
        <v>65.207999999999998</v>
      </c>
      <c r="BM43" s="7">
        <v>65.150000000000006</v>
      </c>
      <c r="BN43" s="7">
        <v>65.197000000000003</v>
      </c>
      <c r="BO43" s="7">
        <v>65.466999999999999</v>
      </c>
      <c r="BP43" s="7">
        <v>65.837000000000003</v>
      </c>
      <c r="BQ43" s="7">
        <v>66.040999999999997</v>
      </c>
      <c r="BR43" s="7">
        <v>65.930999999999997</v>
      </c>
      <c r="BS43" s="7">
        <v>65.945999999999998</v>
      </c>
      <c r="BT43" s="7">
        <v>65.989999999999995</v>
      </c>
      <c r="BU43" s="7">
        <v>66.040999999999997</v>
      </c>
      <c r="BV43" s="7">
        <v>65.974000000000004</v>
      </c>
      <c r="BW43" s="7">
        <v>65.881</v>
      </c>
      <c r="BX43" s="7">
        <v>65.888999999999996</v>
      </c>
      <c r="BY43" s="7">
        <v>65.918999999999997</v>
      </c>
      <c r="BZ43" s="7">
        <v>65.846999999999994</v>
      </c>
      <c r="CA43" s="7">
        <v>65.646000000000001</v>
      </c>
      <c r="CB43" s="7">
        <v>65.56</v>
      </c>
      <c r="CC43" s="7">
        <v>65.503</v>
      </c>
      <c r="CD43" s="7">
        <v>65.433999999999997</v>
      </c>
      <c r="CE43" s="7">
        <v>65.334999999999994</v>
      </c>
      <c r="CF43" s="7">
        <v>65.275000000000006</v>
      </c>
      <c r="CG43" s="7">
        <v>65.018000000000001</v>
      </c>
      <c r="CH43" s="7">
        <v>64.590999999999994</v>
      </c>
      <c r="CI43" s="7">
        <v>64.433999999999997</v>
      </c>
      <c r="CJ43" s="7">
        <v>64.438999999999993</v>
      </c>
      <c r="CK43" s="7">
        <v>64.441000000000003</v>
      </c>
      <c r="CL43" s="7">
        <v>64.311000000000007</v>
      </c>
      <c r="CM43" s="7">
        <v>64.134</v>
      </c>
      <c r="CN43" s="7">
        <v>63.835000000000001</v>
      </c>
      <c r="CO43" s="7">
        <v>63.771999999999998</v>
      </c>
      <c r="CP43" s="7">
        <v>63.783000000000001</v>
      </c>
      <c r="CQ43" s="7">
        <v>63.826000000000001</v>
      </c>
      <c r="CR43" s="7"/>
      <c r="CS43" s="7"/>
      <c r="CT43" s="7"/>
    </row>
    <row r="44" spans="1:98" ht="49.5" customHeight="1">
      <c r="A44" s="104">
        <v>165</v>
      </c>
      <c r="B44"/>
      <c r="C44"/>
      <c r="D44"/>
      <c r="E44"/>
      <c r="F44"/>
      <c r="G44"/>
      <c r="H44"/>
      <c r="I44"/>
      <c r="J44"/>
      <c r="K44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>
        <v>68.742999999999995</v>
      </c>
      <c r="AE44" s="7">
        <v>67.635000000000005</v>
      </c>
      <c r="AF44" s="7">
        <v>67.173000000000002</v>
      </c>
      <c r="AG44" s="7">
        <v>67.063000000000002</v>
      </c>
      <c r="AH44" s="7">
        <v>67.090999999999994</v>
      </c>
      <c r="AI44" s="7">
        <v>67.067999999999998</v>
      </c>
      <c r="AJ44" s="7">
        <v>67.043000000000006</v>
      </c>
      <c r="AK44" s="7">
        <v>67.165999999999997</v>
      </c>
      <c r="AL44" s="7">
        <v>67.103999999999999</v>
      </c>
      <c r="AM44" s="7">
        <v>66.784000000000006</v>
      </c>
      <c r="AN44" s="7">
        <v>66.802999999999997</v>
      </c>
      <c r="AO44" s="7">
        <v>66.823999999999998</v>
      </c>
      <c r="AP44" s="7">
        <v>66.741</v>
      </c>
      <c r="AQ44" s="7">
        <v>66.599000000000004</v>
      </c>
      <c r="AR44" s="7">
        <v>66.679000000000002</v>
      </c>
      <c r="AS44" s="7">
        <v>66.626000000000005</v>
      </c>
      <c r="AT44" s="7">
        <v>66.716999999999999</v>
      </c>
      <c r="AU44" s="7">
        <v>66.382999999999996</v>
      </c>
      <c r="AV44" s="7">
        <v>66.191999999999993</v>
      </c>
      <c r="AW44" s="7">
        <v>66.078000000000003</v>
      </c>
      <c r="AX44" s="7">
        <v>66.02</v>
      </c>
      <c r="AY44" s="7">
        <v>66.034999999999997</v>
      </c>
      <c r="AZ44" s="7">
        <v>65.956000000000003</v>
      </c>
      <c r="BA44" s="7">
        <v>65.930000000000007</v>
      </c>
      <c r="BB44" s="7">
        <v>65.918999999999997</v>
      </c>
      <c r="BC44" s="7">
        <v>65.873999999999995</v>
      </c>
      <c r="BD44" s="7">
        <v>65.840999999999994</v>
      </c>
      <c r="BE44" s="7">
        <v>65.748000000000005</v>
      </c>
      <c r="BF44" s="7">
        <v>65.692999999999998</v>
      </c>
      <c r="BG44" s="7">
        <v>65.701999999999998</v>
      </c>
      <c r="BH44" s="7">
        <v>65.694999999999993</v>
      </c>
      <c r="BI44" s="7">
        <v>65.59</v>
      </c>
      <c r="BJ44" s="7">
        <v>65.585999999999999</v>
      </c>
      <c r="BK44" s="7">
        <v>65.811000000000007</v>
      </c>
      <c r="BL44" s="7">
        <v>65.347999999999999</v>
      </c>
      <c r="BM44" s="7">
        <v>65.337999999999994</v>
      </c>
      <c r="BN44" s="7">
        <v>65.381</v>
      </c>
      <c r="BO44" s="7">
        <v>65.438000000000002</v>
      </c>
      <c r="BP44" s="7">
        <v>66.067999999999998</v>
      </c>
      <c r="BQ44" s="7">
        <v>66.054000000000002</v>
      </c>
      <c r="BR44" s="7">
        <v>66.052000000000007</v>
      </c>
      <c r="BS44" s="7">
        <v>66.072999999999993</v>
      </c>
      <c r="BT44" s="7">
        <v>66.111999999999995</v>
      </c>
      <c r="BU44" s="7">
        <v>66.146000000000001</v>
      </c>
      <c r="BV44" s="7">
        <v>66.058000000000007</v>
      </c>
      <c r="BW44" s="7">
        <v>65.954999999999998</v>
      </c>
      <c r="BX44" s="7">
        <v>65.968000000000004</v>
      </c>
      <c r="BY44" s="7">
        <v>65.935000000000002</v>
      </c>
      <c r="BZ44" s="7">
        <v>65.778000000000006</v>
      </c>
      <c r="CA44" s="7">
        <v>65.727999999999994</v>
      </c>
      <c r="CB44" s="7">
        <v>65.653000000000006</v>
      </c>
      <c r="CC44" s="7">
        <v>65.566000000000003</v>
      </c>
      <c r="CD44" s="7">
        <v>65.444000000000003</v>
      </c>
      <c r="CE44" s="7">
        <v>65.343000000000004</v>
      </c>
      <c r="CF44" s="7">
        <v>65.305999999999997</v>
      </c>
      <c r="CG44" s="7">
        <v>64.885999999999996</v>
      </c>
      <c r="CH44" s="7">
        <v>64.462999999999994</v>
      </c>
      <c r="CI44" s="7">
        <v>64.456999999999994</v>
      </c>
      <c r="CJ44" s="7">
        <v>64.403000000000006</v>
      </c>
      <c r="CK44" s="7">
        <v>64.445999999999998</v>
      </c>
      <c r="CL44" s="7">
        <v>64.415000000000006</v>
      </c>
      <c r="CM44" s="7">
        <v>64.382999999999996</v>
      </c>
      <c r="CN44" s="7">
        <v>64.049000000000007</v>
      </c>
      <c r="CO44" s="7">
        <v>63.761000000000003</v>
      </c>
      <c r="CP44" s="7">
        <v>63.75</v>
      </c>
      <c r="CQ44" s="7">
        <v>63.81</v>
      </c>
      <c r="CR44" s="7">
        <v>63.848999999999997</v>
      </c>
      <c r="CS44" s="7"/>
      <c r="CT44" s="7"/>
    </row>
    <row r="45" spans="1:98" ht="49.5" customHeight="1">
      <c r="A45" s="104">
        <v>160</v>
      </c>
      <c r="B45"/>
      <c r="C45"/>
      <c r="D45"/>
      <c r="E45"/>
      <c r="F45"/>
      <c r="G45"/>
      <c r="H45"/>
      <c r="I45"/>
      <c r="J45"/>
      <c r="K45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>
        <v>67.861000000000004</v>
      </c>
      <c r="AF45" s="7">
        <v>67.137</v>
      </c>
      <c r="AG45" s="7">
        <v>67.087999999999994</v>
      </c>
      <c r="AH45" s="7">
        <v>67.097999999999999</v>
      </c>
      <c r="AI45" s="7">
        <v>67.069999999999993</v>
      </c>
      <c r="AJ45" s="7">
        <v>67.072999999999993</v>
      </c>
      <c r="AK45" s="7">
        <v>67.195999999999998</v>
      </c>
      <c r="AL45" s="7">
        <v>67.078999999999994</v>
      </c>
      <c r="AM45" s="7">
        <v>66.811999999999998</v>
      </c>
      <c r="AN45" s="7">
        <v>66.826999999999998</v>
      </c>
      <c r="AO45" s="7">
        <v>66.835999999999999</v>
      </c>
      <c r="AP45" s="7">
        <v>66.710999999999999</v>
      </c>
      <c r="AQ45" s="7">
        <v>66.713999999999999</v>
      </c>
      <c r="AR45" s="7">
        <v>66.686999999999998</v>
      </c>
      <c r="AS45" s="7">
        <v>66.664000000000001</v>
      </c>
      <c r="AT45" s="7">
        <v>66.623999999999995</v>
      </c>
      <c r="AU45" s="7">
        <v>66.462000000000003</v>
      </c>
      <c r="AV45" s="7">
        <v>66.471999999999994</v>
      </c>
      <c r="AW45" s="7">
        <v>66.509</v>
      </c>
      <c r="AX45" s="7">
        <v>66.394999999999996</v>
      </c>
      <c r="AY45" s="7">
        <v>66.113</v>
      </c>
      <c r="AZ45" s="7">
        <v>65.945999999999998</v>
      </c>
      <c r="BA45" s="7">
        <v>66.052000000000007</v>
      </c>
      <c r="BB45" s="7">
        <v>65.852000000000004</v>
      </c>
      <c r="BC45" s="7">
        <v>65.819999999999993</v>
      </c>
      <c r="BD45" s="7">
        <v>65.789000000000001</v>
      </c>
      <c r="BE45" s="7">
        <v>65.754999999999995</v>
      </c>
      <c r="BF45" s="7">
        <v>65.718999999999994</v>
      </c>
      <c r="BG45" s="7">
        <v>65.674000000000007</v>
      </c>
      <c r="BH45" s="7">
        <v>65.704999999999998</v>
      </c>
      <c r="BI45" s="7">
        <v>65.686000000000007</v>
      </c>
      <c r="BJ45" s="7">
        <v>65.650000000000006</v>
      </c>
      <c r="BK45" s="7">
        <v>65.694999999999993</v>
      </c>
      <c r="BL45" s="7">
        <v>65.831000000000003</v>
      </c>
      <c r="BM45" s="7">
        <v>65.695999999999998</v>
      </c>
      <c r="BN45" s="7">
        <v>65.497</v>
      </c>
      <c r="BO45" s="7">
        <v>65.314999999999998</v>
      </c>
      <c r="BP45" s="7">
        <v>66</v>
      </c>
      <c r="BQ45" s="7">
        <v>66.159000000000006</v>
      </c>
      <c r="BR45" s="7">
        <v>66.111000000000004</v>
      </c>
      <c r="BS45" s="7">
        <v>66.024000000000001</v>
      </c>
      <c r="BT45" s="7">
        <v>66.031999999999996</v>
      </c>
      <c r="BU45" s="7">
        <v>66.192999999999998</v>
      </c>
      <c r="BV45" s="7">
        <v>66.116</v>
      </c>
      <c r="BW45" s="7">
        <v>66.070999999999998</v>
      </c>
      <c r="BX45" s="7">
        <v>66.033000000000001</v>
      </c>
      <c r="BY45" s="7">
        <v>65.924999999999997</v>
      </c>
      <c r="BZ45" s="7">
        <v>65.774000000000001</v>
      </c>
      <c r="CA45" s="7">
        <v>65.739000000000004</v>
      </c>
      <c r="CB45" s="7">
        <v>65.647000000000006</v>
      </c>
      <c r="CC45" s="7">
        <v>65.605000000000004</v>
      </c>
      <c r="CD45" s="7">
        <v>65.503</v>
      </c>
      <c r="CE45" s="7">
        <v>65.471999999999994</v>
      </c>
      <c r="CF45" s="7">
        <v>65.17</v>
      </c>
      <c r="CG45" s="7">
        <v>64.817999999999998</v>
      </c>
      <c r="CH45" s="7">
        <v>64.637</v>
      </c>
      <c r="CI45" s="7">
        <v>64.468000000000004</v>
      </c>
      <c r="CJ45" s="7">
        <v>64.424999999999997</v>
      </c>
      <c r="CK45" s="7">
        <v>64.445999999999998</v>
      </c>
      <c r="CL45" s="7">
        <v>64.441999999999993</v>
      </c>
      <c r="CM45" s="7">
        <v>64.403999999999996</v>
      </c>
      <c r="CN45" s="7">
        <v>64.447000000000003</v>
      </c>
      <c r="CO45" s="7">
        <v>64.135000000000005</v>
      </c>
      <c r="CP45" s="7">
        <v>63.915999999999997</v>
      </c>
      <c r="CQ45" s="7">
        <v>63.779000000000003</v>
      </c>
      <c r="CR45" s="7">
        <v>63.795000000000002</v>
      </c>
      <c r="CS45" s="7">
        <v>63.835000000000001</v>
      </c>
      <c r="CT45" s="7">
        <v>64.021000000000001</v>
      </c>
    </row>
    <row r="46" spans="1:98" ht="49.5" customHeight="1">
      <c r="A46" s="104">
        <v>155</v>
      </c>
      <c r="B46"/>
      <c r="C46"/>
      <c r="D46"/>
      <c r="E46"/>
      <c r="F46"/>
      <c r="G46"/>
      <c r="H46"/>
      <c r="I46"/>
      <c r="J46"/>
      <c r="K46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>
        <v>67.733000000000004</v>
      </c>
      <c r="AG46" s="7">
        <v>67.16</v>
      </c>
      <c r="AH46" s="7">
        <v>67.091999999999999</v>
      </c>
      <c r="AI46" s="7">
        <v>67.058999999999997</v>
      </c>
      <c r="AJ46" s="7">
        <v>67.105000000000004</v>
      </c>
      <c r="AK46" s="7">
        <v>67.207999999999998</v>
      </c>
      <c r="AL46" s="7">
        <v>67.036000000000001</v>
      </c>
      <c r="AM46" s="7">
        <v>66.825999999999993</v>
      </c>
      <c r="AN46" s="7">
        <v>66.834999999999994</v>
      </c>
      <c r="AO46" s="7">
        <v>66.77</v>
      </c>
      <c r="AP46" s="7">
        <v>66.650000000000006</v>
      </c>
      <c r="AQ46" s="7">
        <v>66.736000000000004</v>
      </c>
      <c r="AR46" s="7">
        <v>66.677999999999997</v>
      </c>
      <c r="AS46" s="7">
        <v>66.712999999999994</v>
      </c>
      <c r="AT46" s="7">
        <v>66.524000000000001</v>
      </c>
      <c r="AU46" s="7">
        <v>66.442999999999998</v>
      </c>
      <c r="AV46" s="7">
        <v>66.436000000000007</v>
      </c>
      <c r="AW46" s="7">
        <v>66.471999999999994</v>
      </c>
      <c r="AX46" s="7">
        <v>66.507999999999996</v>
      </c>
      <c r="AY46" s="7">
        <v>66.503</v>
      </c>
      <c r="AZ46" s="7">
        <v>66.507000000000005</v>
      </c>
      <c r="BA46" s="7">
        <v>66.263000000000005</v>
      </c>
      <c r="BB46" s="7">
        <v>65.992000000000004</v>
      </c>
      <c r="BC46" s="7">
        <v>65.787000000000006</v>
      </c>
      <c r="BD46" s="7">
        <v>65.742000000000004</v>
      </c>
      <c r="BE46" s="7">
        <v>65.703000000000003</v>
      </c>
      <c r="BF46" s="7">
        <v>65.668999999999997</v>
      </c>
      <c r="BG46" s="7">
        <v>65.671999999999997</v>
      </c>
      <c r="BH46" s="7">
        <v>65.739000000000004</v>
      </c>
      <c r="BI46" s="7">
        <v>65.73</v>
      </c>
      <c r="BJ46" s="7">
        <v>65.692999999999998</v>
      </c>
      <c r="BK46" s="7">
        <v>65.676000000000002</v>
      </c>
      <c r="BL46" s="7">
        <v>65.67</v>
      </c>
      <c r="BM46" s="7">
        <v>65.685000000000002</v>
      </c>
      <c r="BN46" s="7">
        <v>65.721999999999994</v>
      </c>
      <c r="BO46" s="7">
        <v>65.423000000000002</v>
      </c>
      <c r="BP46" s="7">
        <v>65.983999999999995</v>
      </c>
      <c r="BQ46" s="7">
        <v>66.221999999999994</v>
      </c>
      <c r="BR46" s="7">
        <v>66.100999999999999</v>
      </c>
      <c r="BS46" s="7">
        <v>65.972999999999999</v>
      </c>
      <c r="BT46" s="7">
        <v>65.882999999999996</v>
      </c>
      <c r="BU46" s="7">
        <v>66.25</v>
      </c>
      <c r="BV46" s="7">
        <v>66.242000000000004</v>
      </c>
      <c r="BW46" s="7">
        <v>66.236999999999995</v>
      </c>
      <c r="BX46" s="7">
        <v>66.135000000000005</v>
      </c>
      <c r="BY46" s="7">
        <v>65.933999999999997</v>
      </c>
      <c r="BZ46" s="7">
        <v>65.876999999999995</v>
      </c>
      <c r="CA46" s="7">
        <v>65.792000000000002</v>
      </c>
      <c r="CB46" s="7">
        <v>65.747</v>
      </c>
      <c r="CC46" s="7">
        <v>65.673000000000002</v>
      </c>
      <c r="CD46" s="7">
        <v>65.61</v>
      </c>
      <c r="CE46" s="7">
        <v>65.582999999999998</v>
      </c>
      <c r="CF46" s="7">
        <v>65.497</v>
      </c>
      <c r="CG46" s="7">
        <v>64.736000000000004</v>
      </c>
      <c r="CH46" s="7">
        <v>64.688999999999993</v>
      </c>
      <c r="CI46" s="7">
        <v>64.688999999999993</v>
      </c>
      <c r="CJ46" s="7">
        <v>64.570999999999998</v>
      </c>
      <c r="CK46" s="7">
        <v>64.444999999999993</v>
      </c>
      <c r="CL46" s="7">
        <v>64.424999999999997</v>
      </c>
      <c r="CM46" s="7">
        <v>64.400999999999996</v>
      </c>
      <c r="CN46" s="7">
        <v>64.384</v>
      </c>
      <c r="CO46" s="7">
        <v>64.429000000000002</v>
      </c>
      <c r="CP46" s="7">
        <v>64.272000000000006</v>
      </c>
      <c r="CQ46" s="7">
        <v>63.866</v>
      </c>
      <c r="CR46" s="7">
        <v>63.79</v>
      </c>
      <c r="CS46" s="7">
        <v>63.869</v>
      </c>
      <c r="CT46" s="7"/>
    </row>
    <row r="47" spans="1:98" ht="49.5" customHeight="1">
      <c r="A47" s="104">
        <v>150</v>
      </c>
      <c r="B47"/>
      <c r="C47"/>
      <c r="D47"/>
      <c r="E47"/>
      <c r="F47"/>
      <c r="G47"/>
      <c r="H47"/>
      <c r="I47"/>
      <c r="J47"/>
      <c r="K4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>
        <v>67.879000000000005</v>
      </c>
      <c r="AH47" s="7">
        <v>67.138000000000005</v>
      </c>
      <c r="AI47" s="7">
        <v>67.039000000000001</v>
      </c>
      <c r="AJ47" s="7">
        <v>67.082999999999998</v>
      </c>
      <c r="AK47" s="7">
        <v>67.221999999999994</v>
      </c>
      <c r="AL47" s="7">
        <v>66.882000000000005</v>
      </c>
      <c r="AM47" s="7">
        <v>66.811000000000007</v>
      </c>
      <c r="AN47" s="7">
        <v>66.816000000000003</v>
      </c>
      <c r="AO47" s="7">
        <v>66.685000000000002</v>
      </c>
      <c r="AP47" s="7">
        <v>66.808999999999997</v>
      </c>
      <c r="AQ47" s="7">
        <v>66.736999999999995</v>
      </c>
      <c r="AR47" s="7">
        <v>66.691999999999993</v>
      </c>
      <c r="AS47" s="7">
        <v>66.728999999999999</v>
      </c>
      <c r="AT47" s="7">
        <v>66.474000000000004</v>
      </c>
      <c r="AU47" s="7">
        <v>66.382000000000005</v>
      </c>
      <c r="AV47" s="7">
        <v>66.340999999999994</v>
      </c>
      <c r="AW47" s="7">
        <v>66.486999999999995</v>
      </c>
      <c r="AX47" s="7">
        <v>66.480999999999995</v>
      </c>
      <c r="AY47" s="7">
        <v>66.430999999999997</v>
      </c>
      <c r="AZ47" s="7">
        <v>66.42</v>
      </c>
      <c r="BA47" s="7">
        <v>66.424000000000007</v>
      </c>
      <c r="BB47" s="7">
        <v>66.427000000000007</v>
      </c>
      <c r="BC47" s="7">
        <v>65.855000000000004</v>
      </c>
      <c r="BD47" s="7">
        <v>65.722999999999999</v>
      </c>
      <c r="BE47" s="7">
        <v>65.677999999999997</v>
      </c>
      <c r="BF47" s="7">
        <v>65.674000000000007</v>
      </c>
      <c r="BG47" s="7">
        <v>65.697000000000003</v>
      </c>
      <c r="BH47" s="7">
        <v>65.742999999999995</v>
      </c>
      <c r="BI47" s="7">
        <v>65.775000000000006</v>
      </c>
      <c r="BJ47" s="7">
        <v>65.760000000000005</v>
      </c>
      <c r="BK47" s="7">
        <v>65.730999999999995</v>
      </c>
      <c r="BL47" s="7">
        <v>65.712999999999994</v>
      </c>
      <c r="BM47" s="7">
        <v>65.7</v>
      </c>
      <c r="BN47" s="7">
        <v>65.759</v>
      </c>
      <c r="BO47" s="7">
        <v>65.552999999999997</v>
      </c>
      <c r="BP47" s="7">
        <v>66.182000000000002</v>
      </c>
      <c r="BQ47" s="7">
        <v>66.462999999999994</v>
      </c>
      <c r="BR47" s="7">
        <v>66.228999999999999</v>
      </c>
      <c r="BS47" s="7">
        <v>66.16</v>
      </c>
      <c r="BT47" s="7">
        <v>65.83</v>
      </c>
      <c r="BU47" s="7">
        <v>65.832999999999998</v>
      </c>
      <c r="BV47" s="7">
        <v>66.293000000000006</v>
      </c>
      <c r="BW47" s="7">
        <v>66.227999999999994</v>
      </c>
      <c r="BX47" s="7">
        <v>66.120999999999995</v>
      </c>
      <c r="BY47" s="7">
        <v>66.03</v>
      </c>
      <c r="BZ47" s="7">
        <v>65.932000000000002</v>
      </c>
      <c r="CA47" s="7">
        <v>65.906000000000006</v>
      </c>
      <c r="CB47" s="7">
        <v>65.832999999999998</v>
      </c>
      <c r="CC47" s="7">
        <v>65.751999999999995</v>
      </c>
      <c r="CD47" s="7">
        <v>65.701999999999998</v>
      </c>
      <c r="CE47" s="7">
        <v>65.588999999999999</v>
      </c>
      <c r="CF47" s="7">
        <v>65.3</v>
      </c>
      <c r="CG47" s="7">
        <v>64.762</v>
      </c>
      <c r="CH47" s="7">
        <v>64.697000000000003</v>
      </c>
      <c r="CI47" s="7">
        <v>64.653000000000006</v>
      </c>
      <c r="CJ47" s="7">
        <v>64.643000000000001</v>
      </c>
      <c r="CK47" s="7">
        <v>64.528000000000006</v>
      </c>
      <c r="CL47" s="7">
        <v>64.481999999999999</v>
      </c>
      <c r="CM47" s="7">
        <v>64.403999999999996</v>
      </c>
      <c r="CN47" s="7">
        <v>64.322000000000003</v>
      </c>
      <c r="CO47" s="7">
        <v>64.263999999999996</v>
      </c>
      <c r="CP47" s="7">
        <v>64.256</v>
      </c>
      <c r="CQ47" s="7">
        <v>64.233999999999995</v>
      </c>
      <c r="CR47" s="7">
        <v>64.066999999999993</v>
      </c>
      <c r="CS47" s="7"/>
      <c r="CT47" s="7"/>
    </row>
    <row r="48" spans="1:98" ht="49.5" customHeight="1">
      <c r="A48" s="104">
        <v>145</v>
      </c>
      <c r="B48"/>
      <c r="C48"/>
      <c r="D48"/>
      <c r="E48"/>
      <c r="F48"/>
      <c r="G48"/>
      <c r="H48"/>
      <c r="I48"/>
      <c r="J48"/>
      <c r="K48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>
        <v>67.73</v>
      </c>
      <c r="AI48" s="7">
        <v>67.164000000000001</v>
      </c>
      <c r="AJ48" s="7">
        <v>67.271000000000001</v>
      </c>
      <c r="AK48" s="7">
        <v>67.418000000000006</v>
      </c>
      <c r="AL48" s="7">
        <v>66.765000000000001</v>
      </c>
      <c r="AM48" s="7">
        <v>66.798000000000002</v>
      </c>
      <c r="AN48" s="7">
        <v>66.789000000000001</v>
      </c>
      <c r="AO48" s="7">
        <v>66.784000000000006</v>
      </c>
      <c r="AP48" s="7">
        <v>66.751999999999995</v>
      </c>
      <c r="AQ48" s="7">
        <v>66.695999999999998</v>
      </c>
      <c r="AR48" s="7">
        <v>66.724999999999994</v>
      </c>
      <c r="AS48" s="7">
        <v>66.608999999999995</v>
      </c>
      <c r="AT48" s="7">
        <v>66.442999999999998</v>
      </c>
      <c r="AU48" s="7">
        <v>66.447000000000003</v>
      </c>
      <c r="AV48" s="7">
        <v>66.400000000000006</v>
      </c>
      <c r="AW48" s="7">
        <v>66.525999999999996</v>
      </c>
      <c r="AX48" s="7">
        <v>66.441000000000003</v>
      </c>
      <c r="AY48" s="7">
        <v>66.424999999999997</v>
      </c>
      <c r="AZ48" s="7">
        <v>66.397999999999996</v>
      </c>
      <c r="BA48" s="7">
        <v>66.394000000000005</v>
      </c>
      <c r="BB48" s="7">
        <v>66.397999999999996</v>
      </c>
      <c r="BC48" s="7">
        <v>66.406999999999996</v>
      </c>
      <c r="BD48" s="7">
        <v>65.777000000000001</v>
      </c>
      <c r="BE48" s="7">
        <v>65.787999999999997</v>
      </c>
      <c r="BF48" s="7">
        <v>65.704999999999998</v>
      </c>
      <c r="BG48" s="7">
        <v>65.703000000000003</v>
      </c>
      <c r="BH48" s="7">
        <v>65.701999999999998</v>
      </c>
      <c r="BI48" s="7">
        <v>65.753</v>
      </c>
      <c r="BJ48" s="7">
        <v>65.766999999999996</v>
      </c>
      <c r="BK48" s="7">
        <v>65.757999999999996</v>
      </c>
      <c r="BL48" s="7">
        <v>65.75</v>
      </c>
      <c r="BM48" s="7">
        <v>65.733999999999995</v>
      </c>
      <c r="BN48" s="7">
        <v>65.692999999999998</v>
      </c>
      <c r="BO48" s="7">
        <v>65.840999999999994</v>
      </c>
      <c r="BP48" s="7">
        <v>66.334000000000003</v>
      </c>
      <c r="BQ48" s="7">
        <v>66.191000000000003</v>
      </c>
      <c r="BR48" s="7">
        <v>66.105999999999995</v>
      </c>
      <c r="BS48" s="7">
        <v>66.111999999999995</v>
      </c>
      <c r="BT48" s="7">
        <v>65.963999999999999</v>
      </c>
      <c r="BU48" s="7">
        <v>65.977000000000004</v>
      </c>
      <c r="BV48" s="7">
        <v>66.259</v>
      </c>
      <c r="BW48" s="7">
        <v>66.293000000000006</v>
      </c>
      <c r="BX48" s="7">
        <v>66.137</v>
      </c>
      <c r="BY48" s="7">
        <v>66.111000000000004</v>
      </c>
      <c r="BZ48" s="7">
        <v>66.025999999999996</v>
      </c>
      <c r="CA48" s="7">
        <v>65.963999999999999</v>
      </c>
      <c r="CB48" s="7">
        <v>65.897999999999996</v>
      </c>
      <c r="CC48" s="7">
        <v>65.832999999999998</v>
      </c>
      <c r="CD48" s="7">
        <v>65.757000000000005</v>
      </c>
      <c r="CE48" s="7">
        <v>65.593999999999994</v>
      </c>
      <c r="CF48" s="7">
        <v>65.245999999999995</v>
      </c>
      <c r="CG48" s="7">
        <v>64.849000000000004</v>
      </c>
      <c r="CH48" s="7">
        <v>64.688000000000002</v>
      </c>
      <c r="CI48" s="7">
        <v>64.626999999999995</v>
      </c>
      <c r="CJ48" s="7">
        <v>64.608999999999995</v>
      </c>
      <c r="CK48" s="7">
        <v>64.617999999999995</v>
      </c>
      <c r="CL48" s="7">
        <v>64.626000000000005</v>
      </c>
      <c r="CM48" s="7">
        <v>64.492999999999995</v>
      </c>
      <c r="CN48" s="7">
        <v>64.254000000000005</v>
      </c>
      <c r="CO48" s="7">
        <v>64.197999999999993</v>
      </c>
      <c r="CP48" s="7">
        <v>64.209999999999994</v>
      </c>
      <c r="CQ48" s="7"/>
      <c r="CR48" s="7"/>
      <c r="CS48" s="7"/>
      <c r="CT48" s="7"/>
    </row>
    <row r="49" spans="1:98" ht="49.5" customHeight="1">
      <c r="A49" s="104">
        <v>140</v>
      </c>
      <c r="B49"/>
      <c r="C49"/>
      <c r="D49"/>
      <c r="E49"/>
      <c r="F49"/>
      <c r="G49"/>
      <c r="H49"/>
      <c r="I49"/>
      <c r="J49"/>
      <c r="K49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>
        <v>67.73</v>
      </c>
      <c r="AJ49" s="7">
        <v>67.489999999999995</v>
      </c>
      <c r="AK49" s="7">
        <v>67.215999999999994</v>
      </c>
      <c r="AL49" s="7">
        <v>67.028999999999996</v>
      </c>
      <c r="AM49" s="7">
        <v>66.924999999999997</v>
      </c>
      <c r="AN49" s="7">
        <v>66.808000000000007</v>
      </c>
      <c r="AO49" s="7">
        <v>66.626999999999995</v>
      </c>
      <c r="AP49" s="7">
        <v>66.653000000000006</v>
      </c>
      <c r="AQ49" s="7">
        <v>66.683000000000007</v>
      </c>
      <c r="AR49" s="7">
        <v>66.739999999999995</v>
      </c>
      <c r="AS49" s="7">
        <v>66.540999999999997</v>
      </c>
      <c r="AT49" s="7">
        <v>66.472999999999999</v>
      </c>
      <c r="AU49" s="7">
        <v>66.472999999999999</v>
      </c>
      <c r="AV49" s="7">
        <v>66.52</v>
      </c>
      <c r="AW49" s="7">
        <v>66.453000000000003</v>
      </c>
      <c r="AX49" s="7">
        <v>66.430999999999997</v>
      </c>
      <c r="AY49" s="7">
        <v>66.414000000000001</v>
      </c>
      <c r="AZ49" s="7">
        <v>66.406999999999996</v>
      </c>
      <c r="BA49" s="7">
        <v>66.403999999999996</v>
      </c>
      <c r="BB49" s="7">
        <v>66.402000000000001</v>
      </c>
      <c r="BC49" s="7">
        <v>66.397000000000006</v>
      </c>
      <c r="BD49" s="7">
        <v>66.379000000000005</v>
      </c>
      <c r="BE49" s="7">
        <v>66.028000000000006</v>
      </c>
      <c r="BF49" s="7">
        <v>65.843000000000004</v>
      </c>
      <c r="BG49" s="7">
        <v>65.688000000000002</v>
      </c>
      <c r="BH49" s="7">
        <v>65.676000000000002</v>
      </c>
      <c r="BI49" s="7">
        <v>65.706000000000003</v>
      </c>
      <c r="BJ49" s="7">
        <v>65.768000000000001</v>
      </c>
      <c r="BK49" s="7">
        <v>65.763999999999996</v>
      </c>
      <c r="BL49" s="7">
        <v>65.742000000000004</v>
      </c>
      <c r="BM49" s="7">
        <v>65.626999999999995</v>
      </c>
      <c r="BN49" s="7">
        <v>65.668000000000006</v>
      </c>
      <c r="BO49" s="7">
        <v>65.763999999999996</v>
      </c>
      <c r="BP49" s="7">
        <v>65.852999999999994</v>
      </c>
      <c r="BQ49" s="7">
        <v>65.995000000000005</v>
      </c>
      <c r="BR49" s="7">
        <v>66.024000000000001</v>
      </c>
      <c r="BS49" s="7">
        <v>66.117000000000004</v>
      </c>
      <c r="BT49" s="7">
        <v>66.082999999999998</v>
      </c>
      <c r="BU49" s="7">
        <v>66.037000000000006</v>
      </c>
      <c r="BV49" s="7">
        <v>65.948999999999998</v>
      </c>
      <c r="BW49" s="7">
        <v>65.86</v>
      </c>
      <c r="BX49" s="7">
        <v>66.046999999999997</v>
      </c>
      <c r="BY49" s="7">
        <v>66.194000000000003</v>
      </c>
      <c r="BZ49" s="7">
        <v>66.08</v>
      </c>
      <c r="CA49" s="7">
        <v>66.02</v>
      </c>
      <c r="CB49" s="7">
        <v>65.986000000000004</v>
      </c>
      <c r="CC49" s="7">
        <v>65.909000000000006</v>
      </c>
      <c r="CD49" s="7">
        <v>65.849000000000004</v>
      </c>
      <c r="CE49" s="7">
        <v>65.817999999999998</v>
      </c>
      <c r="CF49" s="7">
        <v>65.66</v>
      </c>
      <c r="CG49" s="7">
        <v>65.213999999999999</v>
      </c>
      <c r="CH49" s="7">
        <v>64.727999999999994</v>
      </c>
      <c r="CI49" s="7">
        <v>64.641000000000005</v>
      </c>
      <c r="CJ49" s="7">
        <v>64.641999999999996</v>
      </c>
      <c r="CK49" s="7">
        <v>64.641000000000005</v>
      </c>
      <c r="CL49" s="7">
        <v>64.572999999999993</v>
      </c>
      <c r="CM49" s="7">
        <v>64.382000000000005</v>
      </c>
      <c r="CN49" s="7">
        <v>64.347999999999999</v>
      </c>
      <c r="CO49" s="7">
        <v>64.275999999999996</v>
      </c>
      <c r="CP49" s="7"/>
      <c r="CQ49" s="7"/>
      <c r="CR49" s="7"/>
      <c r="CS49" s="7"/>
      <c r="CT49" s="7"/>
    </row>
    <row r="50" spans="1:98" ht="49.5" customHeight="1">
      <c r="A50" s="104">
        <v>135</v>
      </c>
      <c r="B50"/>
      <c r="C50"/>
      <c r="D50"/>
      <c r="E50"/>
      <c r="F50"/>
      <c r="G50"/>
      <c r="H50"/>
      <c r="I50"/>
      <c r="J50"/>
      <c r="K50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>
        <v>68.956000000000003</v>
      </c>
      <c r="AK50" s="7">
        <v>68.244</v>
      </c>
      <c r="AL50" s="7">
        <v>67.492999999999995</v>
      </c>
      <c r="AM50" s="7">
        <v>67.236000000000004</v>
      </c>
      <c r="AN50" s="7">
        <v>66.849999999999994</v>
      </c>
      <c r="AO50" s="7">
        <v>66.558999999999997</v>
      </c>
      <c r="AP50" s="7">
        <v>66.635999999999996</v>
      </c>
      <c r="AQ50" s="7">
        <v>66.685000000000002</v>
      </c>
      <c r="AR50" s="7">
        <v>66.652000000000001</v>
      </c>
      <c r="AS50" s="7">
        <v>66.486000000000004</v>
      </c>
      <c r="AT50" s="7">
        <v>66.456999999999994</v>
      </c>
      <c r="AU50" s="7">
        <v>66.536000000000001</v>
      </c>
      <c r="AV50" s="7">
        <v>66.512</v>
      </c>
      <c r="AW50" s="7">
        <v>66.454999999999998</v>
      </c>
      <c r="AX50" s="7">
        <v>66.427000000000007</v>
      </c>
      <c r="AY50" s="7">
        <v>66.403999999999996</v>
      </c>
      <c r="AZ50" s="7">
        <v>66.403999999999996</v>
      </c>
      <c r="BA50" s="7">
        <v>66.403999999999996</v>
      </c>
      <c r="BB50" s="7">
        <v>66.394000000000005</v>
      </c>
      <c r="BC50" s="7">
        <v>66.355000000000004</v>
      </c>
      <c r="BD50" s="7">
        <v>66.337999999999994</v>
      </c>
      <c r="BE50" s="7">
        <v>66.391999999999996</v>
      </c>
      <c r="BF50" s="7">
        <v>65.953000000000003</v>
      </c>
      <c r="BG50" s="7">
        <v>65.691999999999993</v>
      </c>
      <c r="BH50" s="7">
        <v>65.658000000000001</v>
      </c>
      <c r="BI50" s="7">
        <v>65.688000000000002</v>
      </c>
      <c r="BJ50" s="7">
        <v>65.762</v>
      </c>
      <c r="BK50" s="7">
        <v>65.721000000000004</v>
      </c>
      <c r="BL50" s="7">
        <v>65.614000000000004</v>
      </c>
      <c r="BM50" s="7">
        <v>65.671000000000006</v>
      </c>
      <c r="BN50" s="7">
        <v>65.765000000000001</v>
      </c>
      <c r="BO50" s="7">
        <v>65.941000000000003</v>
      </c>
      <c r="BP50" s="7">
        <v>66.028000000000006</v>
      </c>
      <c r="BQ50" s="7">
        <v>65.837999999999994</v>
      </c>
      <c r="BR50" s="7">
        <v>65.918000000000006</v>
      </c>
      <c r="BS50" s="7">
        <v>65.997</v>
      </c>
      <c r="BT50" s="7">
        <v>66.343999999999994</v>
      </c>
      <c r="BU50" s="7">
        <v>66.135000000000005</v>
      </c>
      <c r="BV50" s="7">
        <v>65.926000000000002</v>
      </c>
      <c r="BW50" s="7">
        <v>65.718000000000004</v>
      </c>
      <c r="BX50" s="7">
        <v>65.509</v>
      </c>
      <c r="BY50" s="7">
        <v>65.3</v>
      </c>
      <c r="BZ50" s="7">
        <v>65.831999999999994</v>
      </c>
      <c r="CA50" s="7">
        <v>66.141999999999996</v>
      </c>
      <c r="CB50" s="7">
        <v>66.084999999999994</v>
      </c>
      <c r="CC50" s="7">
        <v>65.989999999999995</v>
      </c>
      <c r="CD50" s="7">
        <v>65.953999999999994</v>
      </c>
      <c r="CE50" s="7">
        <v>65.927000000000007</v>
      </c>
      <c r="CF50" s="7">
        <v>65.912000000000006</v>
      </c>
      <c r="CG50" s="7">
        <v>65.94</v>
      </c>
      <c r="CH50" s="7">
        <v>65.709000000000003</v>
      </c>
      <c r="CI50" s="7">
        <v>64.942999999999998</v>
      </c>
      <c r="CJ50" s="7">
        <v>64.843000000000004</v>
      </c>
      <c r="CK50" s="7">
        <v>64.671000000000006</v>
      </c>
      <c r="CL50" s="7">
        <v>64.423000000000002</v>
      </c>
      <c r="CM50" s="7">
        <v>64.36</v>
      </c>
      <c r="CN50" s="7">
        <v>64.344999999999999</v>
      </c>
      <c r="CO50" s="7"/>
      <c r="CP50" s="7"/>
      <c r="CQ50" s="7"/>
      <c r="CR50" s="7"/>
      <c r="CS50" s="7"/>
      <c r="CT50" s="7"/>
    </row>
    <row r="51" spans="1:98" ht="49.5" customHeight="1">
      <c r="A51" s="104">
        <v>130</v>
      </c>
      <c r="B51"/>
      <c r="C51"/>
      <c r="D51"/>
      <c r="E51"/>
      <c r="F51"/>
      <c r="G51"/>
      <c r="H51"/>
      <c r="I51"/>
      <c r="J51"/>
      <c r="K51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>
        <v>68.117999999999995</v>
      </c>
      <c r="AL51" s="7">
        <v>67.052999999999997</v>
      </c>
      <c r="AM51" s="7">
        <v>66.231999999999999</v>
      </c>
      <c r="AN51" s="7">
        <v>67.206999999999994</v>
      </c>
      <c r="AO51" s="7">
        <v>68.531000000000006</v>
      </c>
      <c r="AP51" s="7">
        <v>67.838999999999999</v>
      </c>
      <c r="AQ51" s="7">
        <v>67.025999999999996</v>
      </c>
      <c r="AR51" s="7">
        <v>66.772999999999996</v>
      </c>
      <c r="AS51" s="7">
        <v>66.441000000000003</v>
      </c>
      <c r="AT51" s="7">
        <v>66.432000000000002</v>
      </c>
      <c r="AU51" s="7">
        <v>66.664000000000001</v>
      </c>
      <c r="AV51" s="7">
        <v>66.501999999999995</v>
      </c>
      <c r="AW51" s="7">
        <v>66.438000000000002</v>
      </c>
      <c r="AX51" s="7">
        <v>66.403999999999996</v>
      </c>
      <c r="AY51" s="7">
        <v>66.388000000000005</v>
      </c>
      <c r="AZ51" s="7">
        <v>66.394000000000005</v>
      </c>
      <c r="BA51" s="7">
        <v>66.402000000000001</v>
      </c>
      <c r="BB51" s="7">
        <v>66.343999999999994</v>
      </c>
      <c r="BC51" s="7">
        <v>66.302000000000007</v>
      </c>
      <c r="BD51" s="7">
        <v>66.307000000000002</v>
      </c>
      <c r="BE51" s="7">
        <v>66.325000000000003</v>
      </c>
      <c r="BF51" s="7">
        <v>66.484999999999999</v>
      </c>
      <c r="BG51" s="7">
        <v>65.850999999999999</v>
      </c>
      <c r="BH51" s="7">
        <v>65.704999999999998</v>
      </c>
      <c r="BI51" s="7">
        <v>65.78</v>
      </c>
      <c r="BJ51" s="7">
        <v>65.69</v>
      </c>
      <c r="BK51" s="7">
        <v>65.61</v>
      </c>
      <c r="BL51" s="7">
        <v>65.686000000000007</v>
      </c>
      <c r="BM51" s="7">
        <v>65.781999999999996</v>
      </c>
      <c r="BN51" s="7">
        <v>65.938999999999993</v>
      </c>
      <c r="BO51" s="7">
        <v>66.100999999999999</v>
      </c>
      <c r="BP51" s="7">
        <v>66.268000000000001</v>
      </c>
      <c r="BQ51" s="7">
        <v>66.290999999999997</v>
      </c>
      <c r="BR51" s="7">
        <v>66.200999999999993</v>
      </c>
      <c r="BS51" s="7">
        <v>66.680000000000007</v>
      </c>
      <c r="BT51" s="7"/>
      <c r="BU51" s="7"/>
      <c r="BV51" s="7"/>
      <c r="BW51" s="7"/>
      <c r="BX51" s="7"/>
      <c r="BY51" s="7"/>
      <c r="BZ51" s="7"/>
      <c r="CA51" s="7">
        <v>65.403999999999996</v>
      </c>
      <c r="CB51" s="7">
        <v>65.567999999999998</v>
      </c>
      <c r="CC51" s="7">
        <v>65.777000000000001</v>
      </c>
      <c r="CD51" s="7">
        <v>66.058000000000007</v>
      </c>
      <c r="CE51" s="7">
        <v>66.019000000000005</v>
      </c>
      <c r="CF51" s="7">
        <v>66.03</v>
      </c>
      <c r="CG51" s="7">
        <v>66.001000000000005</v>
      </c>
      <c r="CH51" s="7">
        <v>65.988</v>
      </c>
      <c r="CI51" s="7">
        <v>65.634</v>
      </c>
      <c r="CJ51" s="7">
        <v>65.256</v>
      </c>
      <c r="CK51" s="7">
        <v>65.063000000000002</v>
      </c>
      <c r="CL51" s="7">
        <v>64.519000000000005</v>
      </c>
      <c r="CM51" s="7">
        <v>64.38</v>
      </c>
      <c r="CN51" s="7"/>
      <c r="CO51" s="7"/>
      <c r="CP51" s="7"/>
      <c r="CQ51" s="7"/>
      <c r="CR51" s="7"/>
      <c r="CS51" s="7"/>
      <c r="CT51" s="7"/>
    </row>
    <row r="52" spans="1:98" ht="49.5" customHeight="1">
      <c r="A52" s="104">
        <v>125</v>
      </c>
      <c r="B52"/>
      <c r="C52"/>
      <c r="D52"/>
      <c r="E52"/>
      <c r="F52"/>
      <c r="G52"/>
      <c r="H52"/>
      <c r="I52"/>
      <c r="J52"/>
      <c r="K52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>
        <v>68.504000000000005</v>
      </c>
      <c r="AM52" s="7">
        <v>66.305999999999997</v>
      </c>
      <c r="AN52" s="7">
        <v>65.254000000000005</v>
      </c>
      <c r="AO52" s="7">
        <v>65.528999999999996</v>
      </c>
      <c r="AP52" s="7">
        <v>65.823999999999998</v>
      </c>
      <c r="AQ52" s="7">
        <v>67.545000000000002</v>
      </c>
      <c r="AR52" s="7">
        <v>68.346999999999994</v>
      </c>
      <c r="AS52" s="7">
        <v>67.563999999999993</v>
      </c>
      <c r="AT52" s="7">
        <v>66.787999999999997</v>
      </c>
      <c r="AU52" s="7">
        <v>66.864000000000004</v>
      </c>
      <c r="AV52" s="7">
        <v>66.563000000000002</v>
      </c>
      <c r="AW52" s="7">
        <v>66.495999999999995</v>
      </c>
      <c r="AX52" s="7">
        <v>66.427999999999997</v>
      </c>
      <c r="AY52" s="7">
        <v>66.45</v>
      </c>
      <c r="AZ52" s="7">
        <v>66.519000000000005</v>
      </c>
      <c r="BA52" s="7">
        <v>66.468999999999994</v>
      </c>
      <c r="BB52" s="7">
        <v>66.382000000000005</v>
      </c>
      <c r="BC52" s="7">
        <v>66.304000000000002</v>
      </c>
      <c r="BD52" s="7">
        <v>66.287999999999997</v>
      </c>
      <c r="BE52" s="7">
        <v>66.293999999999997</v>
      </c>
      <c r="BF52" s="7">
        <v>66.408000000000001</v>
      </c>
      <c r="BG52" s="7">
        <v>66.477000000000004</v>
      </c>
      <c r="BH52" s="7">
        <v>65.983999999999995</v>
      </c>
      <c r="BI52" s="7">
        <v>65.756</v>
      </c>
      <c r="BJ52" s="7">
        <v>65.625</v>
      </c>
      <c r="BK52" s="7">
        <v>65.673000000000002</v>
      </c>
      <c r="BL52" s="7">
        <v>65.724000000000004</v>
      </c>
      <c r="BM52" s="7">
        <v>65.805999999999997</v>
      </c>
      <c r="BN52" s="7">
        <v>66.076999999999998</v>
      </c>
      <c r="BO52" s="7">
        <v>66.27</v>
      </c>
      <c r="BP52" s="7">
        <v>66.436999999999998</v>
      </c>
      <c r="BQ52" s="7">
        <v>66.489999999999995</v>
      </c>
      <c r="BR52" s="7">
        <v>66.382000000000005</v>
      </c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>
        <v>65.37</v>
      </c>
      <c r="CD52" s="7">
        <v>65.384</v>
      </c>
      <c r="CE52" s="7">
        <v>65.866</v>
      </c>
      <c r="CF52" s="7">
        <v>66.102000000000004</v>
      </c>
      <c r="CG52" s="7">
        <v>66.084000000000003</v>
      </c>
      <c r="CH52" s="7">
        <v>66.06</v>
      </c>
      <c r="CI52" s="7">
        <v>66.007000000000005</v>
      </c>
      <c r="CJ52" s="7">
        <v>66.003</v>
      </c>
      <c r="CK52" s="7">
        <v>65.619</v>
      </c>
      <c r="CL52" s="7">
        <v>65.204999999999998</v>
      </c>
      <c r="CM52" s="7"/>
      <c r="CN52" s="7"/>
      <c r="CO52" s="7"/>
      <c r="CP52" s="7"/>
      <c r="CQ52" s="7"/>
      <c r="CR52" s="7"/>
      <c r="CS52" s="7"/>
      <c r="CT52" s="7"/>
    </row>
    <row r="53" spans="1:98" ht="49.5" customHeight="1">
      <c r="A53" s="104">
        <v>120</v>
      </c>
      <c r="B53"/>
      <c r="C53"/>
      <c r="D53"/>
      <c r="E53"/>
      <c r="F53"/>
      <c r="G53"/>
      <c r="H53"/>
      <c r="I53"/>
      <c r="J53"/>
      <c r="K53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>
        <v>68.521000000000001</v>
      </c>
      <c r="AN53" s="7">
        <v>66.713999999999999</v>
      </c>
      <c r="AO53" s="7">
        <v>65.503</v>
      </c>
      <c r="AP53" s="7">
        <v>66.034999999999997</v>
      </c>
      <c r="AQ53" s="7">
        <v>67.543000000000006</v>
      </c>
      <c r="AR53" s="7">
        <v>67.183000000000007</v>
      </c>
      <c r="AS53" s="7">
        <v>66.938000000000002</v>
      </c>
      <c r="AT53" s="7">
        <v>67.808999999999997</v>
      </c>
      <c r="AU53" s="7">
        <v>68.260000000000005</v>
      </c>
      <c r="AV53" s="7">
        <v>67.304000000000002</v>
      </c>
      <c r="AW53" s="7">
        <v>66.668000000000006</v>
      </c>
      <c r="AX53" s="7">
        <v>66.650999999999996</v>
      </c>
      <c r="AY53" s="7">
        <v>66.635000000000005</v>
      </c>
      <c r="AZ53" s="7">
        <v>66.614999999999995</v>
      </c>
      <c r="BA53" s="7">
        <v>66.507999999999996</v>
      </c>
      <c r="BB53" s="7">
        <v>66.450999999999993</v>
      </c>
      <c r="BC53" s="7">
        <v>66.384</v>
      </c>
      <c r="BD53" s="7">
        <v>66.307000000000002</v>
      </c>
      <c r="BE53" s="7">
        <v>66.290999999999997</v>
      </c>
      <c r="BF53" s="7">
        <v>66.293999999999997</v>
      </c>
      <c r="BG53" s="7">
        <v>66.367999999999995</v>
      </c>
      <c r="BH53" s="7">
        <v>66.070999999999998</v>
      </c>
      <c r="BI53" s="7">
        <v>65.825999999999993</v>
      </c>
      <c r="BJ53" s="7">
        <v>65.724999999999994</v>
      </c>
      <c r="BK53" s="7">
        <v>65.715999999999994</v>
      </c>
      <c r="BL53" s="7">
        <v>65.745000000000005</v>
      </c>
      <c r="BM53" s="7">
        <v>65.828000000000003</v>
      </c>
      <c r="BN53" s="7">
        <v>65.924000000000007</v>
      </c>
      <c r="BO53" s="7">
        <v>66.296000000000006</v>
      </c>
      <c r="BP53" s="7">
        <v>66.531999999999996</v>
      </c>
      <c r="BQ53" s="7">
        <v>66.516999999999996</v>
      </c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>
        <v>65.352999999999994</v>
      </c>
      <c r="CF53" s="7">
        <v>65.260999999999996</v>
      </c>
      <c r="CG53" s="7">
        <v>65.647999999999996</v>
      </c>
      <c r="CH53" s="7">
        <v>66.177999999999997</v>
      </c>
      <c r="CI53" s="7">
        <v>66.153999999999996</v>
      </c>
      <c r="CJ53" s="7">
        <v>66.122</v>
      </c>
      <c r="CK53" s="7">
        <v>66.010999999999996</v>
      </c>
      <c r="CL53" s="7"/>
      <c r="CM53" s="7"/>
      <c r="CN53" s="7"/>
      <c r="CO53" s="7"/>
      <c r="CP53" s="7"/>
      <c r="CQ53" s="7"/>
      <c r="CR53" s="7"/>
      <c r="CS53" s="7"/>
      <c r="CT53" s="7"/>
    </row>
    <row r="54" spans="1:98" ht="49.5" customHeight="1">
      <c r="A54" s="104">
        <v>115</v>
      </c>
      <c r="B54"/>
      <c r="C54"/>
      <c r="D54"/>
      <c r="E54"/>
      <c r="F54"/>
      <c r="G54"/>
      <c r="H54"/>
      <c r="I54"/>
      <c r="J54"/>
      <c r="K54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>
        <v>68.325999999999993</v>
      </c>
      <c r="AO54" s="7">
        <v>66.853999999999999</v>
      </c>
      <c r="AP54" s="7">
        <v>66.625</v>
      </c>
      <c r="AQ54" s="7">
        <v>68.102000000000004</v>
      </c>
      <c r="AR54" s="7">
        <v>67.543000000000006</v>
      </c>
      <c r="AS54" s="7">
        <v>66.813000000000002</v>
      </c>
      <c r="AT54" s="7">
        <v>66.894999999999996</v>
      </c>
      <c r="AU54" s="7">
        <v>66.834999999999994</v>
      </c>
      <c r="AV54" s="7">
        <v>67.427999999999997</v>
      </c>
      <c r="AW54" s="7">
        <v>68.218999999999994</v>
      </c>
      <c r="AX54" s="7">
        <v>67.603999999999999</v>
      </c>
      <c r="AY54" s="7">
        <v>67.290000000000006</v>
      </c>
      <c r="AZ54" s="7">
        <v>66.924999999999997</v>
      </c>
      <c r="BA54" s="7">
        <v>66.519000000000005</v>
      </c>
      <c r="BB54" s="7">
        <v>66.478999999999999</v>
      </c>
      <c r="BC54" s="7">
        <v>66.433999999999997</v>
      </c>
      <c r="BD54" s="7">
        <v>66.372</v>
      </c>
      <c r="BE54" s="7">
        <v>66.311000000000007</v>
      </c>
      <c r="BF54" s="7">
        <v>66.302999999999997</v>
      </c>
      <c r="BG54" s="7">
        <v>66.245000000000005</v>
      </c>
      <c r="BH54" s="7">
        <v>66.228999999999999</v>
      </c>
      <c r="BI54" s="7">
        <v>66.239000000000004</v>
      </c>
      <c r="BJ54" s="7">
        <v>66.343999999999994</v>
      </c>
      <c r="BK54" s="7">
        <v>65.978999999999999</v>
      </c>
      <c r="BL54" s="7">
        <v>65.771000000000001</v>
      </c>
      <c r="BM54" s="7">
        <v>65.793999999999997</v>
      </c>
      <c r="BN54" s="7">
        <v>65.921000000000006</v>
      </c>
      <c r="BO54" s="7">
        <v>66.097999999999999</v>
      </c>
      <c r="BP54" s="7">
        <v>66.344999999999999</v>
      </c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>
        <v>65.429000000000002</v>
      </c>
      <c r="CH54" s="7">
        <v>65.353999999999999</v>
      </c>
      <c r="CI54" s="7">
        <v>65.596999999999994</v>
      </c>
      <c r="CJ54" s="7">
        <v>66.242000000000004</v>
      </c>
      <c r="CK54" s="7"/>
      <c r="CL54" s="7"/>
      <c r="CM54" s="7"/>
      <c r="CN54" s="7"/>
      <c r="CO54" s="7"/>
      <c r="CP54" s="7"/>
      <c r="CQ54" s="7"/>
      <c r="CR54" s="7"/>
      <c r="CS54" s="7"/>
      <c r="CT54" s="7"/>
    </row>
    <row r="55" spans="1:98" ht="49.5" customHeight="1">
      <c r="A55" s="104">
        <v>110</v>
      </c>
      <c r="B55"/>
      <c r="C55"/>
      <c r="D55"/>
      <c r="E55"/>
      <c r="F55"/>
      <c r="G55"/>
      <c r="H55"/>
      <c r="I55"/>
      <c r="J55"/>
      <c r="K55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>
        <v>68.081000000000003</v>
      </c>
      <c r="AP55" s="7">
        <v>67.320999999999998</v>
      </c>
      <c r="AQ55" s="7">
        <v>67.096999999999994</v>
      </c>
      <c r="AR55" s="7">
        <v>66.929000000000002</v>
      </c>
      <c r="AS55" s="7">
        <v>66.891999999999996</v>
      </c>
      <c r="AT55" s="7">
        <v>67.033000000000001</v>
      </c>
      <c r="AU55" s="7">
        <v>66.822000000000003</v>
      </c>
      <c r="AV55" s="7">
        <v>66.78</v>
      </c>
      <c r="AW55" s="7">
        <v>66.784000000000006</v>
      </c>
      <c r="AX55" s="7">
        <v>66.775999999999996</v>
      </c>
      <c r="AY55" s="7">
        <v>68.152000000000001</v>
      </c>
      <c r="AZ55" s="7">
        <v>67.396000000000001</v>
      </c>
      <c r="BA55" s="7">
        <v>66.638999999999996</v>
      </c>
      <c r="BB55" s="7">
        <v>66.447000000000003</v>
      </c>
      <c r="BC55" s="7">
        <v>66.424000000000007</v>
      </c>
      <c r="BD55" s="7">
        <v>66.402000000000001</v>
      </c>
      <c r="BE55" s="7">
        <v>66.251000000000005</v>
      </c>
      <c r="BF55" s="7">
        <v>66.262</v>
      </c>
      <c r="BG55" s="7">
        <v>66.262</v>
      </c>
      <c r="BH55" s="7">
        <v>66.328000000000003</v>
      </c>
      <c r="BI55" s="7">
        <v>66.421999999999997</v>
      </c>
      <c r="BJ55" s="7">
        <v>66.587000000000003</v>
      </c>
      <c r="BK55" s="7">
        <v>66.361000000000004</v>
      </c>
      <c r="BL55" s="7">
        <v>66.119</v>
      </c>
      <c r="BM55" s="7">
        <v>65.87</v>
      </c>
      <c r="BN55" s="7">
        <v>65.962000000000003</v>
      </c>
      <c r="BO55" s="7">
        <v>66.152000000000001</v>
      </c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>
        <v>65.5</v>
      </c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</row>
    <row r="56" spans="1:98" ht="49.5" customHeight="1">
      <c r="A56" s="104">
        <v>105</v>
      </c>
      <c r="B56"/>
      <c r="C56"/>
      <c r="D56"/>
      <c r="E56"/>
      <c r="F56"/>
      <c r="G56"/>
      <c r="H56"/>
      <c r="I56"/>
      <c r="J56"/>
      <c r="K56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>
        <v>67.971000000000004</v>
      </c>
      <c r="AQ56" s="7">
        <v>67.162000000000006</v>
      </c>
      <c r="AR56" s="7">
        <v>66.947999999999993</v>
      </c>
      <c r="AS56" s="7">
        <v>66.984999999999999</v>
      </c>
      <c r="AT56" s="7">
        <v>67.070999999999998</v>
      </c>
      <c r="AU56" s="7">
        <v>66.942999999999998</v>
      </c>
      <c r="AV56" s="7">
        <v>66.837000000000003</v>
      </c>
      <c r="AW56" s="7">
        <v>66.7</v>
      </c>
      <c r="AX56" s="7">
        <v>66.614999999999995</v>
      </c>
      <c r="AY56" s="7">
        <v>68.137</v>
      </c>
      <c r="AZ56" s="7">
        <v>67.584000000000003</v>
      </c>
      <c r="BA56" s="7">
        <v>67.012</v>
      </c>
      <c r="BB56" s="7">
        <v>66.412000000000006</v>
      </c>
      <c r="BC56" s="7">
        <v>66.376999999999995</v>
      </c>
      <c r="BD56" s="7">
        <v>66.275999999999996</v>
      </c>
      <c r="BE56" s="7">
        <v>66.225999999999999</v>
      </c>
      <c r="BF56" s="7">
        <v>66.266999999999996</v>
      </c>
      <c r="BG56" s="7">
        <v>66.323999999999998</v>
      </c>
      <c r="BH56" s="7">
        <v>66.39</v>
      </c>
      <c r="BI56" s="7">
        <v>66.44</v>
      </c>
      <c r="BJ56" s="7">
        <v>66.453999999999994</v>
      </c>
      <c r="BK56" s="7">
        <v>66.843999999999994</v>
      </c>
      <c r="BL56" s="7">
        <v>66.093000000000004</v>
      </c>
      <c r="BM56" s="7">
        <v>65.94</v>
      </c>
      <c r="BN56" s="7">
        <v>66.281000000000006</v>
      </c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</row>
    <row r="57" spans="1:98" ht="49.5" customHeight="1">
      <c r="A57" s="104">
        <v>100</v>
      </c>
      <c r="B57"/>
      <c r="C57"/>
      <c r="D57"/>
      <c r="E57"/>
      <c r="F57"/>
      <c r="G57"/>
      <c r="H57"/>
      <c r="I57"/>
      <c r="J57"/>
      <c r="K5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>
        <v>68.131</v>
      </c>
      <c r="AR57" s="7">
        <v>67.233999999999995</v>
      </c>
      <c r="AS57" s="7">
        <v>67.051000000000002</v>
      </c>
      <c r="AT57" s="7">
        <v>67.102000000000004</v>
      </c>
      <c r="AU57" s="7">
        <v>67.016000000000005</v>
      </c>
      <c r="AV57" s="7">
        <v>66.903000000000006</v>
      </c>
      <c r="AW57" s="7">
        <v>66.664000000000001</v>
      </c>
      <c r="AX57" s="7">
        <v>66.915000000000006</v>
      </c>
      <c r="AY57" s="7">
        <v>68.061999999999998</v>
      </c>
      <c r="AZ57" s="7">
        <v>67.424999999999997</v>
      </c>
      <c r="BA57" s="7">
        <v>66.870999999999995</v>
      </c>
      <c r="BB57" s="7">
        <v>66.546000000000006</v>
      </c>
      <c r="BC57" s="7">
        <v>66.338999999999999</v>
      </c>
      <c r="BD57" s="7">
        <v>66.257999999999996</v>
      </c>
      <c r="BE57" s="7">
        <v>66.242999999999995</v>
      </c>
      <c r="BF57" s="7">
        <v>66.322999999999993</v>
      </c>
      <c r="BG57" s="7">
        <v>66.378</v>
      </c>
      <c r="BH57" s="7">
        <v>66.423000000000002</v>
      </c>
      <c r="BI57" s="7">
        <v>66.411000000000001</v>
      </c>
      <c r="BJ57" s="7">
        <v>66.394000000000005</v>
      </c>
      <c r="BK57" s="7">
        <v>66.409000000000006</v>
      </c>
      <c r="BL57" s="7">
        <v>67.055999999999997</v>
      </c>
      <c r="BM57" s="7">
        <v>66.070999999999998</v>
      </c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</row>
    <row r="58" spans="1:98" ht="49.5" customHeight="1">
      <c r="A58" s="104">
        <v>95</v>
      </c>
      <c r="B58"/>
      <c r="C58"/>
      <c r="D58"/>
      <c r="E58"/>
      <c r="F58"/>
      <c r="G58"/>
      <c r="H58"/>
      <c r="I58"/>
      <c r="J58"/>
      <c r="K58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>
        <v>68.456999999999994</v>
      </c>
      <c r="AS58" s="7">
        <v>68.013999999999996</v>
      </c>
      <c r="AT58" s="7">
        <v>67.087000000000003</v>
      </c>
      <c r="AU58" s="7">
        <v>67.001999999999995</v>
      </c>
      <c r="AV58" s="7">
        <v>66.923000000000002</v>
      </c>
      <c r="AW58" s="7">
        <v>66.658000000000001</v>
      </c>
      <c r="AX58" s="7">
        <v>66.451999999999998</v>
      </c>
      <c r="AY58" s="7">
        <v>67.27</v>
      </c>
      <c r="AZ58" s="7">
        <v>67.296000000000006</v>
      </c>
      <c r="BA58" s="7">
        <v>66.688999999999993</v>
      </c>
      <c r="BB58" s="7">
        <v>66.262</v>
      </c>
      <c r="BC58" s="7">
        <v>66.268000000000001</v>
      </c>
      <c r="BD58" s="7">
        <v>66.239000000000004</v>
      </c>
      <c r="BE58" s="7">
        <v>66.293999999999997</v>
      </c>
      <c r="BF58" s="7">
        <v>66.379000000000005</v>
      </c>
      <c r="BG58" s="7">
        <v>66.421999999999997</v>
      </c>
      <c r="BH58" s="7">
        <v>66.418999999999997</v>
      </c>
      <c r="BI58" s="7">
        <v>66.424999999999997</v>
      </c>
      <c r="BJ58" s="7">
        <v>66.42</v>
      </c>
      <c r="BK58" s="7">
        <v>66.400000000000006</v>
      </c>
      <c r="BL58" s="7">
        <v>66.334999999999994</v>
      </c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</row>
    <row r="59" spans="1:98" ht="49.5" customHeight="1">
      <c r="A59" s="104">
        <v>90</v>
      </c>
      <c r="B59"/>
      <c r="C59"/>
      <c r="D59"/>
      <c r="E59"/>
      <c r="F59"/>
      <c r="G59"/>
      <c r="H59"/>
      <c r="I59"/>
      <c r="J59"/>
      <c r="K59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>
        <v>68.34</v>
      </c>
      <c r="AT59" s="7">
        <v>67.316000000000003</v>
      </c>
      <c r="AU59" s="7">
        <v>67.132999999999996</v>
      </c>
      <c r="AV59" s="7">
        <v>67.013000000000005</v>
      </c>
      <c r="AW59" s="7">
        <v>66.617999999999995</v>
      </c>
      <c r="AX59" s="7">
        <v>66.516000000000005</v>
      </c>
      <c r="AY59" s="7">
        <v>66.739999999999995</v>
      </c>
      <c r="AZ59" s="7">
        <v>66.963999999999999</v>
      </c>
      <c r="BA59" s="7">
        <v>66.650000000000006</v>
      </c>
      <c r="BB59" s="7">
        <v>66.447000000000003</v>
      </c>
      <c r="BC59" s="7">
        <v>66.349999999999994</v>
      </c>
      <c r="BD59" s="7">
        <v>66.305999999999997</v>
      </c>
      <c r="BE59" s="7">
        <v>66.352000000000004</v>
      </c>
      <c r="BF59" s="7">
        <v>66.414000000000001</v>
      </c>
      <c r="BG59" s="7">
        <v>66.430000000000007</v>
      </c>
      <c r="BH59" s="7">
        <v>66.432000000000002</v>
      </c>
      <c r="BI59" s="7">
        <v>66.426000000000002</v>
      </c>
      <c r="BJ59" s="7">
        <v>66.429000000000002</v>
      </c>
      <c r="BK59" s="7">
        <v>66.44</v>
      </c>
      <c r="BL59" s="7">
        <v>66.558000000000007</v>
      </c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</row>
    <row r="60" spans="1:98" ht="49.5" customHeight="1">
      <c r="A60" s="104">
        <v>85</v>
      </c>
      <c r="B60"/>
      <c r="C60"/>
      <c r="D60"/>
      <c r="E60"/>
      <c r="F60"/>
      <c r="G60"/>
      <c r="H60"/>
      <c r="I60"/>
      <c r="J60"/>
      <c r="K60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>
        <v>68.8</v>
      </c>
      <c r="AU60" s="7">
        <v>67.61</v>
      </c>
      <c r="AV60" s="7">
        <v>67.016999999999996</v>
      </c>
      <c r="AW60" s="7">
        <v>66.665000000000006</v>
      </c>
      <c r="AX60" s="7">
        <v>66.656999999999996</v>
      </c>
      <c r="AY60" s="7">
        <v>66.748999999999995</v>
      </c>
      <c r="AZ60" s="7">
        <v>66.974000000000004</v>
      </c>
      <c r="BA60" s="7">
        <v>66.897000000000006</v>
      </c>
      <c r="BB60" s="7">
        <v>66.623000000000005</v>
      </c>
      <c r="BC60" s="7">
        <v>66.457999999999998</v>
      </c>
      <c r="BD60" s="7">
        <v>66.42</v>
      </c>
      <c r="BE60" s="7">
        <v>66.409000000000006</v>
      </c>
      <c r="BF60" s="7">
        <v>66.38</v>
      </c>
      <c r="BG60" s="7">
        <v>66.391000000000005</v>
      </c>
      <c r="BH60" s="7">
        <v>66.412000000000006</v>
      </c>
      <c r="BI60" s="7">
        <v>66.441000000000003</v>
      </c>
      <c r="BJ60" s="7">
        <v>66.430999999999997</v>
      </c>
      <c r="BK60" s="7">
        <v>66.685000000000002</v>
      </c>
      <c r="BL60" s="7">
        <v>66.781000000000006</v>
      </c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</row>
    <row r="61" spans="1:98" ht="49.5" customHeight="1">
      <c r="A61" s="104">
        <v>80</v>
      </c>
      <c r="B61"/>
      <c r="C61"/>
      <c r="D61"/>
      <c r="E61"/>
      <c r="F61"/>
      <c r="G61"/>
      <c r="H61"/>
      <c r="I61"/>
      <c r="J61"/>
      <c r="K61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>
        <v>68.738</v>
      </c>
      <c r="AV61" s="7">
        <v>67.52</v>
      </c>
      <c r="AW61" s="7">
        <v>67.022000000000006</v>
      </c>
      <c r="AX61" s="7">
        <v>66.84</v>
      </c>
      <c r="AY61" s="7">
        <v>66.929000000000002</v>
      </c>
      <c r="AZ61" s="7">
        <v>66.89</v>
      </c>
      <c r="BA61" s="7">
        <v>66.959000000000003</v>
      </c>
      <c r="BB61" s="7">
        <v>67.08</v>
      </c>
      <c r="BC61" s="7">
        <v>66.643000000000001</v>
      </c>
      <c r="BD61" s="7">
        <v>66.486000000000004</v>
      </c>
      <c r="BE61" s="7">
        <v>66.435000000000002</v>
      </c>
      <c r="BF61" s="7">
        <v>66.382000000000005</v>
      </c>
      <c r="BG61" s="7">
        <v>66.349000000000004</v>
      </c>
      <c r="BH61" s="7">
        <v>66.376999999999995</v>
      </c>
      <c r="BI61" s="7">
        <v>66.415000000000006</v>
      </c>
      <c r="BJ61" s="7">
        <v>66.81</v>
      </c>
      <c r="BK61" s="7">
        <v>66.930999999999997</v>
      </c>
      <c r="BL61" s="7">
        <v>67.004000000000005</v>
      </c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</row>
    <row r="62" spans="1:98" ht="49.5" customHeight="1">
      <c r="A62" s="104">
        <v>75</v>
      </c>
      <c r="B62"/>
      <c r="C62"/>
      <c r="D62"/>
      <c r="E62"/>
      <c r="F62"/>
      <c r="G62"/>
      <c r="H62"/>
      <c r="I62"/>
      <c r="J62"/>
      <c r="K62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>
        <v>68.53</v>
      </c>
      <c r="AW62" s="7">
        <v>67.575999999999993</v>
      </c>
      <c r="AX62" s="7">
        <v>67.052000000000007</v>
      </c>
      <c r="AY62" s="7">
        <v>67.051000000000002</v>
      </c>
      <c r="AZ62" s="7">
        <v>66.912999999999997</v>
      </c>
      <c r="BA62" s="7">
        <v>66.95</v>
      </c>
      <c r="BB62" s="7">
        <v>67.007000000000005</v>
      </c>
      <c r="BC62" s="7">
        <v>67.290999999999997</v>
      </c>
      <c r="BD62" s="7">
        <v>67.055000000000007</v>
      </c>
      <c r="BE62" s="7">
        <v>66.521000000000001</v>
      </c>
      <c r="BF62" s="7">
        <v>66.430999999999997</v>
      </c>
      <c r="BG62" s="7">
        <v>66.370999999999995</v>
      </c>
      <c r="BH62" s="7">
        <v>66.417000000000002</v>
      </c>
      <c r="BI62" s="7">
        <v>66.594999999999999</v>
      </c>
      <c r="BJ62" s="7">
        <v>67.188999999999993</v>
      </c>
      <c r="BK62" s="7">
        <v>67.176000000000002</v>
      </c>
      <c r="BL62" s="7">
        <v>67.225999999999999</v>
      </c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</row>
    <row r="63" spans="1:98" ht="49.5" customHeight="1">
      <c r="A63" s="104">
        <v>70</v>
      </c>
      <c r="B63"/>
      <c r="C63"/>
      <c r="D63"/>
      <c r="E63"/>
      <c r="F63"/>
      <c r="G63"/>
      <c r="H63"/>
      <c r="I63"/>
      <c r="J63"/>
      <c r="K63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>
        <v>68.361999999999995</v>
      </c>
      <c r="AX63" s="7">
        <v>67.366</v>
      </c>
      <c r="AY63" s="7">
        <v>67.149000000000001</v>
      </c>
      <c r="AZ63" s="7">
        <v>67.043999999999997</v>
      </c>
      <c r="BA63" s="7">
        <v>67.031000000000006</v>
      </c>
      <c r="BB63" s="7">
        <v>67.028999999999996</v>
      </c>
      <c r="BC63" s="7">
        <v>67.751999999999995</v>
      </c>
      <c r="BD63" s="7">
        <v>68.09</v>
      </c>
      <c r="BE63" s="7">
        <v>67.988</v>
      </c>
      <c r="BF63" s="7">
        <v>66.602999999999994</v>
      </c>
      <c r="BG63" s="7">
        <v>66.536000000000001</v>
      </c>
      <c r="BH63" s="7">
        <v>66.754000000000005</v>
      </c>
      <c r="BI63" s="7">
        <v>67.162999999999997</v>
      </c>
      <c r="BJ63" s="7">
        <v>67.686999999999998</v>
      </c>
      <c r="BK63" s="7">
        <v>67.421000000000006</v>
      </c>
      <c r="BL63" s="7">
        <v>67.448999999999998</v>
      </c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</row>
    <row r="64" spans="1:98" ht="49.5" customHeight="1">
      <c r="A64" s="104">
        <v>65</v>
      </c>
      <c r="B64"/>
      <c r="C64"/>
      <c r="D64"/>
      <c r="E64"/>
      <c r="F64"/>
      <c r="G64"/>
      <c r="H64"/>
      <c r="I64"/>
      <c r="J64"/>
      <c r="K64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>
        <v>67.698999999999998</v>
      </c>
      <c r="AY64" s="7">
        <v>67.358999999999995</v>
      </c>
      <c r="AZ64" s="7">
        <v>67.164000000000001</v>
      </c>
      <c r="BA64" s="7">
        <v>67.147999999999996</v>
      </c>
      <c r="BB64" s="7">
        <v>67.569999999999993</v>
      </c>
      <c r="BC64" s="7">
        <v>68.075000000000003</v>
      </c>
      <c r="BD64" s="7">
        <v>67.950999999999993</v>
      </c>
      <c r="BE64" s="7">
        <v>67.927999999999997</v>
      </c>
      <c r="BF64" s="7">
        <v>67.766000000000005</v>
      </c>
      <c r="BG64" s="7">
        <v>67.384</v>
      </c>
      <c r="BH64" s="7">
        <v>67.739999999999995</v>
      </c>
      <c r="BI64" s="7">
        <v>67.721999999999994</v>
      </c>
      <c r="BJ64" s="7">
        <v>67.822999999999993</v>
      </c>
      <c r="BK64" s="7">
        <v>67.727999999999994</v>
      </c>
      <c r="BL64" s="7">
        <v>67.671999999999997</v>
      </c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</row>
    <row r="65" spans="1:98" ht="49.5" customHeight="1">
      <c r="A65" s="104">
        <v>60</v>
      </c>
      <c r="B65"/>
      <c r="C65"/>
      <c r="D65"/>
      <c r="E65"/>
      <c r="F65"/>
      <c r="G65"/>
      <c r="H65"/>
      <c r="I65"/>
      <c r="J65"/>
      <c r="K65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>
        <v>67.263000000000005</v>
      </c>
      <c r="BA65" s="7">
        <v>67.322000000000003</v>
      </c>
      <c r="BB65" s="7">
        <v>68.135000000000005</v>
      </c>
      <c r="BC65" s="7">
        <v>68.007999999999996</v>
      </c>
      <c r="BD65" s="7">
        <v>67.777000000000001</v>
      </c>
      <c r="BE65" s="7">
        <v>67.673000000000002</v>
      </c>
      <c r="BF65" s="7">
        <v>67.509</v>
      </c>
      <c r="BG65" s="7">
        <v>67.558000000000007</v>
      </c>
      <c r="BH65" s="7">
        <v>67.783000000000001</v>
      </c>
      <c r="BI65" s="7">
        <v>67.844999999999999</v>
      </c>
      <c r="BJ65" s="7">
        <v>67.813999999999993</v>
      </c>
      <c r="BK65" s="7">
        <v>67.808000000000007</v>
      </c>
      <c r="BL65" s="7">
        <v>67.828999999999994</v>
      </c>
      <c r="BM65" s="7">
        <v>67.742999999999995</v>
      </c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</row>
    <row r="66" spans="1:98" ht="49.5" customHeight="1">
      <c r="A66" s="104">
        <v>55</v>
      </c>
      <c r="B66"/>
      <c r="C66"/>
      <c r="D66"/>
      <c r="E66"/>
      <c r="F66"/>
      <c r="G66"/>
      <c r="H66"/>
      <c r="I66"/>
      <c r="J66"/>
      <c r="K66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>
        <v>68.063000000000002</v>
      </c>
      <c r="BB66" s="7">
        <v>68.33</v>
      </c>
      <c r="BC66" s="7">
        <v>67.885000000000005</v>
      </c>
      <c r="BD66" s="7">
        <v>67.695999999999998</v>
      </c>
      <c r="BE66" s="7">
        <v>67.510000000000005</v>
      </c>
      <c r="BF66" s="7">
        <v>67.521000000000001</v>
      </c>
      <c r="BG66" s="7">
        <v>67.564999999999998</v>
      </c>
      <c r="BH66" s="7">
        <v>67.677999999999997</v>
      </c>
      <c r="BI66" s="7">
        <v>67.781999999999996</v>
      </c>
      <c r="BJ66" s="7">
        <v>67.888999999999996</v>
      </c>
      <c r="BK66" s="7">
        <v>67.909000000000006</v>
      </c>
      <c r="BL66" s="7">
        <v>67.817999999999998</v>
      </c>
      <c r="BM66" s="7">
        <v>67.738</v>
      </c>
      <c r="BN66" s="7">
        <v>67.671999999999997</v>
      </c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</row>
    <row r="67" spans="1:98" ht="49.5" customHeight="1">
      <c r="A67" s="104">
        <v>50</v>
      </c>
      <c r="B67"/>
      <c r="C67"/>
      <c r="D67"/>
      <c r="E67"/>
      <c r="F67"/>
      <c r="G67"/>
      <c r="H67"/>
      <c r="I67"/>
      <c r="J67"/>
      <c r="K6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>
        <v>68.135999999999996</v>
      </c>
      <c r="BC67" s="7">
        <v>67.906000000000006</v>
      </c>
      <c r="BD67" s="7">
        <v>67.539000000000001</v>
      </c>
      <c r="BE67" s="7">
        <v>67.569000000000003</v>
      </c>
      <c r="BF67" s="7">
        <v>67.585999999999999</v>
      </c>
      <c r="BG67" s="7">
        <v>67.582999999999998</v>
      </c>
      <c r="BH67" s="7">
        <v>67.605000000000004</v>
      </c>
      <c r="BI67" s="7">
        <v>67.819999999999993</v>
      </c>
      <c r="BJ67" s="7">
        <v>67.991</v>
      </c>
      <c r="BK67" s="7">
        <v>67.959999999999994</v>
      </c>
      <c r="BL67" s="7">
        <v>67.807000000000002</v>
      </c>
      <c r="BM67" s="7">
        <v>67.748000000000005</v>
      </c>
      <c r="BN67" s="7">
        <v>67.703000000000003</v>
      </c>
      <c r="BO67" s="7">
        <v>67.793000000000006</v>
      </c>
      <c r="BP67" s="7">
        <v>67.954999999999998</v>
      </c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</row>
    <row r="68" spans="1:98" ht="49.5" customHeight="1">
      <c r="A68" s="104">
        <v>45</v>
      </c>
      <c r="B68"/>
      <c r="C68"/>
      <c r="D68"/>
      <c r="E68"/>
      <c r="F68"/>
      <c r="G68"/>
      <c r="H68"/>
      <c r="I68"/>
      <c r="J68"/>
      <c r="K68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>
        <v>67.936999999999998</v>
      </c>
      <c r="BD68" s="7">
        <v>67.694000000000003</v>
      </c>
      <c r="BE68" s="7">
        <v>67.641000000000005</v>
      </c>
      <c r="BF68" s="7">
        <v>67.631</v>
      </c>
      <c r="BG68" s="7">
        <v>67.628</v>
      </c>
      <c r="BH68" s="7">
        <v>67.617999999999995</v>
      </c>
      <c r="BI68" s="7">
        <v>67.742999999999995</v>
      </c>
      <c r="BJ68" s="7">
        <v>67.878</v>
      </c>
      <c r="BK68" s="7">
        <v>67.722999999999999</v>
      </c>
      <c r="BL68" s="7">
        <v>67.644000000000005</v>
      </c>
      <c r="BM68" s="7">
        <v>67.653999999999996</v>
      </c>
      <c r="BN68" s="7">
        <v>67.691999999999993</v>
      </c>
      <c r="BO68" s="7">
        <v>67.754000000000005</v>
      </c>
      <c r="BP68" s="7">
        <v>67.819999999999993</v>
      </c>
      <c r="BQ68" s="7">
        <v>67.846000000000004</v>
      </c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</row>
    <row r="69" spans="1:98" ht="49.5" customHeight="1">
      <c r="A69" s="104">
        <v>40</v>
      </c>
      <c r="B69"/>
      <c r="C69"/>
      <c r="D69"/>
      <c r="E69"/>
      <c r="F69"/>
      <c r="G69"/>
      <c r="H69"/>
      <c r="I69"/>
      <c r="J69"/>
      <c r="K69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>
        <v>67.727000000000004</v>
      </c>
      <c r="BF69" s="7">
        <v>67.662000000000006</v>
      </c>
      <c r="BG69" s="7">
        <v>67.647000000000006</v>
      </c>
      <c r="BH69" s="7">
        <v>67.638999999999996</v>
      </c>
      <c r="BI69" s="7">
        <v>67.617999999999995</v>
      </c>
      <c r="BJ69" s="7">
        <v>67.53</v>
      </c>
      <c r="BK69" s="7">
        <v>67.459000000000003</v>
      </c>
      <c r="BL69" s="7">
        <v>67.498000000000005</v>
      </c>
      <c r="BM69" s="7">
        <v>67.561999999999998</v>
      </c>
      <c r="BN69" s="7">
        <v>67.599999999999994</v>
      </c>
      <c r="BO69" s="7">
        <v>67.701999999999998</v>
      </c>
      <c r="BP69" s="7">
        <v>67.716999999999999</v>
      </c>
      <c r="BQ69" s="7">
        <v>67.683000000000007</v>
      </c>
      <c r="BR69" s="7">
        <v>67.8</v>
      </c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</row>
    <row r="70" spans="1:98" ht="49.5" customHeight="1">
      <c r="A70" s="104">
        <v>35</v>
      </c>
      <c r="B70"/>
      <c r="C70"/>
      <c r="D70"/>
      <c r="E70"/>
      <c r="F70"/>
      <c r="G70"/>
      <c r="H70"/>
      <c r="I70"/>
      <c r="J70"/>
      <c r="K70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>
        <v>67.759</v>
      </c>
      <c r="BG70" s="7">
        <v>67.665000000000006</v>
      </c>
      <c r="BH70" s="7">
        <v>67.634</v>
      </c>
      <c r="BI70" s="7">
        <v>67.611999999999995</v>
      </c>
      <c r="BJ70" s="7">
        <v>67.581000000000003</v>
      </c>
      <c r="BK70" s="7">
        <v>67.516999999999996</v>
      </c>
      <c r="BL70" s="7">
        <v>67.488</v>
      </c>
      <c r="BM70" s="7">
        <v>67.558000000000007</v>
      </c>
      <c r="BN70" s="7">
        <v>67.747</v>
      </c>
      <c r="BO70" s="7">
        <v>67.751999999999995</v>
      </c>
      <c r="BP70" s="7">
        <v>67.771000000000001</v>
      </c>
      <c r="BQ70" s="7">
        <v>67.858000000000004</v>
      </c>
      <c r="BR70" s="7">
        <v>67.989999999999995</v>
      </c>
      <c r="BS70" s="7">
        <v>68.069999999999993</v>
      </c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</row>
    <row r="71" spans="1:98" ht="49.5" customHeight="1">
      <c r="A71" s="104">
        <v>30</v>
      </c>
      <c r="B71"/>
      <c r="C71"/>
      <c r="D71"/>
      <c r="E71"/>
      <c r="F71"/>
      <c r="G71"/>
      <c r="H71"/>
      <c r="I71"/>
      <c r="J71"/>
      <c r="K71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>
        <v>67.834000000000003</v>
      </c>
      <c r="BH71" s="7">
        <v>67.722999999999999</v>
      </c>
      <c r="BI71" s="7">
        <v>67.709000000000003</v>
      </c>
      <c r="BJ71" s="7">
        <v>67.709000000000003</v>
      </c>
      <c r="BK71" s="7">
        <v>67.685000000000002</v>
      </c>
      <c r="BL71" s="7">
        <v>67.63</v>
      </c>
      <c r="BM71" s="7">
        <v>67.590999999999994</v>
      </c>
      <c r="BN71" s="7">
        <v>67.864000000000004</v>
      </c>
      <c r="BO71" s="7">
        <v>68.123999999999995</v>
      </c>
      <c r="BP71" s="7">
        <v>68.08</v>
      </c>
      <c r="BQ71" s="7">
        <v>68.042000000000002</v>
      </c>
      <c r="BR71" s="7">
        <v>68.209000000000003</v>
      </c>
      <c r="BS71" s="7">
        <v>68.795000000000002</v>
      </c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</row>
    <row r="72" spans="1:98" ht="49.5" customHeight="1">
      <c r="A72" s="104">
        <v>25</v>
      </c>
      <c r="B72"/>
      <c r="C72"/>
      <c r="D72"/>
      <c r="E72"/>
      <c r="F72"/>
      <c r="G72"/>
      <c r="H72"/>
      <c r="I72"/>
      <c r="J72"/>
      <c r="K72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>
        <v>67.894999999999996</v>
      </c>
      <c r="BI72" s="7">
        <v>67.885000000000005</v>
      </c>
      <c r="BJ72" s="7">
        <v>67.900000000000006</v>
      </c>
      <c r="BK72" s="7">
        <v>67.884</v>
      </c>
      <c r="BL72" s="7">
        <v>67.739999999999995</v>
      </c>
      <c r="BM72" s="7">
        <v>67.641000000000005</v>
      </c>
      <c r="BN72" s="7">
        <v>67.677999999999997</v>
      </c>
      <c r="BO72" s="7">
        <v>67.915999999999997</v>
      </c>
      <c r="BP72" s="7">
        <v>68.093000000000004</v>
      </c>
      <c r="BQ72" s="7">
        <v>68.3</v>
      </c>
      <c r="BR72" s="7">
        <v>68.760999999999996</v>
      </c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</row>
    <row r="73" spans="1:98" ht="49.5" customHeight="1">
      <c r="A73" s="104">
        <v>20</v>
      </c>
      <c r="B73"/>
      <c r="C73"/>
      <c r="D73"/>
      <c r="E73"/>
      <c r="F73"/>
      <c r="G73"/>
      <c r="H73"/>
      <c r="I73"/>
      <c r="J73"/>
      <c r="K73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>
        <v>68.072999999999993</v>
      </c>
      <c r="BJ73" s="7">
        <v>68.088999999999999</v>
      </c>
      <c r="BK73" s="7">
        <v>67.938000000000002</v>
      </c>
      <c r="BL73" s="7">
        <v>67.715000000000003</v>
      </c>
      <c r="BM73" s="7">
        <v>67.593999999999994</v>
      </c>
      <c r="BN73" s="7">
        <v>67.566999999999993</v>
      </c>
      <c r="BO73" s="7">
        <v>67.622</v>
      </c>
      <c r="BP73" s="7">
        <v>67.783000000000001</v>
      </c>
      <c r="BQ73" s="7">
        <v>68.721999999999994</v>
      </c>
      <c r="BR73" s="7">
        <v>69.269000000000005</v>
      </c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</row>
    <row r="74" spans="1:98" ht="49.5" customHeight="1">
      <c r="A74" s="104">
        <v>15</v>
      </c>
      <c r="B74"/>
      <c r="C74"/>
      <c r="D74"/>
      <c r="E74"/>
      <c r="F74"/>
      <c r="G74"/>
      <c r="H74"/>
      <c r="I74"/>
      <c r="J74"/>
      <c r="K74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>
        <v>68.210999999999999</v>
      </c>
      <c r="BK74" s="7">
        <v>67.927999999999997</v>
      </c>
      <c r="BL74" s="7">
        <v>67.738</v>
      </c>
      <c r="BM74" s="7">
        <v>67.531999999999996</v>
      </c>
      <c r="BN74" s="7">
        <v>67.438000000000002</v>
      </c>
      <c r="BO74" s="7">
        <v>67.396000000000001</v>
      </c>
      <c r="BP74" s="7">
        <v>68.277000000000001</v>
      </c>
      <c r="BQ74" s="7">
        <v>69.418999999999997</v>
      </c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</row>
    <row r="75" spans="1:98" ht="49.5" customHeight="1">
      <c r="A75" s="104">
        <v>10</v>
      </c>
      <c r="B75"/>
      <c r="C75"/>
      <c r="D75"/>
      <c r="E75"/>
      <c r="F75"/>
      <c r="G75"/>
      <c r="H75"/>
      <c r="I75"/>
      <c r="J75"/>
      <c r="K75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>
        <v>68.367000000000004</v>
      </c>
      <c r="BL75" s="7">
        <v>67.962000000000003</v>
      </c>
      <c r="BM75" s="7">
        <v>67.611999999999995</v>
      </c>
      <c r="BN75" s="7">
        <v>67.497</v>
      </c>
      <c r="BO75" s="7">
        <v>68.322000000000003</v>
      </c>
      <c r="BP75" s="7">
        <v>69.56</v>
      </c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</row>
    <row r="76" spans="1:98" ht="49.5" customHeight="1">
      <c r="A76" s="104">
        <v>5</v>
      </c>
      <c r="B76"/>
      <c r="C76"/>
      <c r="D76"/>
      <c r="E76"/>
      <c r="F76"/>
      <c r="G76"/>
      <c r="H76"/>
      <c r="I76"/>
      <c r="J76"/>
      <c r="K76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>
        <v>68.525999999999996</v>
      </c>
      <c r="BM76" s="7">
        <v>67.981999999999999</v>
      </c>
      <c r="BN76" s="7">
        <v>68.632000000000005</v>
      </c>
      <c r="BO76" s="7">
        <v>69.932000000000002</v>
      </c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</row>
    <row r="77" spans="1:98" ht="49.5" customHeight="1">
      <c r="A77" s="104">
        <v>0</v>
      </c>
      <c r="B77"/>
      <c r="C77"/>
      <c r="D77"/>
      <c r="E77"/>
      <c r="F77"/>
      <c r="G77"/>
      <c r="H77"/>
      <c r="I77"/>
      <c r="J77"/>
      <c r="K7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>
        <v>68.992000000000004</v>
      </c>
      <c r="BN77" s="7">
        <v>69.944000000000003</v>
      </c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</row>
    <row r="78" spans="1:98" s="139" customFormat="1" ht="49.5" customHeight="1" thickBot="1">
      <c r="A78" s="135"/>
      <c r="B78" s="136">
        <v>0</v>
      </c>
      <c r="C78" s="136">
        <v>5</v>
      </c>
      <c r="D78" s="136">
        <v>10</v>
      </c>
      <c r="E78" s="136">
        <v>15</v>
      </c>
      <c r="F78" s="136">
        <v>20</v>
      </c>
      <c r="G78" s="136">
        <v>25</v>
      </c>
      <c r="H78" s="136">
        <v>30</v>
      </c>
      <c r="I78" s="136">
        <v>35</v>
      </c>
      <c r="J78" s="136">
        <v>40</v>
      </c>
      <c r="K78" s="136">
        <v>45</v>
      </c>
      <c r="L78" s="136">
        <v>50</v>
      </c>
      <c r="M78" s="136">
        <v>55</v>
      </c>
      <c r="N78" s="136">
        <v>60</v>
      </c>
      <c r="O78" s="136">
        <v>65</v>
      </c>
      <c r="P78" s="136">
        <v>70</v>
      </c>
      <c r="Q78" s="136">
        <v>75</v>
      </c>
      <c r="R78" s="136">
        <v>80</v>
      </c>
      <c r="S78" s="136">
        <v>85</v>
      </c>
      <c r="T78" s="136">
        <v>90</v>
      </c>
      <c r="U78" s="136">
        <v>95</v>
      </c>
      <c r="V78" s="136">
        <v>100</v>
      </c>
      <c r="W78" s="136">
        <v>105</v>
      </c>
      <c r="X78" s="136">
        <v>110</v>
      </c>
      <c r="Y78" s="136">
        <v>115</v>
      </c>
      <c r="Z78" s="136">
        <v>120</v>
      </c>
      <c r="AA78" s="136">
        <v>125</v>
      </c>
      <c r="AB78" s="136">
        <v>130</v>
      </c>
      <c r="AC78" s="136">
        <v>135</v>
      </c>
      <c r="AD78" s="136">
        <v>140</v>
      </c>
      <c r="AE78" s="136">
        <v>145</v>
      </c>
      <c r="AF78" s="136">
        <v>150</v>
      </c>
      <c r="AG78" s="136">
        <v>155</v>
      </c>
      <c r="AH78" s="136">
        <v>160</v>
      </c>
      <c r="AI78" s="136">
        <v>165</v>
      </c>
      <c r="AJ78" s="136">
        <v>170</v>
      </c>
      <c r="AK78" s="136">
        <v>175</v>
      </c>
      <c r="AL78" s="136">
        <v>180</v>
      </c>
      <c r="AM78" s="136">
        <v>185</v>
      </c>
      <c r="AN78" s="136">
        <v>190</v>
      </c>
      <c r="AO78" s="136">
        <v>195</v>
      </c>
      <c r="AP78" s="136">
        <v>200</v>
      </c>
      <c r="AQ78" s="136">
        <v>205</v>
      </c>
      <c r="AR78" s="136">
        <v>210</v>
      </c>
      <c r="AS78" s="136">
        <v>215</v>
      </c>
      <c r="AT78" s="136">
        <v>220</v>
      </c>
      <c r="AU78" s="136">
        <v>225</v>
      </c>
      <c r="AV78" s="136">
        <v>230</v>
      </c>
      <c r="AW78" s="136">
        <v>235</v>
      </c>
      <c r="AX78" s="136">
        <v>240</v>
      </c>
      <c r="AY78" s="136">
        <v>245</v>
      </c>
      <c r="AZ78" s="136">
        <v>250</v>
      </c>
      <c r="BA78" s="136">
        <v>255</v>
      </c>
      <c r="BB78" s="136">
        <v>260</v>
      </c>
      <c r="BC78" s="136">
        <v>265</v>
      </c>
      <c r="BD78" s="136">
        <v>270</v>
      </c>
      <c r="BE78" s="136">
        <v>275</v>
      </c>
      <c r="BF78" s="136">
        <v>280</v>
      </c>
      <c r="BG78" s="136">
        <v>285</v>
      </c>
      <c r="BH78" s="136">
        <v>290</v>
      </c>
      <c r="BI78" s="136">
        <v>295</v>
      </c>
      <c r="BJ78" s="136">
        <v>300</v>
      </c>
      <c r="BK78" s="136">
        <v>305</v>
      </c>
      <c r="BL78" s="136">
        <v>310</v>
      </c>
      <c r="BM78" s="136">
        <v>315</v>
      </c>
      <c r="BN78" s="136">
        <v>320</v>
      </c>
      <c r="BO78" s="136">
        <v>325</v>
      </c>
      <c r="BP78" s="136">
        <v>330</v>
      </c>
      <c r="BQ78" s="136">
        <v>335</v>
      </c>
      <c r="BR78" s="136">
        <v>340</v>
      </c>
      <c r="BS78" s="136">
        <v>345</v>
      </c>
      <c r="BT78" s="136">
        <v>350</v>
      </c>
      <c r="BU78" s="136">
        <v>355</v>
      </c>
      <c r="BV78" s="136">
        <v>360</v>
      </c>
      <c r="BW78" s="136">
        <v>365</v>
      </c>
      <c r="BX78" s="136">
        <v>370</v>
      </c>
      <c r="BY78" s="136">
        <v>375</v>
      </c>
      <c r="BZ78" s="136">
        <v>380</v>
      </c>
      <c r="CA78" s="136">
        <v>385</v>
      </c>
      <c r="CB78" s="136">
        <v>390</v>
      </c>
      <c r="CC78" s="136">
        <v>395</v>
      </c>
      <c r="CD78" s="136">
        <v>400</v>
      </c>
      <c r="CE78" s="136">
        <v>405</v>
      </c>
      <c r="CF78" s="136">
        <v>410</v>
      </c>
      <c r="CG78" s="136">
        <v>415</v>
      </c>
      <c r="CH78" s="136">
        <v>420</v>
      </c>
      <c r="CI78" s="136">
        <v>425</v>
      </c>
      <c r="CJ78" s="136">
        <v>430</v>
      </c>
      <c r="CK78" s="136">
        <v>435</v>
      </c>
      <c r="CL78" s="136">
        <v>440</v>
      </c>
      <c r="CM78" s="136">
        <v>445</v>
      </c>
      <c r="CN78" s="136">
        <v>450</v>
      </c>
      <c r="CO78" s="136">
        <v>455</v>
      </c>
      <c r="CP78" s="136">
        <v>460</v>
      </c>
      <c r="CQ78" s="136">
        <v>465</v>
      </c>
      <c r="CR78" s="136">
        <v>470</v>
      </c>
    </row>
  </sheetData>
  <pageMargins left="0.70866141732283472" right="0.70866141732283472" top="0.35433070866141736" bottom="0.27559055118110237" header="0.31496062992125984" footer="0.23622047244094491"/>
  <pageSetup paperSize="8" scale="14" fitToHeight="10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MSV</vt:lpstr>
      <vt:lpstr>16,15,14</vt:lpstr>
      <vt:lpstr>17</vt:lpstr>
      <vt:lpstr>DEGAS AREA</vt:lpstr>
      <vt:lpstr>260 TO 0</vt:lpstr>
      <vt:lpstr>TANK LORRY PARKING</vt:lpstr>
      <vt:lpstr>FG LVL</vt:lpstr>
      <vt:lpstr>Simpson (Main)</vt:lpstr>
      <vt:lpstr>Initial</vt:lpstr>
      <vt:lpstr>Final</vt:lpstr>
      <vt:lpstr>Diff</vt:lpstr>
      <vt:lpstr>FGL</vt:lpstr>
      <vt:lpstr>Sheet1</vt:lpstr>
      <vt:lpstr>DEPTH</vt:lpstr>
      <vt:lpstr>Final!Print_Area</vt:lpstr>
      <vt:lpstr>Initial!Print_Area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2023-11-10T23:21:37Z</dcterms:modified>
</cp:coreProperties>
</file>