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2" i="1"/>
  <c r="E33"/>
  <c r="E34"/>
  <c r="E35"/>
  <c r="E36"/>
  <c r="E37"/>
  <c r="E38"/>
  <c r="E31"/>
  <c r="D39"/>
  <c r="E39" s="1"/>
  <c r="D40"/>
  <c r="C39"/>
  <c r="C26"/>
  <c r="D26"/>
  <c r="E26"/>
  <c r="F26"/>
  <c r="G26"/>
  <c r="H26"/>
  <c r="I26"/>
  <c r="J26"/>
  <c r="K26"/>
  <c r="L26"/>
  <c r="B26"/>
  <c r="L19"/>
  <c r="L20"/>
  <c r="L21"/>
  <c r="L22"/>
  <c r="L23"/>
  <c r="L24"/>
  <c r="L25"/>
  <c r="L18"/>
  <c r="K19"/>
  <c r="K20"/>
  <c r="K21"/>
  <c r="K22"/>
  <c r="K23"/>
  <c r="K24"/>
  <c r="K25"/>
  <c r="K18"/>
  <c r="F18"/>
  <c r="F19"/>
  <c r="G20" s="1"/>
  <c r="F20"/>
  <c r="G24" s="1"/>
  <c r="F21"/>
  <c r="F22"/>
  <c r="G21" s="1"/>
  <c r="F23"/>
  <c r="G25" s="1"/>
  <c r="F24"/>
  <c r="F25"/>
  <c r="G22" s="1"/>
  <c r="H21" s="1"/>
  <c r="F17"/>
  <c r="G23" s="1"/>
  <c r="F33" l="1"/>
  <c r="G33" s="1"/>
  <c r="H33" s="1"/>
  <c r="F35"/>
  <c r="G35" s="1"/>
  <c r="H35" s="1"/>
  <c r="F37"/>
  <c r="G37" s="1"/>
  <c r="H37" s="1"/>
  <c r="F31"/>
  <c r="G31" s="1"/>
  <c r="H31" s="1"/>
  <c r="F34"/>
  <c r="G34" s="1"/>
  <c r="H34" s="1"/>
  <c r="F36"/>
  <c r="G36" s="1"/>
  <c r="H36" s="1"/>
  <c r="F38"/>
  <c r="G38" s="1"/>
  <c r="H38" s="1"/>
  <c r="F32"/>
  <c r="G32" s="1"/>
  <c r="H32" s="1"/>
  <c r="H25"/>
  <c r="H19"/>
  <c r="H24"/>
  <c r="H18"/>
  <c r="H22"/>
  <c r="G18"/>
  <c r="G17"/>
  <c r="G19"/>
  <c r="H23" l="1"/>
  <c r="H17"/>
  <c r="H20"/>
</calcChain>
</file>

<file path=xl/sharedStrings.xml><?xml version="1.0" encoding="utf-8"?>
<sst xmlns="http://schemas.openxmlformats.org/spreadsheetml/2006/main" count="45" uniqueCount="36">
  <si>
    <t>Replication 1</t>
  </si>
  <si>
    <t>Replication 2</t>
  </si>
  <si>
    <t>Treatment</t>
  </si>
  <si>
    <t>% Sugar</t>
  </si>
  <si>
    <t>Nitrogen</t>
  </si>
  <si>
    <t>Phosphorous</t>
  </si>
  <si>
    <t>Run</t>
  </si>
  <si>
    <t>R I</t>
  </si>
  <si>
    <t>R II</t>
  </si>
  <si>
    <t>N</t>
  </si>
  <si>
    <t>P</t>
  </si>
  <si>
    <t>Total</t>
  </si>
  <si>
    <t>Col I</t>
  </si>
  <si>
    <t>Factorial Total</t>
  </si>
  <si>
    <t>Divisor</t>
  </si>
  <si>
    <t>Sum of Sq Devisor</t>
  </si>
  <si>
    <t>-</t>
  </si>
  <si>
    <t>Fact Effect</t>
  </si>
  <si>
    <t>Sum of Sq</t>
  </si>
  <si>
    <t>ANOVA Table for 3^2</t>
  </si>
  <si>
    <t>Sv</t>
  </si>
  <si>
    <t>DF</t>
  </si>
  <si>
    <t>SS</t>
  </si>
  <si>
    <t>MSS</t>
  </si>
  <si>
    <t>Fval</t>
  </si>
  <si>
    <t>Pval</t>
  </si>
  <si>
    <t>NL</t>
  </si>
  <si>
    <t>NQ</t>
  </si>
  <si>
    <t>PL</t>
  </si>
  <si>
    <t>PQ</t>
  </si>
  <si>
    <t>NLPL</t>
  </si>
  <si>
    <t>NLPQ</t>
  </si>
  <si>
    <t>NQPL</t>
  </si>
  <si>
    <t>NQPQ</t>
  </si>
  <si>
    <t>Error</t>
  </si>
  <si>
    <t>Decision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</si>
</sst>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"/>
  <sheetViews>
    <sheetView tabSelected="1" topLeftCell="A22" workbookViewId="0">
      <selection activeCell="F42" sqref="F42"/>
    </sheetView>
  </sheetViews>
  <sheetFormatPr defaultRowHeight="15"/>
  <cols>
    <col min="1" max="1" width="9.140625" style="1"/>
    <col min="2" max="2" width="8.85546875" style="1" bestFit="1" customWidth="1"/>
    <col min="3" max="3" width="12.5703125" style="1" bestFit="1" customWidth="1"/>
    <col min="4" max="4" width="8.7109375" style="1" customWidth="1"/>
    <col min="5" max="5" width="8.85546875" style="1" bestFit="1" customWidth="1"/>
    <col min="6" max="6" width="13.28515625" style="1" bestFit="1" customWidth="1"/>
    <col min="7" max="7" width="13.5703125" style="1" bestFit="1" customWidth="1"/>
    <col min="8" max="8" width="14.7109375" style="1" bestFit="1" customWidth="1"/>
    <col min="9" max="10" width="18.42578125" style="1" bestFit="1" customWidth="1"/>
    <col min="11" max="11" width="12.7109375" style="1" bestFit="1" customWidth="1"/>
    <col min="12" max="12" width="12" style="1" bestFit="1" customWidth="1"/>
    <col min="13" max="16" width="9.140625" style="1"/>
    <col min="17" max="17" width="9.140625" style="1" customWidth="1"/>
    <col min="18" max="16384" width="9.140625" style="1"/>
  </cols>
  <sheetData>
    <row r="1" spans="1:12">
      <c r="A1" s="7" t="s">
        <v>6</v>
      </c>
      <c r="B1" s="7" t="s">
        <v>0</v>
      </c>
      <c r="C1" s="7"/>
      <c r="D1" s="7"/>
      <c r="E1" s="7" t="s">
        <v>1</v>
      </c>
      <c r="F1" s="7"/>
      <c r="G1" s="7"/>
    </row>
    <row r="2" spans="1:12">
      <c r="A2" s="7"/>
      <c r="B2" s="7" t="s">
        <v>2</v>
      </c>
      <c r="C2" s="7"/>
      <c r="D2" s="7" t="s">
        <v>3</v>
      </c>
      <c r="E2" s="7" t="s">
        <v>2</v>
      </c>
      <c r="F2" s="7"/>
      <c r="G2" s="7" t="s">
        <v>3</v>
      </c>
    </row>
    <row r="3" spans="1:12">
      <c r="A3" s="7"/>
      <c r="B3" s="5" t="s">
        <v>4</v>
      </c>
      <c r="C3" s="5" t="s">
        <v>5</v>
      </c>
      <c r="D3" s="7"/>
      <c r="E3" s="5" t="s">
        <v>4</v>
      </c>
      <c r="F3" s="5" t="s">
        <v>5</v>
      </c>
      <c r="G3" s="7"/>
    </row>
    <row r="4" spans="1:12">
      <c r="A4" s="2">
        <v>1</v>
      </c>
      <c r="B4" s="2">
        <v>0</v>
      </c>
      <c r="C4" s="2">
        <v>1</v>
      </c>
      <c r="D4" s="2">
        <v>14</v>
      </c>
      <c r="E4" s="2">
        <v>1</v>
      </c>
      <c r="F4" s="2">
        <v>2</v>
      </c>
      <c r="G4" s="2">
        <v>20</v>
      </c>
    </row>
    <row r="5" spans="1:12">
      <c r="A5" s="2">
        <v>2</v>
      </c>
      <c r="B5" s="2">
        <v>2</v>
      </c>
      <c r="C5" s="2">
        <v>0</v>
      </c>
      <c r="D5" s="2">
        <v>15</v>
      </c>
      <c r="E5" s="2">
        <v>1</v>
      </c>
      <c r="F5" s="2">
        <v>0</v>
      </c>
      <c r="G5" s="2">
        <v>19</v>
      </c>
    </row>
    <row r="6" spans="1:12">
      <c r="A6" s="2">
        <v>3</v>
      </c>
      <c r="B6" s="2">
        <v>0</v>
      </c>
      <c r="C6" s="2">
        <v>0</v>
      </c>
      <c r="D6" s="2">
        <v>16</v>
      </c>
      <c r="E6" s="2">
        <v>1</v>
      </c>
      <c r="F6" s="2">
        <v>1</v>
      </c>
      <c r="G6" s="2">
        <v>17</v>
      </c>
    </row>
    <row r="7" spans="1:12">
      <c r="A7" s="2">
        <v>4</v>
      </c>
      <c r="B7" s="2">
        <v>2</v>
      </c>
      <c r="C7" s="2">
        <v>1</v>
      </c>
      <c r="D7" s="2">
        <v>15</v>
      </c>
      <c r="E7" s="2">
        <v>0</v>
      </c>
      <c r="F7" s="2">
        <v>0</v>
      </c>
      <c r="G7" s="2">
        <v>15</v>
      </c>
    </row>
    <row r="8" spans="1:12">
      <c r="A8" s="2">
        <v>5</v>
      </c>
      <c r="B8" s="2">
        <v>0</v>
      </c>
      <c r="C8" s="2">
        <v>2</v>
      </c>
      <c r="D8" s="2">
        <v>16</v>
      </c>
      <c r="E8" s="2">
        <v>2</v>
      </c>
      <c r="F8" s="2">
        <v>1</v>
      </c>
      <c r="G8" s="2">
        <v>19</v>
      </c>
    </row>
    <row r="9" spans="1:12">
      <c r="A9" s="2">
        <v>6</v>
      </c>
      <c r="B9" s="2">
        <v>1</v>
      </c>
      <c r="C9" s="2">
        <v>2</v>
      </c>
      <c r="D9" s="2">
        <v>18</v>
      </c>
      <c r="E9" s="2">
        <v>0</v>
      </c>
      <c r="F9" s="2">
        <v>1</v>
      </c>
      <c r="G9" s="2">
        <v>16</v>
      </c>
    </row>
    <row r="10" spans="1:12">
      <c r="A10" s="2">
        <v>7</v>
      </c>
      <c r="B10" s="2">
        <v>1</v>
      </c>
      <c r="C10" s="2">
        <v>1</v>
      </c>
      <c r="D10" s="2">
        <v>17</v>
      </c>
      <c r="E10" s="2">
        <v>0</v>
      </c>
      <c r="F10" s="2">
        <v>2</v>
      </c>
      <c r="G10" s="2">
        <v>16</v>
      </c>
    </row>
    <row r="11" spans="1:12">
      <c r="A11" s="2">
        <v>8</v>
      </c>
      <c r="B11" s="2">
        <v>1</v>
      </c>
      <c r="C11" s="2">
        <v>0</v>
      </c>
      <c r="D11" s="2">
        <v>19</v>
      </c>
      <c r="E11" s="2">
        <v>2</v>
      </c>
      <c r="F11" s="2">
        <v>2</v>
      </c>
      <c r="G11" s="2">
        <v>19</v>
      </c>
    </row>
    <row r="12" spans="1:12">
      <c r="A12" s="2">
        <v>9</v>
      </c>
      <c r="B12" s="2">
        <v>1</v>
      </c>
      <c r="C12" s="2">
        <v>2</v>
      </c>
      <c r="D12" s="2">
        <v>17</v>
      </c>
      <c r="E12" s="2">
        <v>2</v>
      </c>
      <c r="F12" s="2">
        <v>0</v>
      </c>
      <c r="G12" s="2">
        <v>16</v>
      </c>
    </row>
    <row r="16" spans="1:12" s="8" customFormat="1" ht="14.25">
      <c r="A16" s="6" t="s">
        <v>6</v>
      </c>
      <c r="B16" s="6" t="s">
        <v>9</v>
      </c>
      <c r="C16" s="6" t="s">
        <v>10</v>
      </c>
      <c r="D16" s="6" t="s">
        <v>7</v>
      </c>
      <c r="E16" s="6" t="s">
        <v>8</v>
      </c>
      <c r="F16" s="6" t="s">
        <v>11</v>
      </c>
      <c r="G16" s="6" t="s">
        <v>12</v>
      </c>
      <c r="H16" s="6" t="s">
        <v>13</v>
      </c>
      <c r="I16" s="6" t="s">
        <v>14</v>
      </c>
      <c r="J16" s="6" t="s">
        <v>15</v>
      </c>
      <c r="K16" s="6" t="s">
        <v>17</v>
      </c>
      <c r="L16" s="6" t="s">
        <v>18</v>
      </c>
    </row>
    <row r="17" spans="1:12">
      <c r="A17" s="2">
        <v>1</v>
      </c>
      <c r="B17" s="3">
        <v>0</v>
      </c>
      <c r="C17" s="3">
        <v>0</v>
      </c>
      <c r="D17" s="3">
        <v>16</v>
      </c>
      <c r="E17" s="3">
        <v>18</v>
      </c>
      <c r="F17" s="2">
        <f>SUM(D17:E17)</f>
        <v>34</v>
      </c>
      <c r="G17" s="2">
        <f>SUM(F17,F18,F19)</f>
        <v>96</v>
      </c>
      <c r="H17" s="2">
        <f>SUM(G17,G18,G19)</f>
        <v>307</v>
      </c>
      <c r="I17" s="2">
        <v>9</v>
      </c>
      <c r="J17" s="2" t="s">
        <v>16</v>
      </c>
      <c r="K17" s="2" t="s">
        <v>16</v>
      </c>
      <c r="L17" s="2" t="s">
        <v>16</v>
      </c>
    </row>
    <row r="18" spans="1:12">
      <c r="A18" s="2">
        <v>2</v>
      </c>
      <c r="B18" s="3">
        <v>0</v>
      </c>
      <c r="C18" s="3">
        <v>1</v>
      </c>
      <c r="D18" s="3">
        <v>14</v>
      </c>
      <c r="E18" s="3">
        <v>16</v>
      </c>
      <c r="F18" s="2">
        <f t="shared" ref="F18:F25" si="0">SUM(D18:E18)</f>
        <v>30</v>
      </c>
      <c r="G18" s="2">
        <f>SUM(F20,F21,F22)</f>
        <v>110</v>
      </c>
      <c r="H18" s="2">
        <f>SUM(G20,G21,G22)</f>
        <v>3</v>
      </c>
      <c r="I18" s="2">
        <v>3</v>
      </c>
      <c r="J18" s="2">
        <v>6</v>
      </c>
      <c r="K18" s="2">
        <f>H18/(I18*2)</f>
        <v>0.5</v>
      </c>
      <c r="L18" s="2">
        <f>H18^2/(J18*2)</f>
        <v>0.75</v>
      </c>
    </row>
    <row r="19" spans="1:12">
      <c r="A19" s="2">
        <v>3</v>
      </c>
      <c r="B19" s="3">
        <v>0</v>
      </c>
      <c r="C19" s="3">
        <v>2</v>
      </c>
      <c r="D19" s="3">
        <v>16</v>
      </c>
      <c r="E19" s="3">
        <v>16</v>
      </c>
      <c r="F19" s="2">
        <f t="shared" si="0"/>
        <v>32</v>
      </c>
      <c r="G19" s="2">
        <f>SUM(F23,F24,F25)</f>
        <v>101</v>
      </c>
      <c r="H19" s="2">
        <f>SUM(G23,G24,G25)</f>
        <v>13</v>
      </c>
      <c r="I19" s="2">
        <v>6</v>
      </c>
      <c r="J19" s="2">
        <v>18</v>
      </c>
      <c r="K19" s="2">
        <f t="shared" ref="K19:K25" si="1">H19/(I19*2)</f>
        <v>1.0833333333333333</v>
      </c>
      <c r="L19" s="2">
        <f t="shared" ref="L19:L25" si="2">H19^2/(J19*2)</f>
        <v>4.6944444444444446</v>
      </c>
    </row>
    <row r="20" spans="1:12">
      <c r="A20" s="2">
        <v>4</v>
      </c>
      <c r="B20" s="3">
        <v>1</v>
      </c>
      <c r="C20" s="3">
        <v>0</v>
      </c>
      <c r="D20" s="3">
        <v>19</v>
      </c>
      <c r="E20" s="3">
        <v>19</v>
      </c>
      <c r="F20" s="2">
        <f t="shared" si="0"/>
        <v>38</v>
      </c>
      <c r="G20" s="2">
        <f>F19-F17</f>
        <v>-2</v>
      </c>
      <c r="H20" s="2">
        <f>G19-G17</f>
        <v>5</v>
      </c>
      <c r="I20" s="2">
        <v>3</v>
      </c>
      <c r="J20" s="2">
        <v>6</v>
      </c>
      <c r="K20" s="2">
        <f t="shared" si="1"/>
        <v>0.83333333333333337</v>
      </c>
      <c r="L20" s="2">
        <f t="shared" si="2"/>
        <v>2.0833333333333335</v>
      </c>
    </row>
    <row r="21" spans="1:12">
      <c r="A21" s="2">
        <v>5</v>
      </c>
      <c r="B21" s="3">
        <v>1</v>
      </c>
      <c r="C21" s="3">
        <v>1</v>
      </c>
      <c r="D21" s="3">
        <v>17</v>
      </c>
      <c r="E21" s="3">
        <v>17</v>
      </c>
      <c r="F21" s="2">
        <f t="shared" si="0"/>
        <v>34</v>
      </c>
      <c r="G21" s="2">
        <f>F22-F20</f>
        <v>0</v>
      </c>
      <c r="H21" s="2">
        <f>G22-G20</f>
        <v>7</v>
      </c>
      <c r="I21" s="2">
        <v>2</v>
      </c>
      <c r="J21" s="2">
        <v>4</v>
      </c>
      <c r="K21" s="2">
        <f t="shared" si="1"/>
        <v>1.75</v>
      </c>
      <c r="L21" s="2">
        <f t="shared" si="2"/>
        <v>6.125</v>
      </c>
    </row>
    <row r="22" spans="1:12">
      <c r="A22" s="2">
        <v>6</v>
      </c>
      <c r="B22" s="3">
        <v>1</v>
      </c>
      <c r="C22" s="3">
        <v>2</v>
      </c>
      <c r="D22" s="3">
        <v>18</v>
      </c>
      <c r="E22" s="3">
        <v>20</v>
      </c>
      <c r="F22" s="2">
        <f t="shared" si="0"/>
        <v>38</v>
      </c>
      <c r="G22" s="2">
        <f>F25-F23</f>
        <v>5</v>
      </c>
      <c r="H22" s="2">
        <f>G25-G23</f>
        <v>-7</v>
      </c>
      <c r="I22" s="2">
        <v>4</v>
      </c>
      <c r="J22" s="2">
        <v>12</v>
      </c>
      <c r="K22" s="2">
        <f t="shared" si="1"/>
        <v>-0.875</v>
      </c>
      <c r="L22" s="2">
        <f t="shared" si="2"/>
        <v>2.0416666666666665</v>
      </c>
    </row>
    <row r="23" spans="1:12">
      <c r="A23" s="2">
        <v>7</v>
      </c>
      <c r="B23" s="3">
        <v>2</v>
      </c>
      <c r="C23" s="3">
        <v>0</v>
      </c>
      <c r="D23" s="3">
        <v>15</v>
      </c>
      <c r="E23" s="3">
        <v>16</v>
      </c>
      <c r="F23" s="2">
        <f t="shared" si="0"/>
        <v>31</v>
      </c>
      <c r="G23" s="2">
        <f>F17-2*F18+F19</f>
        <v>6</v>
      </c>
      <c r="H23" s="2">
        <f>G17-2*G18+G19</f>
        <v>-23</v>
      </c>
      <c r="I23" s="2">
        <v>6</v>
      </c>
      <c r="J23" s="2">
        <v>18</v>
      </c>
      <c r="K23" s="2">
        <f t="shared" si="1"/>
        <v>-1.9166666666666667</v>
      </c>
      <c r="L23" s="2">
        <f t="shared" si="2"/>
        <v>14.694444444444445</v>
      </c>
    </row>
    <row r="24" spans="1:12">
      <c r="A24" s="2">
        <v>8</v>
      </c>
      <c r="B24" s="3">
        <v>2</v>
      </c>
      <c r="C24" s="3">
        <v>1</v>
      </c>
      <c r="D24" s="3">
        <v>15</v>
      </c>
      <c r="E24" s="3">
        <v>19</v>
      </c>
      <c r="F24" s="2">
        <f t="shared" si="0"/>
        <v>34</v>
      </c>
      <c r="G24" s="2">
        <f>F20-2*F21+F22</f>
        <v>8</v>
      </c>
      <c r="H24" s="2">
        <f>G20-2*G21+G22</f>
        <v>3</v>
      </c>
      <c r="I24" s="2">
        <v>4</v>
      </c>
      <c r="J24" s="2">
        <v>12</v>
      </c>
      <c r="K24" s="2">
        <f t="shared" si="1"/>
        <v>0.375</v>
      </c>
      <c r="L24" s="2">
        <f t="shared" si="2"/>
        <v>0.375</v>
      </c>
    </row>
    <row r="25" spans="1:12">
      <c r="A25" s="2">
        <v>9</v>
      </c>
      <c r="B25" s="3">
        <v>2</v>
      </c>
      <c r="C25" s="3">
        <v>2</v>
      </c>
      <c r="D25" s="3">
        <v>17</v>
      </c>
      <c r="E25" s="3">
        <v>19</v>
      </c>
      <c r="F25" s="2">
        <f t="shared" si="0"/>
        <v>36</v>
      </c>
      <c r="G25" s="2">
        <f>F23-2*F24+F25</f>
        <v>-1</v>
      </c>
      <c r="H25" s="2">
        <f>G23-2*G24+G25</f>
        <v>-11</v>
      </c>
      <c r="I25" s="2">
        <v>8</v>
      </c>
      <c r="J25" s="2">
        <v>36</v>
      </c>
      <c r="K25" s="2">
        <f t="shared" si="1"/>
        <v>-0.6875</v>
      </c>
      <c r="L25" s="2">
        <f t="shared" si="2"/>
        <v>1.6805555555555556</v>
      </c>
    </row>
    <row r="26" spans="1:12" s="8" customFormat="1" ht="14.25">
      <c r="A26" s="6" t="s">
        <v>11</v>
      </c>
      <c r="B26" s="6">
        <f>SUM(B17:B25)</f>
        <v>9</v>
      </c>
      <c r="C26" s="6">
        <f t="shared" ref="C26:L26" si="3">SUM(C17:C25)</f>
        <v>9</v>
      </c>
      <c r="D26" s="6">
        <f t="shared" si="3"/>
        <v>147</v>
      </c>
      <c r="E26" s="6">
        <f t="shared" si="3"/>
        <v>160</v>
      </c>
      <c r="F26" s="6">
        <f t="shared" si="3"/>
        <v>307</v>
      </c>
      <c r="G26" s="6">
        <f t="shared" si="3"/>
        <v>323</v>
      </c>
      <c r="H26" s="6">
        <f t="shared" si="3"/>
        <v>297</v>
      </c>
      <c r="I26" s="6">
        <f t="shared" si="3"/>
        <v>45</v>
      </c>
      <c r="J26" s="6">
        <f t="shared" si="3"/>
        <v>112</v>
      </c>
      <c r="K26" s="6">
        <f t="shared" si="3"/>
        <v>1.0624999999999993</v>
      </c>
      <c r="L26" s="6">
        <f t="shared" si="3"/>
        <v>32.444444444444443</v>
      </c>
    </row>
    <row r="28" spans="1:12">
      <c r="A28" s="4"/>
      <c r="B28" s="4"/>
    </row>
    <row r="29" spans="1:12">
      <c r="A29" s="4"/>
      <c r="B29" s="9" t="s">
        <v>19</v>
      </c>
      <c r="C29" s="9"/>
      <c r="D29" s="9"/>
      <c r="E29" s="9"/>
      <c r="F29" s="9"/>
      <c r="G29" s="9"/>
      <c r="H29" s="9"/>
    </row>
    <row r="30" spans="1:12">
      <c r="A30" s="4"/>
      <c r="B30" s="3" t="s">
        <v>20</v>
      </c>
      <c r="C30" s="2" t="s">
        <v>21</v>
      </c>
      <c r="D30" s="2" t="s">
        <v>22</v>
      </c>
      <c r="E30" s="2" t="s">
        <v>23</v>
      </c>
      <c r="F30" s="2" t="s">
        <v>24</v>
      </c>
      <c r="G30" s="2" t="s">
        <v>25</v>
      </c>
      <c r="H30" s="2" t="s">
        <v>35</v>
      </c>
    </row>
    <row r="31" spans="1:12">
      <c r="A31" s="4"/>
      <c r="B31" s="3" t="s">
        <v>26</v>
      </c>
      <c r="C31" s="2">
        <v>1</v>
      </c>
      <c r="D31" s="2">
        <v>2.0833333333333335</v>
      </c>
      <c r="E31" s="2">
        <f>D31/C31</f>
        <v>2.0833333333333335</v>
      </c>
      <c r="F31" s="2">
        <f>E31/$E$39</f>
        <v>2.364270554933209</v>
      </c>
      <c r="G31" s="2">
        <f>FDIST(F31,C31,$C$39)</f>
        <v>0.15852128752529182</v>
      </c>
      <c r="H31" s="2" t="str">
        <f>IF(G31&lt;0.05,"Sign Eff",IF(G31=0.05,"Unconclude", "Insignificant"))</f>
        <v>Insignificant</v>
      </c>
    </row>
    <row r="32" spans="1:12">
      <c r="A32" s="4"/>
      <c r="B32" s="3" t="s">
        <v>27</v>
      </c>
      <c r="C32" s="2">
        <v>1</v>
      </c>
      <c r="D32" s="2">
        <v>14.69444</v>
      </c>
      <c r="E32" s="2">
        <f t="shared" ref="E32:E39" si="4">D32/C32</f>
        <v>14.69444</v>
      </c>
      <c r="F32" s="2">
        <f t="shared" ref="F32:F38" si="5">E32/$E$39</f>
        <v>16.675983270351715</v>
      </c>
      <c r="G32" s="2">
        <f>FDIST(F32,C32,$C$39)</f>
        <v>2.7430880418767441E-3</v>
      </c>
      <c r="H32" s="2" t="str">
        <f t="shared" ref="H32:H38" si="6">IF(G32&lt;0.05,"Sign Eff",IF(G32=0.05,"Unconclude", "Insignificant"))</f>
        <v>Sign Eff</v>
      </c>
    </row>
    <row r="33" spans="1:8">
      <c r="A33" s="4"/>
      <c r="B33" s="3" t="s">
        <v>28</v>
      </c>
      <c r="C33" s="2">
        <v>1</v>
      </c>
      <c r="D33" s="2">
        <v>0.75</v>
      </c>
      <c r="E33" s="2">
        <f t="shared" si="4"/>
        <v>0.75</v>
      </c>
      <c r="F33" s="2">
        <f t="shared" si="5"/>
        <v>0.85113739977595515</v>
      </c>
      <c r="G33" s="2">
        <f t="shared" ref="G32:G38" si="7">FDIST(F33,C33,$C$39)</f>
        <v>0.38029851265200798</v>
      </c>
      <c r="H33" s="2" t="str">
        <f t="shared" si="6"/>
        <v>Insignificant</v>
      </c>
    </row>
    <row r="34" spans="1:8">
      <c r="A34" s="4"/>
      <c r="B34" s="3" t="s">
        <v>29</v>
      </c>
      <c r="C34" s="2">
        <v>1</v>
      </c>
      <c r="D34" s="2">
        <v>4.6944400000000002</v>
      </c>
      <c r="E34" s="2">
        <f t="shared" si="4"/>
        <v>4.6944400000000002</v>
      </c>
      <c r="F34" s="2">
        <f t="shared" si="5"/>
        <v>5.3274846066723134</v>
      </c>
      <c r="G34" s="2">
        <f t="shared" si="7"/>
        <v>4.637789136692904E-2</v>
      </c>
      <c r="H34" s="2" t="str">
        <f t="shared" si="6"/>
        <v>Sign Eff</v>
      </c>
    </row>
    <row r="35" spans="1:8">
      <c r="A35" s="4"/>
      <c r="B35" s="3" t="s">
        <v>30</v>
      </c>
      <c r="C35" s="2">
        <v>1</v>
      </c>
      <c r="D35" s="2">
        <v>2.0416666666666665</v>
      </c>
      <c r="E35" s="2">
        <f t="shared" si="4"/>
        <v>2.0416666666666665</v>
      </c>
      <c r="F35" s="2">
        <f t="shared" si="5"/>
        <v>2.3169851438345441</v>
      </c>
      <c r="G35" s="2">
        <f t="shared" si="7"/>
        <v>0.1622968480215321</v>
      </c>
      <c r="H35" s="2" t="str">
        <f t="shared" si="6"/>
        <v>Insignificant</v>
      </c>
    </row>
    <row r="36" spans="1:8">
      <c r="A36" s="4"/>
      <c r="B36" s="3" t="s">
        <v>31</v>
      </c>
      <c r="C36" s="2">
        <v>1</v>
      </c>
      <c r="D36" s="2">
        <v>14.694444444444445</v>
      </c>
      <c r="E36" s="2">
        <f t="shared" si="4"/>
        <v>14.694444444444445</v>
      </c>
      <c r="F36" s="2">
        <f t="shared" si="5"/>
        <v>16.675988314128897</v>
      </c>
      <c r="G36" s="2">
        <f t="shared" si="7"/>
        <v>2.74308550582656E-3</v>
      </c>
      <c r="H36" s="2" t="str">
        <f t="shared" si="6"/>
        <v>Sign Eff</v>
      </c>
    </row>
    <row r="37" spans="1:8">
      <c r="B37" s="2" t="s">
        <v>32</v>
      </c>
      <c r="C37" s="2">
        <v>1</v>
      </c>
      <c r="D37" s="2">
        <v>0.375</v>
      </c>
      <c r="E37" s="2">
        <f t="shared" si="4"/>
        <v>0.375</v>
      </c>
      <c r="F37" s="2">
        <f t="shared" si="5"/>
        <v>0.42556869988797758</v>
      </c>
      <c r="G37" s="2">
        <f t="shared" si="7"/>
        <v>0.53047822940264344</v>
      </c>
      <c r="H37" s="2" t="str">
        <f t="shared" si="6"/>
        <v>Insignificant</v>
      </c>
    </row>
    <row r="38" spans="1:8">
      <c r="B38" s="2" t="s">
        <v>33</v>
      </c>
      <c r="C38" s="2">
        <v>1</v>
      </c>
      <c r="D38" s="2">
        <v>1.6805555555555556</v>
      </c>
      <c r="E38" s="2">
        <f t="shared" si="4"/>
        <v>1.6805555555555556</v>
      </c>
      <c r="F38" s="2">
        <f t="shared" si="5"/>
        <v>1.9071782476461216</v>
      </c>
      <c r="G38" s="2">
        <f t="shared" si="7"/>
        <v>0.20059962869378245</v>
      </c>
      <c r="H38" s="2" t="str">
        <f t="shared" si="6"/>
        <v>Insignificant</v>
      </c>
    </row>
    <row r="39" spans="1:8">
      <c r="B39" s="2" t="s">
        <v>34</v>
      </c>
      <c r="C39" s="2">
        <f>C40-SUM(C31:C38)</f>
        <v>9</v>
      </c>
      <c r="D39" s="2">
        <f>D40-SUM(D31:D38)</f>
        <v>7.9305644444443431</v>
      </c>
      <c r="E39" s="2">
        <f t="shared" si="4"/>
        <v>0.88117382716048254</v>
      </c>
      <c r="F39" s="2"/>
      <c r="G39" s="2"/>
      <c r="H39" s="2"/>
    </row>
    <row r="40" spans="1:8">
      <c r="B40" s="2" t="s">
        <v>11</v>
      </c>
      <c r="C40" s="2">
        <v>17</v>
      </c>
      <c r="D40" s="2">
        <f>SUMSQ(D17:E25)-H17^2/18</f>
        <v>48.944444444444343</v>
      </c>
      <c r="E40" s="2"/>
      <c r="F40" s="2"/>
      <c r="G40" s="2"/>
      <c r="H40" s="2"/>
    </row>
  </sheetData>
  <mergeCells count="8">
    <mergeCell ref="A1:A3"/>
    <mergeCell ref="B29:H29"/>
    <mergeCell ref="B2:C2"/>
    <mergeCell ref="D2:D3"/>
    <mergeCell ref="B1:D1"/>
    <mergeCell ref="E1:G1"/>
    <mergeCell ref="E2:F2"/>
    <mergeCell ref="G2:G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210</dc:creator>
  <cp:lastModifiedBy>210</cp:lastModifiedBy>
  <dcterms:created xsi:type="dcterms:W3CDTF">2019-08-09T20:44:40Z</dcterms:created>
  <dcterms:modified xsi:type="dcterms:W3CDTF">2019-08-09T21:59:29Z</dcterms:modified>
</cp:coreProperties>
</file>