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4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5 Top 5 Excel Data Analysis Tools/"/>
    </mc:Choice>
  </mc:AlternateContent>
  <xr:revisionPtr revIDLastSave="19" documentId="11_AD4DB114E441178AC67DF45BDE10D956693EDF1A" xr6:coauthVersionLast="47" xr6:coauthVersionMax="47" xr10:uidLastSave="{275DC36E-5BEC-420A-9DDD-94514DAE45E6}"/>
  <bookViews>
    <workbookView xWindow="-104" yWindow="-104" windowWidth="20098" windowHeight="11914" activeTab="1" xr2:uid="{00000000-000D-0000-FFFF-FFFF00000000}"/>
  </bookViews>
  <sheets>
    <sheet name="Input Data" sheetId="1" r:id="rId1"/>
    <sheet name="Forecast Data" sheetId="2" r:id="rId2"/>
    <sheet name="Forecast 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8" i="3"/>
  <c r="B9" i="3"/>
  <c r="B4" i="3"/>
  <c r="B7" i="3"/>
  <c r="B5" i="3"/>
  <c r="B6" i="3"/>
  <c r="C18" i="2"/>
  <c r="C20" i="2"/>
  <c r="C21" i="2"/>
  <c r="C22" i="2"/>
  <c r="C23" i="2"/>
  <c r="C24" i="2"/>
  <c r="C25" i="2"/>
  <c r="C19" i="2"/>
  <c r="D19" i="2"/>
  <c r="E19" i="2"/>
  <c r="E25" i="2"/>
  <c r="D25" i="2"/>
  <c r="E24" i="2"/>
  <c r="D24" i="2"/>
  <c r="E23" i="2"/>
  <c r="D23" i="2"/>
  <c r="E22" i="2"/>
  <c r="D22" i="2"/>
  <c r="E21" i="2"/>
  <c r="D21" i="2"/>
  <c r="E20" i="2"/>
  <c r="D20" i="2"/>
  <c r="D18" i="2"/>
  <c r="E18" i="2"/>
</calcChain>
</file>

<file path=xl/sharedStrings.xml><?xml version="1.0" encoding="utf-8"?>
<sst xmlns="http://schemas.openxmlformats.org/spreadsheetml/2006/main" count="17" uniqueCount="17">
  <si>
    <t>Hotel Resort Business</t>
  </si>
  <si>
    <t>Date</t>
  </si>
  <si>
    <t>Revenue (in millions)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</si>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</sst>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[$$-C09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14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4" fontId="0" fillId="0" borderId="0" xfId="0" applyNumberFormat="1"/>
  </cellXfs>
  <cellStyles count="2">
    <cellStyle name="Comma" xfId="1" builtinId="3"/>
    <cellStyle name="Normal" xfId="0" builtinId="0"/>
  </cellStyles>
  <dxfs count="5">
    <dxf>
      <numFmt numFmtId="4" formatCode="#,##0.00"/>
    </dxf>
    <dxf>
      <numFmt numFmtId="165" formatCode="[$$-C09]#,##0"/>
    </dxf>
    <dxf>
      <numFmt numFmtId="165" formatCode="[$$-C09]#,##0"/>
    </dxf>
    <dxf>
      <numFmt numFmtId="165" formatCode="[$$-C09]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Data'!$B$1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Data'!$B$2:$B$25</c:f>
              <c:numCache>
                <c:formatCode>[$$-C09]#,##0</c:formatCode>
                <c:ptCount val="24"/>
                <c:pt idx="0">
                  <c:v>5012</c:v>
                </c:pt>
                <c:pt idx="1">
                  <c:v>6258</c:v>
                </c:pt>
                <c:pt idx="2">
                  <c:v>5548</c:v>
                </c:pt>
                <c:pt idx="3">
                  <c:v>4258</c:v>
                </c:pt>
                <c:pt idx="4">
                  <c:v>3789</c:v>
                </c:pt>
                <c:pt idx="5">
                  <c:v>5663</c:v>
                </c:pt>
                <c:pt idx="6">
                  <c:v>3999</c:v>
                </c:pt>
                <c:pt idx="7">
                  <c:v>3523</c:v>
                </c:pt>
                <c:pt idx="8">
                  <c:v>3789</c:v>
                </c:pt>
                <c:pt idx="9">
                  <c:v>6587</c:v>
                </c:pt>
                <c:pt idx="10">
                  <c:v>3946</c:v>
                </c:pt>
                <c:pt idx="11">
                  <c:v>3889</c:v>
                </c:pt>
                <c:pt idx="12">
                  <c:v>4199</c:v>
                </c:pt>
                <c:pt idx="13">
                  <c:v>6689</c:v>
                </c:pt>
                <c:pt idx="14">
                  <c:v>5123</c:v>
                </c:pt>
                <c:pt idx="15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2-432D-B9C6-9C204D39242D}"/>
            </c:ext>
          </c:extLst>
        </c:ser>
        <c:ser>
          <c:idx val="1"/>
          <c:order val="1"/>
          <c:tx>
            <c:strRef>
              <c:f>'Forecast Data'!$C$1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Data'!$A$2:$A$25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'Forecast Data'!$C$2:$C$25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4660.3838503979396</c:v>
                </c:pt>
                <c:pt idx="17" formatCode="[$$-C09]#,##0">
                  <c:v>6833.9266855583028</c:v>
                </c:pt>
                <c:pt idx="18" formatCode="[$$-C09]#,##0">
                  <c:v>5694.5271600630931</c:v>
                </c:pt>
                <c:pt idx="19" formatCode="[$$-C09]#,##0">
                  <c:v>4728.9210586734207</c:v>
                </c:pt>
                <c:pt idx="20" formatCode="[$$-C09]#,##0">
                  <c:v>4655.1677060173824</c:v>
                </c:pt>
                <c:pt idx="21" formatCode="[$$-C09]#,##0">
                  <c:v>6828.7105411777466</c:v>
                </c:pt>
                <c:pt idx="22" formatCode="[$$-C09]#,##0">
                  <c:v>5689.311015682536</c:v>
                </c:pt>
                <c:pt idx="23" formatCode="[$$-C09]#,##0">
                  <c:v>4723.7049142928636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2-432D-B9C6-9C204D39242D}"/>
            </c:ext>
          </c:extLst>
        </c:ser>
        <c:ser>
          <c:idx val="2"/>
          <c:order val="2"/>
          <c:tx>
            <c:strRef>
              <c:f>'Forecast Data'!$D$1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Data'!$A$2:$A$25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'Forecast Data'!$D$2:$D$25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3490.6161677055716</c:v>
                </c:pt>
                <c:pt idx="17" formatCode="[$$-C09]#,##0">
                  <c:v>5370.3121642808192</c:v>
                </c:pt>
                <c:pt idx="18" formatCode="[$$-C09]#,##0">
                  <c:v>3986.3006297848269</c:v>
                </c:pt>
                <c:pt idx="19" formatCode="[$$-C09]#,##0">
                  <c:v>2806.4303815202229</c:v>
                </c:pt>
                <c:pt idx="20" formatCode="[$$-C09]#,##0">
                  <c:v>2539.0308094158318</c:v>
                </c:pt>
                <c:pt idx="21" formatCode="[$$-C09]#,##0">
                  <c:v>4535.2196808131539</c:v>
                </c:pt>
                <c:pt idx="22" formatCode="[$$-C09]#,##0">
                  <c:v>3230.808298320967</c:v>
                </c:pt>
                <c:pt idx="23" formatCode="[$$-C09]#,##0">
                  <c:v>2110.1931090839807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2-432D-B9C6-9C204D39242D}"/>
            </c:ext>
          </c:extLst>
        </c:ser>
        <c:ser>
          <c:idx val="3"/>
          <c:order val="3"/>
          <c:tx>
            <c:strRef>
              <c:f>'Forecast Data'!$E$1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Data'!$A$2:$A$25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'Forecast Data'!$E$2:$E$25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5830.1515330903076</c:v>
                </c:pt>
                <c:pt idx="17" formatCode="[$$-C09]#,##0">
                  <c:v>8297.5412068357855</c:v>
                </c:pt>
                <c:pt idx="18" formatCode="[$$-C09]#,##0">
                  <c:v>7402.7536903413593</c:v>
                </c:pt>
                <c:pt idx="19" formatCode="[$$-C09]#,##0">
                  <c:v>6651.4117358266185</c:v>
                </c:pt>
                <c:pt idx="20" formatCode="[$$-C09]#,##0">
                  <c:v>6771.3046026189331</c:v>
                </c:pt>
                <c:pt idx="21" formatCode="[$$-C09]#,##0">
                  <c:v>9122.2014015423392</c:v>
                </c:pt>
                <c:pt idx="22" formatCode="[$$-C09]#,##0">
                  <c:v>8147.813733044105</c:v>
                </c:pt>
                <c:pt idx="23" formatCode="[$$-C09]#,##0">
                  <c:v>7337.2167195017464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2-432D-B9C6-9C204D39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218272"/>
        <c:axId val="1881221744"/>
      </c:lineChart>
      <c:catAx>
        <c:axId val="18812182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21744"/>
        <c:crosses val="autoZero"/>
        <c:auto val="1"/>
        <c:lblAlgn val="ctr"/>
        <c:lblOffset val="100"/>
        <c:noMultiLvlLbl val="0"/>
      </c:catAx>
      <c:valAx>
        <c:axId val="18812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171038</xdr:colOff>
      <xdr:row>1</xdr:row>
      <xdr:rowOff>164459</xdr:rowOff>
    </xdr:from>
    <xdr:to>
      <xdr:col>15</xdr:col>
      <xdr:colOff>611793</xdr:colOff>
      <xdr:row>21</xdr:row>
      <xdr:rowOff>118411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6E355-C704-4093-873C-00F756753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F1F8B5-6D19-4F5F-9FBD-E2FC1F560DB0}" name="Table1" displayName="Table1" ref="A1:E25" totalsRowShown="0">
  <autoFilter ref="A1:E25" xr:uid="{C8F1F8B5-6D19-4F5F-9FBD-E2FC1F560DB0}"/>
  <tableColumns count="5">
    <tableColumn id="1" xr3:uid="{C2B2E005-0E73-41E1-9C17-EABD9176DD4A}" name="Timeline" dataDxfId="4"/>
    <tableColumn id="2" xr3:uid="{F1FA9658-DA5A-42D5-9A65-B3869ED5A453}" name="Values"/>
    <tableColumn id="3" xr3:uid="{C46C585F-0C28-4827-B28D-F7F61719210D}" name="Forecast" dataDxfId="3">
      <calculatedColumnFormula>_xlfn.FORECAST.ETS(A2,$B$2:$B$17,$A$2:$A$17,1,1)</calculatedColumnFormula>
    </tableColumn>
    <tableColumn id="4" xr3:uid="{0E19EB26-B14D-4D7A-91B8-0D8895506326}" name="Lower Confidence Bound" dataDxfId="2">
      <calculatedColumnFormula>C2-_xlfn.FORECAST.ETS.CONFINT(A2,$B$2:$B$17,$A$2:$A$17,0.95,1,1)</calculatedColumnFormula>
    </tableColumn>
    <tableColumn id="5" xr3:uid="{FA84234F-3A98-473F-B80E-ECADE1DCD3A4}" name="Upper Confidence Bound" dataDxfId="1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F325CD-4720-4B75-91F6-AD5895B8CDF7}" name="Table2" displayName="Table2" ref="A2:B9" totalsRowShown="0">
  <autoFilter ref="A2:B9" xr:uid="{27F325CD-4720-4B75-91F6-AD5895B8CDF7}"/>
  <tableColumns count="2">
    <tableColumn id="1" xr3:uid="{4379A02E-9A27-434C-A157-43375425BB34}" name="Statistic"/>
    <tableColumn id="2" xr3:uid="{8E597DBB-AA10-4CB4-ADF3-273289D5BD8C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9"/>
  <sheetViews>
    <sheetView workbookViewId="0">
      <selection activeCell="B4" sqref="B4:C19"/>
    </sheetView>
  </sheetViews>
  <sheetFormatPr defaultRowHeight="14.5" x14ac:dyDescent="0.35"/>
  <cols>
    <col min="2" max="2" width="9.90625" bestFit="1" customWidth="1"/>
    <col min="3" max="3" width="19.7265625" bestFit="1" customWidth="1"/>
  </cols>
  <sheetData>
    <row r="2" spans="2:3" ht="15.55" x14ac:dyDescent="0.35">
      <c r="B2" s="1" t="s">
        <v>0</v>
      </c>
      <c r="C2" s="1"/>
    </row>
    <row r="3" spans="2:3" ht="15.55" x14ac:dyDescent="0.35">
      <c r="B3" s="2" t="s">
        <v>1</v>
      </c>
      <c r="C3" s="3" t="s">
        <v>2</v>
      </c>
    </row>
    <row r="4" spans="2:3" x14ac:dyDescent="0.35">
      <c r="B4" s="4">
        <v>44926</v>
      </c>
      <c r="C4" s="5">
        <v>4899</v>
      </c>
    </row>
    <row r="5" spans="2:3" x14ac:dyDescent="0.35">
      <c r="B5" s="4">
        <v>44834</v>
      </c>
      <c r="C5" s="5">
        <v>5123</v>
      </c>
    </row>
    <row r="6" spans="2:3" x14ac:dyDescent="0.35">
      <c r="B6" s="4">
        <v>44742</v>
      </c>
      <c r="C6" s="5">
        <v>6689</v>
      </c>
    </row>
    <row r="7" spans="2:3" x14ac:dyDescent="0.35">
      <c r="B7" s="4">
        <v>44651</v>
      </c>
      <c r="C7" s="5">
        <v>4199</v>
      </c>
    </row>
    <row r="8" spans="2:3" x14ac:dyDescent="0.35">
      <c r="B8" s="4">
        <v>44561</v>
      </c>
      <c r="C8" s="5">
        <v>3889</v>
      </c>
    </row>
    <row r="9" spans="2:3" x14ac:dyDescent="0.35">
      <c r="B9" s="4">
        <v>44469</v>
      </c>
      <c r="C9" s="5">
        <v>3946</v>
      </c>
    </row>
    <row r="10" spans="2:3" x14ac:dyDescent="0.35">
      <c r="B10" s="4">
        <v>44377</v>
      </c>
      <c r="C10" s="5">
        <v>6587</v>
      </c>
    </row>
    <row r="11" spans="2:3" x14ac:dyDescent="0.35">
      <c r="B11" s="4">
        <v>44286</v>
      </c>
      <c r="C11" s="5">
        <v>3789</v>
      </c>
    </row>
    <row r="12" spans="2:3" x14ac:dyDescent="0.35">
      <c r="B12" s="4">
        <v>44196</v>
      </c>
      <c r="C12" s="5">
        <v>3523</v>
      </c>
    </row>
    <row r="13" spans="2:3" x14ac:dyDescent="0.35">
      <c r="B13" s="4">
        <v>44104</v>
      </c>
      <c r="C13" s="5">
        <v>3999</v>
      </c>
    </row>
    <row r="14" spans="2:3" x14ac:dyDescent="0.35">
      <c r="B14" s="4">
        <v>44012</v>
      </c>
      <c r="C14" s="5">
        <v>5663</v>
      </c>
    </row>
    <row r="15" spans="2:3" x14ac:dyDescent="0.35">
      <c r="B15" s="4">
        <v>43921</v>
      </c>
      <c r="C15" s="5">
        <v>3789</v>
      </c>
    </row>
    <row r="16" spans="2:3" x14ac:dyDescent="0.35">
      <c r="B16" s="4">
        <v>43830</v>
      </c>
      <c r="C16" s="5">
        <v>4258</v>
      </c>
    </row>
    <row r="17" spans="2:3" x14ac:dyDescent="0.35">
      <c r="B17" s="4">
        <v>43738</v>
      </c>
      <c r="C17" s="5">
        <v>5548</v>
      </c>
    </row>
    <row r="18" spans="2:3" x14ac:dyDescent="0.35">
      <c r="B18" s="4">
        <v>43646</v>
      </c>
      <c r="C18" s="5">
        <v>6258</v>
      </c>
    </row>
    <row r="19" spans="2:3" x14ac:dyDescent="0.35">
      <c r="B19" s="4">
        <v>43555</v>
      </c>
      <c r="C19" s="5">
        <v>5012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E206-B585-4C6B-A094-4CD1CB85ACE8}">
  <dimension ref="A1:E25"/>
  <sheetViews>
    <sheetView tabSelected="1" zoomScale="85" zoomScaleNormal="85" workbookViewId="0">
      <selection activeCell="I13" sqref="I13"/>
    </sheetView>
  </sheetViews>
  <sheetFormatPr defaultRowHeight="14.5" x14ac:dyDescent="0.35"/>
  <cols>
    <col min="1" max="1" width="10.36328125" bestFit="1" customWidth="1"/>
    <col min="2" max="2" width="8.81640625" bestFit="1" customWidth="1"/>
    <col min="3" max="3" width="10.26953125" bestFit="1" customWidth="1"/>
    <col min="4" max="4" width="24.1796875" bestFit="1" customWidth="1"/>
    <col min="5" max="5" width="24.26953125" bestFit="1" customWidth="1"/>
    <col min="7" max="7" width="8.90625" customWidth="1"/>
    <col min="8" max="8" width="7.1796875" customWidth="1"/>
  </cols>
  <sheetData>
    <row r="1" spans="1:5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 s="4">
        <v>43555</v>
      </c>
      <c r="B2" s="6">
        <v>5012</v>
      </c>
    </row>
    <row r="3" spans="1:5" x14ac:dyDescent="0.35">
      <c r="A3" s="4">
        <v>43646</v>
      </c>
      <c r="B3" s="6">
        <v>6258</v>
      </c>
    </row>
    <row r="4" spans="1:5" x14ac:dyDescent="0.35">
      <c r="A4" s="4">
        <v>43738</v>
      </c>
      <c r="B4" s="6">
        <v>5548</v>
      </c>
    </row>
    <row r="5" spans="1:5" x14ac:dyDescent="0.35">
      <c r="A5" s="4">
        <v>43830</v>
      </c>
      <c r="B5" s="6">
        <v>4258</v>
      </c>
    </row>
    <row r="6" spans="1:5" x14ac:dyDescent="0.35">
      <c r="A6" s="4">
        <v>43921</v>
      </c>
      <c r="B6" s="6">
        <v>3789</v>
      </c>
    </row>
    <row r="7" spans="1:5" x14ac:dyDescent="0.35">
      <c r="A7" s="4">
        <v>44012</v>
      </c>
      <c r="B7" s="6">
        <v>5663</v>
      </c>
    </row>
    <row r="8" spans="1:5" x14ac:dyDescent="0.35">
      <c r="A8" s="4">
        <v>44104</v>
      </c>
      <c r="B8" s="6">
        <v>3999</v>
      </c>
    </row>
    <row r="9" spans="1:5" x14ac:dyDescent="0.35">
      <c r="A9" s="4">
        <v>44196</v>
      </c>
      <c r="B9" s="6">
        <v>3523</v>
      </c>
    </row>
    <row r="10" spans="1:5" x14ac:dyDescent="0.35">
      <c r="A10" s="4">
        <v>44286</v>
      </c>
      <c r="B10" s="6">
        <v>3789</v>
      </c>
    </row>
    <row r="11" spans="1:5" x14ac:dyDescent="0.35">
      <c r="A11" s="4">
        <v>44377</v>
      </c>
      <c r="B11" s="6">
        <v>6587</v>
      </c>
    </row>
    <row r="12" spans="1:5" x14ac:dyDescent="0.35">
      <c r="A12" s="4">
        <v>44469</v>
      </c>
      <c r="B12" s="6">
        <v>3946</v>
      </c>
    </row>
    <row r="13" spans="1:5" x14ac:dyDescent="0.35">
      <c r="A13" s="4">
        <v>44561</v>
      </c>
      <c r="B13" s="6">
        <v>3889</v>
      </c>
    </row>
    <row r="14" spans="1:5" x14ac:dyDescent="0.35">
      <c r="A14" s="4">
        <v>44651</v>
      </c>
      <c r="B14" s="6">
        <v>4199</v>
      </c>
    </row>
    <row r="15" spans="1:5" x14ac:dyDescent="0.35">
      <c r="A15" s="4">
        <v>44742</v>
      </c>
      <c r="B15" s="6">
        <v>6689</v>
      </c>
    </row>
    <row r="16" spans="1:5" x14ac:dyDescent="0.35">
      <c r="A16" s="4">
        <v>44834</v>
      </c>
      <c r="B16" s="6">
        <v>5123</v>
      </c>
    </row>
    <row r="17" spans="1:5" x14ac:dyDescent="0.35">
      <c r="A17" s="4">
        <v>44926</v>
      </c>
      <c r="B17" s="6">
        <v>4899</v>
      </c>
      <c r="C17" s="6">
        <v>4899</v>
      </c>
      <c r="D17" s="6">
        <v>4899</v>
      </c>
      <c r="E17" s="6">
        <v>4899</v>
      </c>
    </row>
    <row r="18" spans="1:5" x14ac:dyDescent="0.35">
      <c r="A18" s="4">
        <v>45016</v>
      </c>
      <c r="C18" s="6">
        <f>_xlfn.FORECAST.ETS(A18,$B$2:$B$17,$A$2:$A$17,1,1)</f>
        <v>4660.3838503979396</v>
      </c>
      <c r="D18" s="6">
        <f>C18-_xlfn.FORECAST.ETS.CONFINT(A18,$B$2:$B$17,$A$2:$A$17,0.95,1,1)</f>
        <v>3490.6161677055716</v>
      </c>
      <c r="E18" s="6">
        <f>C18+_xlfn.FORECAST.ETS.CONFINT(A18,$B$2:$B$17,$A$2:$A$17,0.95,1,1)</f>
        <v>5830.1515330903076</v>
      </c>
    </row>
    <row r="19" spans="1:5" x14ac:dyDescent="0.35">
      <c r="A19" s="4">
        <v>45108</v>
      </c>
      <c r="C19" s="6">
        <f>_xlfn.FORECAST.ETS(A19,$B$2:$B$17,$A$2:$A$17,1,1)</f>
        <v>6833.9266855583028</v>
      </c>
      <c r="D19" s="6">
        <f>C19-_xlfn.FORECAST.ETS.CONFINT(A19,$B$2:$B$17,$A$2:$A$17,0.95,1,1)</f>
        <v>5370.3121642808192</v>
      </c>
      <c r="E19" s="6">
        <f>C19+_xlfn.FORECAST.ETS.CONFINT(A19,$B$2:$B$17,$A$2:$A$17,0.95,1,1)</f>
        <v>8297.5412068357855</v>
      </c>
    </row>
    <row r="20" spans="1:5" x14ac:dyDescent="0.35">
      <c r="A20" s="4">
        <v>45200</v>
      </c>
      <c r="C20" s="6">
        <f>_xlfn.FORECAST.ETS(A20,$B$2:$B$17,$A$2:$A$17,1,1)</f>
        <v>5694.5271600630931</v>
      </c>
      <c r="D20" s="6">
        <f>C20-_xlfn.FORECAST.ETS.CONFINT(A20,$B$2:$B$17,$A$2:$A$17,0.95,1,1)</f>
        <v>3986.3006297848269</v>
      </c>
      <c r="E20" s="6">
        <f>C20+_xlfn.FORECAST.ETS.CONFINT(A20,$B$2:$B$17,$A$2:$A$17,0.95,1,1)</f>
        <v>7402.7536903413593</v>
      </c>
    </row>
    <row r="21" spans="1:5" x14ac:dyDescent="0.35">
      <c r="A21" s="4">
        <v>45291</v>
      </c>
      <c r="C21" s="6">
        <f>_xlfn.FORECAST.ETS(A21,$B$2:$B$17,$A$2:$A$17,1,1)</f>
        <v>4728.9210586734207</v>
      </c>
      <c r="D21" s="6">
        <f>C21-_xlfn.FORECAST.ETS.CONFINT(A21,$B$2:$B$17,$A$2:$A$17,0.95,1,1)</f>
        <v>2806.4303815202229</v>
      </c>
      <c r="E21" s="6">
        <f>C21+_xlfn.FORECAST.ETS.CONFINT(A21,$B$2:$B$17,$A$2:$A$17,0.95,1,1)</f>
        <v>6651.4117358266185</v>
      </c>
    </row>
    <row r="22" spans="1:5" x14ac:dyDescent="0.35">
      <c r="A22" s="4">
        <v>45382</v>
      </c>
      <c r="C22" s="6">
        <f>_xlfn.FORECAST.ETS(A22,$B$2:$B$17,$A$2:$A$17,1,1)</f>
        <v>4655.1677060173824</v>
      </c>
      <c r="D22" s="6">
        <f>C22-_xlfn.FORECAST.ETS.CONFINT(A22,$B$2:$B$17,$A$2:$A$17,0.95,1,1)</f>
        <v>2539.0308094158318</v>
      </c>
      <c r="E22" s="6">
        <f>C22+_xlfn.FORECAST.ETS.CONFINT(A22,$B$2:$B$17,$A$2:$A$17,0.95,1,1)</f>
        <v>6771.3046026189331</v>
      </c>
    </row>
    <row r="23" spans="1:5" x14ac:dyDescent="0.35">
      <c r="A23" s="4">
        <v>45474</v>
      </c>
      <c r="C23" s="6">
        <f>_xlfn.FORECAST.ETS(A23,$B$2:$B$17,$A$2:$A$17,1,1)</f>
        <v>6828.7105411777466</v>
      </c>
      <c r="D23" s="6">
        <f>C23-_xlfn.FORECAST.ETS.CONFINT(A23,$B$2:$B$17,$A$2:$A$17,0.95,1,1)</f>
        <v>4535.2196808131539</v>
      </c>
      <c r="E23" s="6">
        <f>C23+_xlfn.FORECAST.ETS.CONFINT(A23,$B$2:$B$17,$A$2:$A$17,0.95,1,1)</f>
        <v>9122.2014015423392</v>
      </c>
    </row>
    <row r="24" spans="1:5" x14ac:dyDescent="0.35">
      <c r="A24" s="4">
        <v>45566</v>
      </c>
      <c r="C24" s="6">
        <f>_xlfn.FORECAST.ETS(A24,$B$2:$B$17,$A$2:$A$17,1,1)</f>
        <v>5689.311015682536</v>
      </c>
      <c r="D24" s="6">
        <f>C24-_xlfn.FORECAST.ETS.CONFINT(A24,$B$2:$B$17,$A$2:$A$17,0.95,1,1)</f>
        <v>3230.808298320967</v>
      </c>
      <c r="E24" s="6">
        <f>C24+_xlfn.FORECAST.ETS.CONFINT(A24,$B$2:$B$17,$A$2:$A$17,0.95,1,1)</f>
        <v>8147.813733044105</v>
      </c>
    </row>
    <row r="25" spans="1:5" x14ac:dyDescent="0.35">
      <c r="A25" s="4">
        <v>45657</v>
      </c>
      <c r="C25" s="6">
        <f>_xlfn.FORECAST.ETS(A25,$B$2:$B$17,$A$2:$A$17,1,1)</f>
        <v>4723.7049142928636</v>
      </c>
      <c r="D25" s="6">
        <f>C25-_xlfn.FORECAST.ETS.CONFINT(A25,$B$2:$B$17,$A$2:$A$17,0.95,1,1)</f>
        <v>2110.1931090839807</v>
      </c>
      <c r="E25" s="6">
        <f>C25+_xlfn.FORECAST.ETS.CONFINT(A25,$B$2:$B$17,$A$2:$A$17,0.95,1,1)</f>
        <v>7337.2167195017464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4548-0F16-496C-83C1-959D9FAFC172}">
  <dimension ref="A2:B9"/>
  <sheetViews>
    <sheetView showGridLines="0" workbookViewId="0">
      <selection activeCell="A14" sqref="A14"/>
    </sheetView>
  </sheetViews>
  <sheetFormatPr defaultRowHeight="14.5" x14ac:dyDescent="0.35"/>
  <cols>
    <col min="3" max="3" width="1.90625" customWidth="1"/>
  </cols>
  <sheetData>
    <row r="2" spans="1:2" x14ac:dyDescent="0.35">
      <c r="A2" t="s">
        <v>8</v>
      </c>
      <c r="B2" t="s">
        <v>9</v>
      </c>
    </row>
    <row r="3" spans="1:2" x14ac:dyDescent="0.35">
      <c r="A3" t="s">
        <v>10</v>
      </c>
      <c r="B3" s="7">
        <f>_xlfn.FORECAST.ETS.STAT('Forecast Data'!$B$2:$B$17,'Forecast Data'!$A$2:$A$17,1,1,1)</f>
        <v>0.751</v>
      </c>
    </row>
    <row r="4" spans="1:2" x14ac:dyDescent="0.35">
      <c r="A4" t="s">
        <v>11</v>
      </c>
      <c r="B4" s="7">
        <f>_xlfn.FORECAST.ETS.STAT('Forecast Data'!$B$2:$B$17,'Forecast Data'!$A$2:$A$17,2,1,1)</f>
        <v>1E-3</v>
      </c>
    </row>
    <row r="5" spans="1:2" x14ac:dyDescent="0.35">
      <c r="A5" t="s">
        <v>12</v>
      </c>
      <c r="B5" s="7">
        <f>_xlfn.FORECAST.ETS.STAT('Forecast Data'!$B$2:$B$17,'Forecast Data'!$A$2:$A$17,3,1,1)</f>
        <v>1E-3</v>
      </c>
    </row>
    <row r="6" spans="1:2" x14ac:dyDescent="0.35">
      <c r="A6" t="s">
        <v>13</v>
      </c>
      <c r="B6" s="7">
        <f>_xlfn.FORECAST.ETS.STAT('Forecast Data'!$B$2:$B$17,'Forecast Data'!$A$2:$A$17,4,1,1)</f>
        <v>0.53713186187495898</v>
      </c>
    </row>
    <row r="7" spans="1:2" x14ac:dyDescent="0.35">
      <c r="A7" t="s">
        <v>14</v>
      </c>
      <c r="B7" s="7">
        <f>_xlfn.FORECAST.ETS.STAT('Forecast Data'!$B$2:$B$17,'Forecast Data'!$A$2:$A$17,5,1,1)</f>
        <v>0.14312545193514276</v>
      </c>
    </row>
    <row r="8" spans="1:2" x14ac:dyDescent="0.35">
      <c r="A8" t="s">
        <v>15</v>
      </c>
      <c r="B8" s="7">
        <f>_xlfn.FORECAST.ETS.STAT('Forecast Data'!$B$2:$B$17,'Forecast Data'!$A$2:$A$17,6,1,1)</f>
        <v>644.14046502404801</v>
      </c>
    </row>
    <row r="9" spans="1:2" x14ac:dyDescent="0.35">
      <c r="A9" t="s">
        <v>16</v>
      </c>
      <c r="B9" s="7">
        <f>_xlfn.FORECAST.ETS.STAT('Forecast Data'!$B$2:$B$17,'Forecast Data'!$A$2:$A$17,7,1,1)</f>
        <v>720.15543649637607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Forecast Data</vt:lpstr>
      <vt:lpstr>Forecast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2024-01-16T12:41:18Z</dcterms:modified>
</cp:coreProperties>
</file>