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3 Project Tracker/"/>
    </mc:Choice>
  </mc:AlternateContent>
  <xr:revisionPtr revIDLastSave="395" documentId="11_AD4DB114E441178AC67DF45BDE10D956693EDF1A" xr6:coauthVersionLast="47" xr6:coauthVersionMax="47" xr10:uidLastSave="{1BAD91FB-5031-402D-AE2C-F79FFDEAD569}"/>
  <bookViews>
    <workbookView xWindow="-104" yWindow="-104" windowWidth="20098" windowHeight="11914" activeTab="1" xr2:uid="{00000000-000D-0000-FFFF-FFFF00000000}"/>
  </bookViews>
  <sheets>
    <sheet name="Project Details" sheetId="3" r:id="rId1"/>
    <sheet name="Gantt Chart" sheetId="1" r:id="rId2"/>
    <sheet name="Sheet7" sheetId="8" r:id="rId3"/>
    <sheet name="Team" sheetId="2" r:id="rId4"/>
    <sheet name="Stakeholder" sheetId="4" r:id="rId5"/>
    <sheet name="Risk" sheetId="5" r:id="rId6"/>
    <sheet name="Issues" sheetId="6" r:id="rId7"/>
    <sheet name="Budget" sheetId="7" r:id="rId8"/>
  </sheets>
  <definedNames>
    <definedName name="_xlnm._FilterDatabase" localSheetId="3" hidden="1">Team!$B$2:$E$2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K6" i="1"/>
  <c r="L6" i="1"/>
  <c r="M6" i="1"/>
  <c r="P6" i="1" s="1"/>
  <c r="S6" i="1" s="1"/>
  <c r="V6" i="1" s="1"/>
  <c r="Y6" i="1" s="1"/>
  <c r="N6" i="1"/>
  <c r="Q6" i="1" s="1"/>
  <c r="T6" i="1" s="1"/>
  <c r="W6" i="1" s="1"/>
  <c r="Z6" i="1" s="1"/>
  <c r="O6" i="1"/>
  <c r="I6" i="1"/>
  <c r="F8" i="1"/>
  <c r="F7" i="1"/>
  <c r="E6" i="1"/>
  <c r="F6" i="1" s="1"/>
  <c r="I3" i="1"/>
  <c r="J3" i="1" s="1"/>
  <c r="I2" i="1" s="1"/>
  <c r="I4" i="1" a="1"/>
  <c r="I4" i="1" s="1"/>
  <c r="B7" i="3"/>
  <c r="R6" i="1" l="1"/>
  <c r="U6" i="1" s="1"/>
  <c r="X6" i="1" s="1"/>
  <c r="K3" i="1"/>
  <c r="L3" i="1" s="1"/>
  <c r="M3" i="1" s="1"/>
  <c r="N3" i="1" s="1"/>
  <c r="O3" i="1" s="1"/>
  <c r="N2" i="1" s="1"/>
  <c r="I1" i="1"/>
  <c r="P3" i="1" l="1"/>
  <c r="Q3" i="1" s="1"/>
  <c r="R3" i="1" s="1"/>
  <c r="S3" i="1" s="1"/>
  <c r="R2" i="1" s="1"/>
  <c r="N1" i="1"/>
  <c r="T3" i="1" l="1"/>
  <c r="U3" i="1" s="1"/>
  <c r="V3" i="1" s="1"/>
  <c r="W3" i="1" s="1"/>
  <c r="V2" i="1" s="1"/>
  <c r="R1" i="1"/>
  <c r="X3" i="1" l="1"/>
  <c r="Y3" i="1" s="1"/>
  <c r="Z3" i="1" s="1"/>
  <c r="AA3" i="1" s="1"/>
  <c r="AB3" i="1" s="1"/>
  <c r="AA2" i="1" s="1"/>
  <c r="AC3" i="1" l="1"/>
  <c r="AD3" i="1" s="1"/>
  <c r="AE3" i="1" s="1"/>
  <c r="AF3" i="1" s="1"/>
  <c r="AE2" i="1" s="1"/>
  <c r="AA1" i="1"/>
  <c r="AG3" i="1" l="1"/>
  <c r="AH3" i="1" s="1"/>
  <c r="AI3" i="1" s="1"/>
  <c r="AJ3" i="1" s="1"/>
  <c r="AI2" i="1" s="1"/>
  <c r="AE1" i="1"/>
  <c r="AK3" i="1" l="1"/>
  <c r="AL3" i="1" s="1"/>
  <c r="AM3" i="1" s="1"/>
  <c r="AN3" i="1" s="1"/>
  <c r="AO3" i="1" s="1"/>
  <c r="AN2" i="1" s="1"/>
  <c r="AN1" i="1" l="1"/>
  <c r="AP3" i="1"/>
  <c r="AQ3" i="1" s="1"/>
  <c r="AR3" i="1" s="1"/>
  <c r="AS3" i="1" s="1"/>
  <c r="AR2" i="1" s="1"/>
  <c r="AR1" i="1" l="1"/>
  <c r="AT3" i="1"/>
  <c r="AU3" i="1" s="1"/>
  <c r="AV3" i="1" s="1"/>
  <c r="AW3" i="1" s="1"/>
  <c r="AX3" i="1" l="1"/>
  <c r="AY3" i="1" s="1"/>
  <c r="AZ3" i="1" s="1"/>
  <c r="BA3" i="1" s="1"/>
  <c r="BB3" i="1" s="1"/>
  <c r="BA2" i="1" s="1"/>
  <c r="BC3" i="1" l="1"/>
  <c r="BD3" i="1" s="1"/>
  <c r="BE3" i="1" s="1"/>
  <c r="BF3" i="1" s="1"/>
  <c r="BE2" i="1" s="1"/>
  <c r="BA1" i="1"/>
  <c r="BG3" i="1" l="1"/>
  <c r="BH3" i="1" s="1"/>
  <c r="BE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<sst xmlns="http://schemas.openxmlformats.org/spreadsheetml/2006/main" count="70" uniqueCount="54">
  <si>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Project Name</t>
  </si>
  <si>
    <t>ID</t>
  </si>
  <si>
    <t>Activity</t>
  </si>
  <si>
    <t>Assigned To</t>
  </si>
  <si>
    <t>Duration</t>
  </si>
  <si>
    <t>Status</t>
  </si>
  <si>
    <t>Start Date</t>
  </si>
  <si>
    <t>End Date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</si>
  <si>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</si>
  <si>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</si>
  <si>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</si>
  <si>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</si>
  <si>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</si>
  <si>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</si>
  <si>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</si>
  <si>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</si>
  <si>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</si>
  <si>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</si>
  <si>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</si>
  <si>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</si>
  <si>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</si>
  <si>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Name</t>
  </si>
  <si>
    <t>Role</t>
  </si>
  <si>
    <t>Cost</t>
  </si>
  <si>
    <t>Resource Name 01</t>
  </si>
  <si>
    <t>Resource Name 02</t>
  </si>
  <si>
    <t>Resource Name 03</t>
  </si>
  <si>
    <t>Resource Name 04</t>
  </si>
  <si>
    <t>Engineering Manager</t>
  </si>
  <si>
    <t>Project Manager</t>
  </si>
  <si>
    <t>Resource Name 05</t>
  </si>
  <si>
    <t>Resource Name 06</t>
  </si>
  <si>
    <t>Resource Name 07</t>
  </si>
  <si>
    <t>Resource Name 08</t>
  </si>
  <si>
    <t>Resource Name 09</t>
  </si>
  <si>
    <t>Resource Name 10</t>
  </si>
  <si>
    <t>Project Lead</t>
  </si>
  <si>
    <t>Sr Design Engineer</t>
  </si>
  <si>
    <t>Design Engineer</t>
  </si>
  <si>
    <t>Project Spacetrek</t>
  </si>
  <si>
    <t>Expected End Date</t>
  </si>
  <si>
    <t>Project Sponsor</t>
  </si>
  <si>
    <t>Estimated Duration (Wk)</t>
  </si>
  <si>
    <t>Week</t>
  </si>
  <si>
    <t>Date</t>
  </si>
  <si>
    <t>Month</t>
  </si>
  <si>
    <t>Year</t>
  </si>
  <si>
    <t>WIP</t>
  </si>
  <si>
    <t>Task Status List</t>
  </si>
  <si>
    <t>Pending</t>
  </si>
  <si>
    <t>On Hold</t>
  </si>
  <si>
    <t>Completed</t>
  </si>
  <si>
    <t>Under Review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</si>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</sst>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&quot;Wk&quot;\ 0"/>
    <numFmt numFmtId="167" formatCode="0\ &quot;USD/Hr&quot;"/>
    <numFmt numFmtId="170" formatCode="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 textRotation="90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7" fontId="0" fillId="0" borderId="0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textRotation="90"/>
    </xf>
    <xf numFmtId="0" fontId="4" fillId="0" borderId="0" xfId="0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67" formatCode="0\ &quot;USD/Hr&quot;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F5ABE-C074-475B-AE59-03C95AE7672B}" name="Resource_Table" displayName="Resource_Table" ref="B2:E12" totalsRowShown="0" headerRowDxfId="0" headerRowBorderDxfId="1" tableBorderDxfId="6">
  <autoFilter ref="B2:E12" xr:uid="{3FBF5ABE-C074-475B-AE59-03C95AE7672B}"/>
  <tableColumns count="4">
    <tableColumn id="1" xr3:uid="{7755DB21-4536-4561-9BC1-553B54C15847}" name="ID" dataDxfId="5"/>
    <tableColumn id="2" xr3:uid="{AD97C0A0-5985-43A6-9AC5-12924A57BC27}" name="Name" dataDxfId="4"/>
    <tableColumn id="3" xr3:uid="{DD8B8505-316A-4331-9D1F-0CBAEE97E70E}" name="Role" dataDxfId="3"/>
    <tableColumn id="4" xr3:uid="{8FC12E93-D181-44C9-84FA-1B716DB77EA7}" name="Cost" dataDxfId="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31DC-9922-48EF-8E34-9FECFF211A4E}">
  <dimension ref="A1:B7"/>
  <sheetViews>
    <sheetView zoomScale="145" zoomScaleNormal="145" workbookViewId="0">
      <selection activeCell="F2" sqref="F2"/>
    </sheetView>
  </sheetViews>
  <sheetFormatPr defaultRowHeight="14.5" x14ac:dyDescent="0.35"/>
  <cols>
    <col min="1" max="1" width="21.54296875" style="9" customWidth="1"/>
    <col min="2" max="2" width="16.81640625" style="1" customWidth="1"/>
  </cols>
  <sheetData>
    <row r="1" spans="1:2" x14ac:dyDescent="0.35">
      <c r="A1" s="9" t="s">
        <v>0</v>
      </c>
      <c r="B1" s="1" t="s">
        <v>39</v>
      </c>
    </row>
    <row r="2" spans="1:2" x14ac:dyDescent="0.35">
      <c r="A2" s="9" t="s">
        <v>41</v>
      </c>
    </row>
    <row r="3" spans="1:2" x14ac:dyDescent="0.35">
      <c r="A3" s="9" t="s">
        <v>29</v>
      </c>
    </row>
    <row r="5" spans="1:2" x14ac:dyDescent="0.35">
      <c r="A5" s="9" t="s">
        <v>6</v>
      </c>
      <c r="B5" s="4">
        <v>45308</v>
      </c>
    </row>
    <row r="6" spans="1:2" x14ac:dyDescent="0.35">
      <c r="A6" s="9" t="s">
        <v>40</v>
      </c>
      <c r="B6" s="4">
        <v>45705</v>
      </c>
    </row>
    <row r="7" spans="1:2" x14ac:dyDescent="0.35">
      <c r="A7" s="9" t="s">
        <v>42</v>
      </c>
      <c r="B7" s="1">
        <f>ROUND((B6-B5)/7,0)</f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H18"/>
  <sheetViews>
    <sheetView tabSelected="1" topLeftCell="B1" zoomScale="145" zoomScaleNormal="145" workbookViewId="0">
      <selection activeCell="E6" sqref="E6"/>
    </sheetView>
  </sheetViews>
  <sheetFormatPr defaultRowHeight="14.5" outlineLevelRow="1" x14ac:dyDescent="0.35"/>
  <cols>
    <col min="1" max="1" width="4.81640625" style="1" customWidth="1"/>
    <col min="2" max="2" width="16.36328125" style="8" customWidth="1"/>
    <col min="3" max="3" width="16.453125" customWidth="1"/>
    <col min="4" max="4" width="11.81640625" customWidth="1"/>
    <col min="5" max="5" width="11.6328125" customWidth="1"/>
    <col min="6" max="6" width="9.90625" bestFit="1" customWidth="1"/>
    <col min="7" max="7" width="11.453125" style="1" customWidth="1"/>
    <col min="8" max="8" width="5.81640625" style="22" customWidth="1"/>
    <col min="9" max="60" width="3.26953125" bestFit="1" customWidth="1"/>
  </cols>
  <sheetData>
    <row r="1" spans="1:60" outlineLevel="1" x14ac:dyDescent="0.35">
      <c r="H1" s="17" t="s">
        <v>46</v>
      </c>
      <c r="I1" s="19">
        <f>YEAR(J3)</f>
        <v>2024</v>
      </c>
      <c r="J1" s="19"/>
      <c r="K1" s="19"/>
      <c r="L1" s="19"/>
      <c r="M1" s="19"/>
      <c r="N1" s="19">
        <f>YEAR(O$3)</f>
        <v>2024</v>
      </c>
      <c r="O1" s="19"/>
      <c r="P1" s="19"/>
      <c r="Q1" s="19"/>
      <c r="R1" s="19">
        <f>YEAR(S$3)</f>
        <v>2024</v>
      </c>
      <c r="S1" s="19"/>
      <c r="T1" s="19"/>
      <c r="U1" s="19"/>
      <c r="V1" s="19">
        <v>2024</v>
      </c>
      <c r="W1" s="19"/>
      <c r="X1" s="19"/>
      <c r="Y1" s="19"/>
      <c r="Z1" s="19"/>
      <c r="AA1" s="19">
        <f>YEAR(AB$3)</f>
        <v>2024</v>
      </c>
      <c r="AB1" s="19"/>
      <c r="AC1" s="19"/>
      <c r="AD1" s="19"/>
      <c r="AE1" s="19">
        <f>YEAR(AF$3)</f>
        <v>2024</v>
      </c>
      <c r="AF1" s="19"/>
      <c r="AG1" s="19"/>
      <c r="AH1" s="19"/>
      <c r="AI1" s="19">
        <v>2024</v>
      </c>
      <c r="AJ1" s="19"/>
      <c r="AK1" s="19"/>
      <c r="AL1" s="19"/>
      <c r="AM1" s="19"/>
      <c r="AN1" s="19">
        <f>YEAR(AO$3)</f>
        <v>2024</v>
      </c>
      <c r="AO1" s="19"/>
      <c r="AP1" s="19"/>
      <c r="AQ1" s="19"/>
      <c r="AR1" s="19">
        <f>YEAR(AS$3)</f>
        <v>2024</v>
      </c>
      <c r="AS1" s="19"/>
      <c r="AT1" s="19"/>
      <c r="AU1" s="19"/>
      <c r="AV1" s="19">
        <v>2024</v>
      </c>
      <c r="AW1" s="19"/>
      <c r="AX1" s="19"/>
      <c r="AY1" s="19"/>
      <c r="AZ1" s="19"/>
      <c r="BA1" s="19">
        <f t="shared" ref="BA1" si="0">MONTH(BB$3)</f>
        <v>11</v>
      </c>
      <c r="BB1" s="19"/>
      <c r="BC1" s="19"/>
      <c r="BD1" s="19"/>
      <c r="BE1" s="19">
        <f t="shared" ref="BE1" si="1">MONTH(BF$3)</f>
        <v>12</v>
      </c>
      <c r="BF1" s="19"/>
      <c r="BG1" s="19"/>
      <c r="BH1" s="19"/>
    </row>
    <row r="2" spans="1:60" outlineLevel="1" x14ac:dyDescent="0.35">
      <c r="H2" s="17" t="s">
        <v>45</v>
      </c>
      <c r="I2" s="20">
        <f>J3</f>
        <v>45299</v>
      </c>
      <c r="J2" s="20"/>
      <c r="K2" s="20"/>
      <c r="L2" s="20"/>
      <c r="M2" s="20"/>
      <c r="N2" s="20">
        <f>O3</f>
        <v>45334</v>
      </c>
      <c r="O2" s="20"/>
      <c r="P2" s="20"/>
      <c r="Q2" s="20"/>
      <c r="R2" s="20">
        <f>S3</f>
        <v>45362</v>
      </c>
      <c r="S2" s="20"/>
      <c r="T2" s="20"/>
      <c r="U2" s="20"/>
      <c r="V2" s="20">
        <f>W3</f>
        <v>45390</v>
      </c>
      <c r="W2" s="20"/>
      <c r="X2" s="20"/>
      <c r="Y2" s="20"/>
      <c r="Z2" s="20"/>
      <c r="AA2" s="20">
        <f>AB3</f>
        <v>45425</v>
      </c>
      <c r="AB2" s="20"/>
      <c r="AC2" s="20"/>
      <c r="AD2" s="20"/>
      <c r="AE2" s="20">
        <f>AF3</f>
        <v>45453</v>
      </c>
      <c r="AF2" s="20"/>
      <c r="AG2" s="20"/>
      <c r="AH2" s="20"/>
      <c r="AI2" s="20">
        <f>AJ3</f>
        <v>45481</v>
      </c>
      <c r="AJ2" s="20"/>
      <c r="AK2" s="20"/>
      <c r="AL2" s="20"/>
      <c r="AM2" s="20"/>
      <c r="AN2" s="20">
        <f>AO3</f>
        <v>45516</v>
      </c>
      <c r="AO2" s="20"/>
      <c r="AP2" s="20"/>
      <c r="AQ2" s="20"/>
      <c r="AR2" s="20">
        <f>AS3</f>
        <v>45544</v>
      </c>
      <c r="AS2" s="20"/>
      <c r="AT2" s="20"/>
      <c r="AU2" s="20"/>
      <c r="AV2" s="20">
        <v>45544</v>
      </c>
      <c r="AW2" s="20"/>
      <c r="AX2" s="20"/>
      <c r="AY2" s="20"/>
      <c r="AZ2" s="21"/>
      <c r="BA2" s="20">
        <f>BB3</f>
        <v>45607</v>
      </c>
      <c r="BB2" s="20"/>
      <c r="BC2" s="20"/>
      <c r="BD2" s="20"/>
      <c r="BE2" s="20">
        <f>BF3</f>
        <v>45635</v>
      </c>
      <c r="BF2" s="20"/>
      <c r="BG2" s="20"/>
      <c r="BH2" s="20"/>
    </row>
    <row r="3" spans="1:60" s="1" customFormat="1" ht="39.4" customHeight="1" outlineLevel="1" x14ac:dyDescent="0.35">
      <c r="E3" s="6"/>
      <c r="H3" s="17" t="s">
        <v>44</v>
      </c>
      <c r="I3" s="2">
        <f>DATE(YEAR('Project Details'!B5),MONTH('Project Details'!B5),1)</f>
        <v>45292</v>
      </c>
      <c r="J3" s="2">
        <f>I3+7</f>
        <v>45299</v>
      </c>
      <c r="K3" s="2">
        <f t="shared" ref="K3:BH3" si="2">J3+7</f>
        <v>45306</v>
      </c>
      <c r="L3" s="2">
        <f t="shared" si="2"/>
        <v>45313</v>
      </c>
      <c r="M3" s="2">
        <f t="shared" si="2"/>
        <v>45320</v>
      </c>
      <c r="N3" s="2">
        <f t="shared" si="2"/>
        <v>45327</v>
      </c>
      <c r="O3" s="2">
        <f t="shared" si="2"/>
        <v>45334</v>
      </c>
      <c r="P3" s="2">
        <f t="shared" si="2"/>
        <v>45341</v>
      </c>
      <c r="Q3" s="2">
        <f t="shared" si="2"/>
        <v>45348</v>
      </c>
      <c r="R3" s="2">
        <f t="shared" si="2"/>
        <v>45355</v>
      </c>
      <c r="S3" s="2">
        <f t="shared" si="2"/>
        <v>45362</v>
      </c>
      <c r="T3" s="2">
        <f t="shared" si="2"/>
        <v>45369</v>
      </c>
      <c r="U3" s="2">
        <f t="shared" si="2"/>
        <v>45376</v>
      </c>
      <c r="V3" s="2">
        <f t="shared" si="2"/>
        <v>45383</v>
      </c>
      <c r="W3" s="2">
        <f t="shared" si="2"/>
        <v>45390</v>
      </c>
      <c r="X3" s="2">
        <f t="shared" si="2"/>
        <v>45397</v>
      </c>
      <c r="Y3" s="2">
        <f t="shared" si="2"/>
        <v>45404</v>
      </c>
      <c r="Z3" s="2">
        <f t="shared" si="2"/>
        <v>45411</v>
      </c>
      <c r="AA3" s="2">
        <f t="shared" si="2"/>
        <v>45418</v>
      </c>
      <c r="AB3" s="2">
        <f t="shared" si="2"/>
        <v>45425</v>
      </c>
      <c r="AC3" s="2">
        <f t="shared" si="2"/>
        <v>45432</v>
      </c>
      <c r="AD3" s="2">
        <f t="shared" si="2"/>
        <v>45439</v>
      </c>
      <c r="AE3" s="2">
        <f t="shared" si="2"/>
        <v>45446</v>
      </c>
      <c r="AF3" s="2">
        <f t="shared" si="2"/>
        <v>45453</v>
      </c>
      <c r="AG3" s="2">
        <f t="shared" si="2"/>
        <v>45460</v>
      </c>
      <c r="AH3" s="2">
        <f t="shared" si="2"/>
        <v>45467</v>
      </c>
      <c r="AI3" s="2">
        <f t="shared" si="2"/>
        <v>45474</v>
      </c>
      <c r="AJ3" s="2">
        <f t="shared" si="2"/>
        <v>45481</v>
      </c>
      <c r="AK3" s="2">
        <f t="shared" si="2"/>
        <v>45488</v>
      </c>
      <c r="AL3" s="2">
        <f t="shared" si="2"/>
        <v>45495</v>
      </c>
      <c r="AM3" s="2">
        <f t="shared" si="2"/>
        <v>45502</v>
      </c>
      <c r="AN3" s="2">
        <f t="shared" si="2"/>
        <v>45509</v>
      </c>
      <c r="AO3" s="2">
        <f t="shared" si="2"/>
        <v>45516</v>
      </c>
      <c r="AP3" s="2">
        <f>AO3+7</f>
        <v>45523</v>
      </c>
      <c r="AQ3" s="2">
        <f t="shared" si="2"/>
        <v>45530</v>
      </c>
      <c r="AR3" s="2">
        <f t="shared" si="2"/>
        <v>45537</v>
      </c>
      <c r="AS3" s="2">
        <f t="shared" si="2"/>
        <v>45544</v>
      </c>
      <c r="AT3" s="2">
        <f t="shared" si="2"/>
        <v>45551</v>
      </c>
      <c r="AU3" s="2">
        <f t="shared" si="2"/>
        <v>45558</v>
      </c>
      <c r="AV3" s="2">
        <f t="shared" si="2"/>
        <v>45565</v>
      </c>
      <c r="AW3" s="2">
        <f t="shared" si="2"/>
        <v>45572</v>
      </c>
      <c r="AX3" s="2">
        <f t="shared" si="2"/>
        <v>45579</v>
      </c>
      <c r="AY3" s="2">
        <f t="shared" si="2"/>
        <v>45586</v>
      </c>
      <c r="AZ3" s="2">
        <f t="shared" si="2"/>
        <v>45593</v>
      </c>
      <c r="BA3" s="2">
        <f t="shared" si="2"/>
        <v>45600</v>
      </c>
      <c r="BB3" s="2">
        <f t="shared" si="2"/>
        <v>45607</v>
      </c>
      <c r="BC3" s="2">
        <f t="shared" si="2"/>
        <v>45614</v>
      </c>
      <c r="BD3" s="2">
        <f t="shared" si="2"/>
        <v>45621</v>
      </c>
      <c r="BE3" s="2">
        <f t="shared" si="2"/>
        <v>45628</v>
      </c>
      <c r="BF3" s="2">
        <f t="shared" si="2"/>
        <v>45635</v>
      </c>
      <c r="BG3" s="2">
        <f t="shared" si="2"/>
        <v>45642</v>
      </c>
      <c r="BH3" s="2">
        <f t="shared" si="2"/>
        <v>45649</v>
      </c>
    </row>
    <row r="4" spans="1:60" s="3" customFormat="1" ht="16.100000000000001" outlineLevel="1" x14ac:dyDescent="0.35">
      <c r="H4" s="18" t="s">
        <v>43</v>
      </c>
      <c r="I4" s="16" cm="1">
        <f t="array" ref="I4:BH4">_xlfn.SEQUENCE(1,52,1,1)</f>
        <v>1</v>
      </c>
      <c r="J4" s="16">
        <v>2</v>
      </c>
      <c r="K4" s="16">
        <v>3</v>
      </c>
      <c r="L4" s="16">
        <v>4</v>
      </c>
      <c r="M4" s="16">
        <v>5</v>
      </c>
      <c r="N4" s="16">
        <v>6</v>
      </c>
      <c r="O4" s="16">
        <v>7</v>
      </c>
      <c r="P4" s="16">
        <v>8</v>
      </c>
      <c r="Q4" s="16">
        <v>9</v>
      </c>
      <c r="R4" s="16">
        <v>10</v>
      </c>
      <c r="S4" s="16">
        <v>11</v>
      </c>
      <c r="T4" s="16">
        <v>12</v>
      </c>
      <c r="U4" s="16">
        <v>13</v>
      </c>
      <c r="V4" s="16">
        <v>14</v>
      </c>
      <c r="W4" s="16">
        <v>15</v>
      </c>
      <c r="X4" s="16">
        <v>16</v>
      </c>
      <c r="Y4" s="16">
        <v>17</v>
      </c>
      <c r="Z4" s="16">
        <v>18</v>
      </c>
      <c r="AA4" s="16">
        <v>19</v>
      </c>
      <c r="AB4" s="16">
        <v>20</v>
      </c>
      <c r="AC4" s="16">
        <v>21</v>
      </c>
      <c r="AD4" s="16">
        <v>22</v>
      </c>
      <c r="AE4" s="16">
        <v>23</v>
      </c>
      <c r="AF4" s="16">
        <v>24</v>
      </c>
      <c r="AG4" s="16">
        <v>25</v>
      </c>
      <c r="AH4" s="16">
        <v>26</v>
      </c>
      <c r="AI4" s="16">
        <v>27</v>
      </c>
      <c r="AJ4" s="16">
        <v>28</v>
      </c>
      <c r="AK4" s="16">
        <v>29</v>
      </c>
      <c r="AL4" s="16">
        <v>30</v>
      </c>
      <c r="AM4" s="16">
        <v>31</v>
      </c>
      <c r="AN4" s="16">
        <v>32</v>
      </c>
      <c r="AO4" s="16">
        <v>33</v>
      </c>
      <c r="AP4" s="16">
        <v>34</v>
      </c>
      <c r="AQ4" s="16">
        <v>35</v>
      </c>
      <c r="AR4" s="16">
        <v>36</v>
      </c>
      <c r="AS4" s="16">
        <v>37</v>
      </c>
      <c r="AT4" s="16">
        <v>38</v>
      </c>
      <c r="AU4" s="16">
        <v>39</v>
      </c>
      <c r="AV4" s="16">
        <v>40</v>
      </c>
      <c r="AW4" s="16">
        <v>41</v>
      </c>
      <c r="AX4" s="16">
        <v>42</v>
      </c>
      <c r="AY4" s="16">
        <v>43</v>
      </c>
      <c r="AZ4" s="16">
        <v>44</v>
      </c>
      <c r="BA4" s="16">
        <v>45</v>
      </c>
      <c r="BB4" s="16">
        <v>46</v>
      </c>
      <c r="BC4" s="16">
        <v>47</v>
      </c>
      <c r="BD4" s="16">
        <v>48</v>
      </c>
      <c r="BE4" s="16">
        <v>49</v>
      </c>
      <c r="BF4" s="16">
        <v>50</v>
      </c>
      <c r="BG4" s="16">
        <v>51</v>
      </c>
      <c r="BH4" s="16">
        <v>52</v>
      </c>
    </row>
    <row r="5" spans="1:60" x14ac:dyDescent="0.35">
      <c r="A5" s="7" t="s">
        <v>1</v>
      </c>
      <c r="B5" s="7" t="s">
        <v>2</v>
      </c>
      <c r="C5" s="7" t="s">
        <v>3</v>
      </c>
      <c r="D5" s="7" t="s">
        <v>4</v>
      </c>
      <c r="E5" s="7" t="s">
        <v>6</v>
      </c>
      <c r="F5" s="7" t="s">
        <v>7</v>
      </c>
      <c r="G5" s="7" t="s">
        <v>5</v>
      </c>
      <c r="H5" s="7" t="s">
        <v>53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35">
      <c r="A6" s="1">
        <v>1</v>
      </c>
      <c r="B6" s="5" t="s">
        <v>8</v>
      </c>
      <c r="C6" s="1" t="s">
        <v>24</v>
      </c>
      <c r="D6" s="1">
        <v>5</v>
      </c>
      <c r="E6" s="4">
        <f>'Project Details'!$B$5</f>
        <v>45308</v>
      </c>
      <c r="F6" s="4">
        <f>E6+D6</f>
        <v>45313</v>
      </c>
      <c r="G6" s="1" t="s">
        <v>47</v>
      </c>
      <c r="H6" s="22">
        <v>0.1</v>
      </c>
      <c r="I6" s="1" t="str">
        <f>IF(I$3=$F$6,"C","")</f>
        <v/>
      </c>
      <c r="J6" s="1" t="str">
        <f t="shared" ref="J6:O6" si="3">IF(J$3=$F$6,"C","")</f>
        <v/>
      </c>
      <c r="K6" s="1" t="str">
        <f t="shared" si="3"/>
        <v/>
      </c>
      <c r="L6" s="1" t="str">
        <f t="shared" si="3"/>
        <v>C</v>
      </c>
      <c r="M6" s="1" t="str">
        <f t="shared" si="3"/>
        <v/>
      </c>
      <c r="N6" s="1" t="str">
        <f t="shared" si="3"/>
        <v/>
      </c>
      <c r="O6" s="1" t="str">
        <f t="shared" si="3"/>
        <v/>
      </c>
      <c r="P6" s="1" t="str">
        <f t="shared" ref="J6:Z6" si="4">IF(P3=M6,"C","")</f>
        <v/>
      </c>
      <c r="Q6" s="1" t="str">
        <f t="shared" si="4"/>
        <v/>
      </c>
      <c r="R6" s="1" t="str">
        <f t="shared" si="4"/>
        <v/>
      </c>
      <c r="S6" s="1" t="str">
        <f t="shared" si="4"/>
        <v/>
      </c>
      <c r="T6" s="1" t="str">
        <f t="shared" si="4"/>
        <v/>
      </c>
      <c r="U6" s="1" t="str">
        <f t="shared" si="4"/>
        <v/>
      </c>
      <c r="V6" s="1" t="str">
        <f t="shared" si="4"/>
        <v/>
      </c>
      <c r="W6" s="1" t="str">
        <f t="shared" si="4"/>
        <v/>
      </c>
      <c r="X6" s="1" t="str">
        <f t="shared" si="4"/>
        <v/>
      </c>
      <c r="Y6" s="1" t="str">
        <f t="shared" si="4"/>
        <v/>
      </c>
      <c r="Z6" s="1" t="str">
        <f t="shared" si="4"/>
        <v/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35">
      <c r="A7" s="1">
        <v>2</v>
      </c>
      <c r="B7" s="5" t="s">
        <v>9</v>
      </c>
      <c r="C7" s="1" t="s">
        <v>25</v>
      </c>
      <c r="D7" s="1">
        <v>2</v>
      </c>
      <c r="E7" s="4">
        <v>45311</v>
      </c>
      <c r="F7" s="4">
        <f>E7+D7</f>
        <v>45313</v>
      </c>
      <c r="G7" s="1" t="s">
        <v>47</v>
      </c>
      <c r="H7" s="22">
        <v>0.4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35">
      <c r="A8" s="1">
        <v>3</v>
      </c>
      <c r="B8" s="5" t="s">
        <v>10</v>
      </c>
      <c r="C8" s="1" t="s">
        <v>26</v>
      </c>
      <c r="D8" s="1">
        <v>10</v>
      </c>
      <c r="E8" s="4">
        <v>45326</v>
      </c>
      <c r="F8" s="4">
        <f>E8+D8</f>
        <v>45336</v>
      </c>
      <c r="G8" s="1" t="s">
        <v>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35">
      <c r="A9" s="1">
        <v>4</v>
      </c>
      <c r="B9" s="5" t="s">
        <v>11</v>
      </c>
      <c r="C9" s="1" t="s">
        <v>27</v>
      </c>
      <c r="D9" s="1">
        <v>6</v>
      </c>
      <c r="E9" s="1"/>
      <c r="F9" s="1"/>
      <c r="G9" s="1" t="s">
        <v>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35">
      <c r="A10" s="1">
        <v>5</v>
      </c>
      <c r="B10" s="5" t="s">
        <v>12</v>
      </c>
      <c r="C10" s="1"/>
      <c r="D10" s="1"/>
      <c r="E10" s="1"/>
      <c r="F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35">
      <c r="A11" s="1">
        <v>6</v>
      </c>
      <c r="B11" s="5" t="s">
        <v>13</v>
      </c>
      <c r="C11" s="1"/>
      <c r="D11" s="1"/>
      <c r="E11" s="1"/>
      <c r="F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35">
      <c r="A12" s="1">
        <v>7</v>
      </c>
      <c r="B12" s="5" t="s">
        <v>14</v>
      </c>
      <c r="C12" s="1"/>
      <c r="D12" s="1"/>
      <c r="E12" s="1"/>
      <c r="F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35">
      <c r="A13" s="1">
        <v>8</v>
      </c>
      <c r="B13" s="5" t="s">
        <v>15</v>
      </c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35">
      <c r="A14" s="1">
        <v>9</v>
      </c>
      <c r="B14" s="5" t="s">
        <v>16</v>
      </c>
      <c r="C14" s="1"/>
      <c r="D14" s="1"/>
      <c r="E14" s="1"/>
      <c r="F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35">
      <c r="A15" s="1">
        <v>10</v>
      </c>
      <c r="B15" s="5" t="s">
        <v>17</v>
      </c>
      <c r="C15" s="1"/>
      <c r="D15" s="1"/>
      <c r="E15" s="1"/>
      <c r="F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35">
      <c r="A16" s="1">
        <v>11</v>
      </c>
      <c r="B16" s="5" t="s">
        <v>18</v>
      </c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35">
      <c r="A17" s="1">
        <v>12</v>
      </c>
      <c r="B17" s="5" t="s">
        <v>19</v>
      </c>
      <c r="C17" s="1"/>
      <c r="D17" s="1"/>
      <c r="E17" s="1"/>
      <c r="F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35">
      <c r="A18" s="1">
        <v>13</v>
      </c>
      <c r="B18" s="5" t="s">
        <v>20</v>
      </c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</sheetData>
  <mergeCells count="24">
    <mergeCell ref="AR1:AU1"/>
    <mergeCell ref="AV1:AZ1"/>
    <mergeCell ref="BA1:BD1"/>
    <mergeCell ref="BE1:BH1"/>
    <mergeCell ref="AV2:AY2"/>
    <mergeCell ref="BA2:BD2"/>
    <mergeCell ref="BE2:BH2"/>
    <mergeCell ref="I1:M1"/>
    <mergeCell ref="N1:Q1"/>
    <mergeCell ref="R1:U1"/>
    <mergeCell ref="V1:Z1"/>
    <mergeCell ref="AA1:AD1"/>
    <mergeCell ref="AE1:AH1"/>
    <mergeCell ref="AI1:AM1"/>
    <mergeCell ref="AN1:AQ1"/>
    <mergeCell ref="AA2:AD2"/>
    <mergeCell ref="AE2:AH2"/>
    <mergeCell ref="AI2:AM2"/>
    <mergeCell ref="AN2:AQ2"/>
    <mergeCell ref="AR2:AU2"/>
    <mergeCell ref="I2:M2"/>
    <mergeCell ref="N2:Q2"/>
    <mergeCell ref="R2:U2"/>
    <mergeCell ref="V2:Z2"/>
  </mergeCells>
  <phoneticPr fontId="2" type="noConversion"/>
  <dataValidations count="1">
    <dataValidation type="whole" operator="greaterThanOrEqual" allowBlank="1" showInputMessage="1" showErrorMessage="1" sqref="D6:D1048576" xr:uid="{A21713D2-B632-4E15-B323-7C563A2B723A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11B67B-31AF-4D72-BEB8-1154F8DBAC74}">
          <x14:formula1>
            <xm:f>Team!$C$2:$C$12</xm:f>
          </x14:formula1>
          <xm:sqref>C6:C1048576</xm:sqref>
        </x14:dataValidation>
        <x14:dataValidation type="list" allowBlank="1" showInputMessage="1" showErrorMessage="1" xr:uid="{771002EC-14D5-4571-BBD8-718B21F7BB67}">
          <x14:formula1>
            <xm:f>Sheet7!$B$3:$B$7</xm:f>
          </x14:formula1>
          <xm:sqref>G6:G1048576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90FB-ACAA-4EF0-86CC-B8D29BA65D97}">
  <dimension ref="B2:B7"/>
  <sheetViews>
    <sheetView zoomScale="175" zoomScaleNormal="175" workbookViewId="0">
      <selection activeCell="B2" sqref="B2"/>
    </sheetView>
  </sheetViews>
  <sheetFormatPr defaultRowHeight="14.5" x14ac:dyDescent="0.35"/>
  <cols>
    <col min="2" max="2" width="12.90625" bestFit="1" customWidth="1"/>
  </cols>
  <sheetData>
    <row r="2" spans="2:2" x14ac:dyDescent="0.35">
      <c r="B2" s="9" t="s">
        <v>48</v>
      </c>
    </row>
    <row r="3" spans="2:2" x14ac:dyDescent="0.35">
      <c r="B3" t="s">
        <v>49</v>
      </c>
    </row>
    <row r="4" spans="2:2" x14ac:dyDescent="0.35">
      <c r="B4" t="s">
        <v>47</v>
      </c>
    </row>
    <row r="5" spans="2:2" x14ac:dyDescent="0.35">
      <c r="B5" t="s">
        <v>50</v>
      </c>
    </row>
    <row r="6" spans="2:2" x14ac:dyDescent="0.35">
      <c r="B6" t="s">
        <v>51</v>
      </c>
    </row>
    <row r="7" spans="2:2" x14ac:dyDescent="0.35">
      <c r="B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2074-E9E7-45A7-91F9-78E797A75693}">
  <dimension ref="B1:E12"/>
  <sheetViews>
    <sheetView showGridLines="0" zoomScale="130" zoomScaleNormal="130" workbookViewId="0">
      <selection activeCell="C19" sqref="C19"/>
    </sheetView>
  </sheetViews>
  <sheetFormatPr defaultRowHeight="14.5" x14ac:dyDescent="0.35"/>
  <cols>
    <col min="1" max="2" width="8.7265625" style="1"/>
    <col min="3" max="3" width="21.7265625" style="5" customWidth="1"/>
    <col min="4" max="4" width="17.90625" style="5" bestFit="1" customWidth="1"/>
    <col min="5" max="5" width="10.90625" style="1" customWidth="1"/>
    <col min="6" max="16384" width="8.7265625" style="1"/>
  </cols>
  <sheetData>
    <row r="1" spans="2:5" ht="15.05" thickBot="1" x14ac:dyDescent="0.4"/>
    <row r="2" spans="2:5" s="7" customFormat="1" ht="18.649999999999999" thickBot="1" x14ac:dyDescent="0.4">
      <c r="B2" s="13" t="s">
        <v>1</v>
      </c>
      <c r="C2" s="14" t="s">
        <v>21</v>
      </c>
      <c r="D2" s="14" t="s">
        <v>22</v>
      </c>
      <c r="E2" s="15" t="s">
        <v>23</v>
      </c>
    </row>
    <row r="3" spans="2:5" x14ac:dyDescent="0.35">
      <c r="B3" s="10">
        <v>1</v>
      </c>
      <c r="C3" s="11" t="s">
        <v>24</v>
      </c>
      <c r="D3" s="11" t="s">
        <v>28</v>
      </c>
      <c r="E3" s="12">
        <v>30</v>
      </c>
    </row>
    <row r="4" spans="2:5" x14ac:dyDescent="0.35">
      <c r="B4" s="10">
        <v>2</v>
      </c>
      <c r="C4" s="11" t="s">
        <v>25</v>
      </c>
      <c r="D4" s="11" t="s">
        <v>29</v>
      </c>
      <c r="E4" s="12">
        <v>20</v>
      </c>
    </row>
    <row r="5" spans="2:5" x14ac:dyDescent="0.35">
      <c r="B5" s="10">
        <v>3</v>
      </c>
      <c r="C5" s="11" t="s">
        <v>26</v>
      </c>
      <c r="D5" s="11" t="s">
        <v>36</v>
      </c>
      <c r="E5" s="12">
        <v>10</v>
      </c>
    </row>
    <row r="6" spans="2:5" x14ac:dyDescent="0.35">
      <c r="B6" s="10">
        <v>4</v>
      </c>
      <c r="C6" s="11" t="s">
        <v>27</v>
      </c>
      <c r="D6" s="11" t="s">
        <v>38</v>
      </c>
      <c r="E6" s="12">
        <v>5</v>
      </c>
    </row>
    <row r="7" spans="2:5" x14ac:dyDescent="0.35">
      <c r="B7" s="10">
        <v>5</v>
      </c>
      <c r="C7" s="11" t="s">
        <v>30</v>
      </c>
      <c r="D7" s="11" t="s">
        <v>38</v>
      </c>
      <c r="E7" s="12">
        <v>5</v>
      </c>
    </row>
    <row r="8" spans="2:5" x14ac:dyDescent="0.35">
      <c r="B8" s="10">
        <v>6</v>
      </c>
      <c r="C8" s="11" t="s">
        <v>31</v>
      </c>
      <c r="D8" s="11" t="s">
        <v>38</v>
      </c>
      <c r="E8" s="12">
        <v>5</v>
      </c>
    </row>
    <row r="9" spans="2:5" x14ac:dyDescent="0.35">
      <c r="B9" s="10">
        <v>7</v>
      </c>
      <c r="C9" s="11" t="s">
        <v>32</v>
      </c>
      <c r="D9" s="11" t="s">
        <v>38</v>
      </c>
      <c r="E9" s="12">
        <v>5</v>
      </c>
    </row>
    <row r="10" spans="2:5" x14ac:dyDescent="0.35">
      <c r="B10" s="10">
        <v>8</v>
      </c>
      <c r="C10" s="11" t="s">
        <v>33</v>
      </c>
      <c r="D10" s="11" t="s">
        <v>37</v>
      </c>
      <c r="E10" s="12">
        <v>8</v>
      </c>
    </row>
    <row r="11" spans="2:5" x14ac:dyDescent="0.35">
      <c r="B11" s="10">
        <v>9</v>
      </c>
      <c r="C11" s="11" t="s">
        <v>34</v>
      </c>
      <c r="D11" s="11" t="s">
        <v>37</v>
      </c>
      <c r="E11" s="12">
        <v>8</v>
      </c>
    </row>
    <row r="12" spans="2:5" x14ac:dyDescent="0.35">
      <c r="B12" s="10">
        <v>10</v>
      </c>
      <c r="C12" s="11" t="s">
        <v>35</v>
      </c>
      <c r="D12" s="11" t="s">
        <v>37</v>
      </c>
      <c r="E12" s="12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5502-40E8-4031-96AC-33780C386F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2444-04F8-48AD-8077-0C797A5E8C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05CB-105F-49CE-ACC7-71989403A8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E253-7E25-4C32-997F-90CBBCB386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Details</vt:lpstr>
      <vt:lpstr>Gantt Chart</vt:lpstr>
      <vt:lpstr>Sheet7</vt:lpstr>
      <vt:lpstr>Team</vt:lpstr>
      <vt:lpstr>Stakeholder</vt:lpstr>
      <vt:lpstr>Risk</vt:lpstr>
      <vt:lpstr>Issues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2024-01-17T14:35:57Z</dcterms:modified>
</cp:coreProperties>
</file>